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updateLinks="never" codeName="ThisWorkbook" defaultThemeVersion="124226"/>
  <bookViews>
    <workbookView xWindow="0" yWindow="0" windowWidth="20490" windowHeight="7530" tabRatio="783" activeTab="8"/>
  </bookViews>
  <sheets>
    <sheet name="幼稚園（処遇Ⅱ）" sheetId="88" r:id="rId1"/>
    <sheet name="第２号様式の２（内訳表）" sheetId="61" state="hidden" r:id="rId2"/>
    <sheet name="第２号様式の３" sheetId="62" state="hidden" r:id="rId3"/>
    <sheet name="第３号様式(表)" sheetId="63" state="hidden" r:id="rId4"/>
    <sheet name="第３号様式(裏面)" sheetId="64" state="hidden" r:id="rId5"/>
    <sheet name="第４号様式の１" sheetId="66" state="hidden" r:id="rId6"/>
    <sheet name="第４号様式の２（内訳表）" sheetId="67" state="hidden" r:id="rId7"/>
    <sheet name="参考様式" sheetId="68" state="hidden" r:id="rId8"/>
    <sheet name="第５号様式" sheetId="73" r:id="rId9"/>
  </sheets>
  <externalReferences>
    <externalReference r:id="rId10"/>
    <externalReference r:id="rId11"/>
    <externalReference r:id="rId12"/>
    <externalReference r:id="rId13"/>
    <externalReference r:id="rId14"/>
    <externalReference r:id="rId15"/>
  </externalReferences>
  <definedNames>
    <definedName name="_Fill" localSheetId="0" hidden="1">#REF!</definedName>
    <definedName name="_Fill" hidden="1">#REF!</definedName>
    <definedName name="_xlnm._FilterDatabase" localSheetId="0" hidden="1">'幼稚園（処遇Ⅱ）'!#REF!</definedName>
    <definedName name="_Key1" localSheetId="0" hidden="1">#REF!</definedName>
    <definedName name="_Key1" hidden="1">#REF!</definedName>
    <definedName name="_Order1" hidden="1">255</definedName>
    <definedName name="_Qr228" localSheetId="6">#REF!</definedName>
    <definedName name="_Qr228" localSheetId="8">#REF!</definedName>
    <definedName name="_Qr228">#REF!</definedName>
    <definedName name="_Sort" localSheetId="0" hidden="1">#REF!</definedName>
    <definedName name="_Sort" hidden="1">#REF!</definedName>
    <definedName name="_xlnm.Print_Area" localSheetId="1">'第２号様式の２（内訳表）'!$A$1:$AM$47</definedName>
    <definedName name="_xlnm.Print_Area" localSheetId="2">第２号様式の３!$A$1:$AO$71</definedName>
    <definedName name="_xlnm.Print_Area" localSheetId="3">'第３号様式(表)'!$A$1:$AM$56</definedName>
    <definedName name="_xlnm.Print_Area" localSheetId="4">'第３号様式(裏面)'!$A$1:$BG$42</definedName>
    <definedName name="_xlnm.Print_Area" localSheetId="5">第４号様式の１!$A$1:$AM$211</definedName>
    <definedName name="_xlnm.Print_Area" localSheetId="6">'第４号様式の２（内訳表）'!$A$1:$AM$51</definedName>
    <definedName name="_xlnm.Print_Area" localSheetId="8">第５号様式!$A$1:$AM$98</definedName>
    <definedName name="_xlnm.Print_Area" localSheetId="0">'幼稚園（処遇Ⅱ）'!$A$1:$AF$60</definedName>
    <definedName name="っっｗ" localSheetId="6">#REF!,#REF!,#REF!,#REF!</definedName>
    <definedName name="っっｗ" localSheetId="8">#REF!,#REF!,#REF!,#REF!</definedName>
    <definedName name="っっｗ">#REF!,#REF!,#REF!,#REF!</definedName>
    <definedName name="引上率">[1]単価引上率!$B$2</definedName>
    <definedName name="教育単価表">'[2]こども園 本単価表（教育）'!$A$6:$BP$40</definedName>
    <definedName name="教育定員">'[2]積算表（教育）'!$AO$2:$AP$18</definedName>
    <definedName name="教育定員Ⅱ">'[2]積算表（教育）'!#REF!</definedName>
    <definedName name="第7号様式" localSheetId="6">#REF!</definedName>
    <definedName name="第7号様式" localSheetId="8">#REF!</definedName>
    <definedName name="第7号様式">#REF!</definedName>
    <definedName name="単価表" localSheetId="0">[3]保育単価表!$A$6:$BI$74</definedName>
    <definedName name="単価表">#REF!</definedName>
    <definedName name="定員" localSheetId="0">[3]処遇Ⅰ!$AO$2:$AP$18</definedName>
    <definedName name="定員">#REF!</definedName>
    <definedName name="定員Ⅱ" localSheetId="0">[3]処遇Ⅰ!#REF!</definedName>
    <definedName name="定員Ⅱ">#REF!</definedName>
    <definedName name="入力欄②０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１" localSheetId="6">#REF!,#REF!,#REF!,#REF!,#REF!,#REF!,#REF!,#REF!,#REF!,#REF!,#REF!,#REF!,#REF!,#REF!,#REF!,#REF!,#REF!,#REF!,#REF!,#REF!,#REF!,#REF!</definedName>
    <definedName name="入力欄②１" localSheetId="8">#REF!,#REF!,#REF!,#REF!,#REF!,#REF!,#REF!,#REF!,#REF!,#REF!,#REF!,#REF!,#REF!,#REF!,#REF!,#REF!,#REF!,#REF!,#REF!,#REF!,#REF!,#REF!</definedName>
    <definedName name="入力欄②１">#REF!,#REF!,#REF!,#REF!,#REF!,#REF!,#REF!,#REF!,#REF!,#REF!,#REF!,#REF!,#REF!,#REF!,#REF!,#REF!,#REF!,#REF!,#REF!,#REF!,#REF!,#REF!</definedName>
    <definedName name="入力欄②Ａ">'[4]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③０１" localSheetId="6">[5]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１" localSheetId="8">[5]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１">[5]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２">'[5]様式③ 歳入'!$AG$3,'[5]様式③ 歳入'!$AK$3,'[5]様式③ 歳入'!$B$6:$AL$64,'[5]様式③ 歳入'!$G$65:$Z$65</definedName>
    <definedName name="入力欄③１" localSheetId="6">[6]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１" localSheetId="8">[6]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２">'[6]様式③ 歳入'!$AG$3,'[6]様式③ 歳入'!$AK$3,'[6]様式③ 歳入'!$B$6:$AL$64,'[6]様式③ 歳入'!$G$65:$Z$65</definedName>
    <definedName name="入力欄③Ａ" localSheetId="6">[4]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Ａ" localSheetId="8">[4]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Ａ">[4]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Ｂ">'[4]様式③ 歳入'!$AG$3,'[4]様式③ 歳入'!$AK$3,'[4]様式③ 歳入'!$B$6:$AL$64,'[4]様式③ 歳入'!$G$65:$Z$65</definedName>
    <definedName name="平均勤続年数" localSheetId="0">[3]加算区分!$B$3:$F$14</definedName>
    <definedName name="平均勤続年数">#REF!</definedName>
    <definedName name="保育単価表">'[2]保育単価表（保育）'!$A$6:$BO$78</definedName>
    <definedName name="保育定員">'[2]積算表（保育）'!$AO$2:$AP$19</definedName>
    <definedName name="保育定員Ⅱ">'[2]積算表（保育）'!#REF!</definedName>
  </definedNames>
  <calcPr calcId="145621"/>
</workbook>
</file>

<file path=xl/calcChain.xml><?xml version="1.0" encoding="utf-8"?>
<calcChain xmlns="http://schemas.openxmlformats.org/spreadsheetml/2006/main">
  <c r="AC4" i="73" l="1"/>
  <c r="P24" i="73" l="1"/>
  <c r="R12" i="88" l="1"/>
  <c r="AG31" i="73" l="1"/>
  <c r="AC12" i="88"/>
  <c r="AC25" i="88"/>
  <c r="AC26" i="88"/>
  <c r="S18" i="88" l="1"/>
  <c r="W18" i="88"/>
  <c r="AG36" i="73" l="1"/>
  <c r="AG35" i="73"/>
  <c r="AC30" i="88"/>
  <c r="AG40" i="73" l="1"/>
  <c r="AG39" i="73"/>
  <c r="AG38" i="73"/>
  <c r="AG37" i="73"/>
  <c r="AG34" i="73"/>
  <c r="AG33" i="73"/>
  <c r="AG32" i="73"/>
  <c r="AG30" i="73"/>
  <c r="AG29" i="73"/>
  <c r="Q27" i="73"/>
  <c r="H24" i="73"/>
  <c r="H21" i="73"/>
  <c r="AC7" i="61"/>
  <c r="AE7" i="62" s="1"/>
  <c r="AC7" i="63" s="1"/>
  <c r="AC34" i="88"/>
  <c r="AC33" i="88"/>
  <c r="AC32" i="88"/>
  <c r="AC31" i="88"/>
  <c r="AC29" i="88"/>
  <c r="AC28" i="88"/>
  <c r="AC27" i="88"/>
  <c r="W17" i="88"/>
  <c r="AC20" i="88" l="1"/>
  <c r="AG6" i="61"/>
  <c r="AI6" i="62" s="1"/>
  <c r="AG6" i="63" s="1"/>
  <c r="AG78" i="73" l="1"/>
  <c r="AA36" i="88"/>
  <c r="AA40" i="88" s="1"/>
  <c r="X41" i="88" s="1"/>
  <c r="AG6" i="66"/>
  <c r="AD1" i="64"/>
  <c r="AA38" i="88" l="1"/>
  <c r="AA49" i="88" l="1"/>
  <c r="AG91" i="73" s="1"/>
  <c r="X39" i="88"/>
  <c r="X37" i="88" s="1"/>
  <c r="AC7" i="66" l="1"/>
  <c r="AC7" i="67" s="1"/>
  <c r="AG6" i="67"/>
  <c r="AC10" i="63" l="1"/>
  <c r="AC10" i="66" s="1"/>
  <c r="AC10" i="67" s="1"/>
  <c r="AE10" i="62"/>
  <c r="AC10" i="61"/>
  <c r="AC8" i="63"/>
  <c r="AG46" i="73"/>
  <c r="AG45" i="73"/>
  <c r="AG44" i="73"/>
  <c r="AG43" i="73"/>
  <c r="AG42" i="73"/>
  <c r="AG41" i="73"/>
  <c r="AC8" i="66" l="1"/>
  <c r="AM1" i="64"/>
  <c r="AE9" i="62"/>
  <c r="AC9" i="61"/>
  <c r="AC9" i="63"/>
  <c r="AC8" i="61"/>
  <c r="AE8" i="62"/>
  <c r="AC9" i="66" l="1"/>
  <c r="AY1" i="64"/>
  <c r="AC8" i="67"/>
  <c r="AG34" i="67"/>
  <c r="AG36" i="67"/>
  <c r="AG38" i="67"/>
  <c r="AG18" i="67"/>
  <c r="AG20" i="67"/>
  <c r="AG22" i="67"/>
  <c r="AG24" i="67"/>
  <c r="AG26" i="67"/>
  <c r="AG28" i="67"/>
  <c r="AG30" i="67"/>
  <c r="AG32" i="67"/>
  <c r="AG16" i="67"/>
  <c r="U210" i="66"/>
  <c r="U188" i="66"/>
  <c r="U160" i="66"/>
  <c r="U109" i="66"/>
  <c r="U138" i="66"/>
  <c r="U87" i="66"/>
  <c r="U73" i="66"/>
  <c r="U51" i="66"/>
  <c r="AC9" i="67" l="1"/>
  <c r="AG80" i="73" l="1"/>
  <c r="AG79" i="73"/>
  <c r="U24" i="66" l="1"/>
  <c r="U23" i="66"/>
  <c r="U15" i="66"/>
  <c r="U19" i="66" l="1"/>
  <c r="AG40" i="67" l="1"/>
  <c r="AB40" i="67"/>
  <c r="U40" i="67"/>
  <c r="AA50" i="88" l="1"/>
  <c r="AG90" i="73"/>
  <c r="U123" i="66"/>
  <c r="U114" i="66"/>
  <c r="U173" i="66"/>
  <c r="U164" i="66"/>
  <c r="X52" i="88" l="1"/>
  <c r="AG92" i="73"/>
  <c r="X51" i="88"/>
  <c r="AG93" i="73" s="1"/>
  <c r="U40" i="61"/>
  <c r="AB40" i="61"/>
  <c r="AG40" i="61"/>
  <c r="AG94" i="73" l="1"/>
  <c r="U28" i="66"/>
</calcChain>
</file>

<file path=xl/sharedStrings.xml><?xml version="1.0" encoding="utf-8"?>
<sst xmlns="http://schemas.openxmlformats.org/spreadsheetml/2006/main" count="825" uniqueCount="367">
  <si>
    <t>番号</t>
    <rPh sb="0" eb="2">
      <t>バンゴウ</t>
    </rPh>
    <phoneticPr fontId="1"/>
  </si>
  <si>
    <t>合計額</t>
    <rPh sb="0" eb="2">
      <t>ゴウケイ</t>
    </rPh>
    <rPh sb="2" eb="3">
      <t>ガク</t>
    </rPh>
    <phoneticPr fontId="1"/>
  </si>
  <si>
    <t>キャリアパスに関する要件について</t>
    <rPh sb="7" eb="8">
      <t>カン</t>
    </rPh>
    <rPh sb="10" eb="12">
      <t>ヨウケン</t>
    </rPh>
    <phoneticPr fontId="1"/>
  </si>
  <si>
    <t>詳細：</t>
    <rPh sb="0" eb="2">
      <t>ショウサイ</t>
    </rPh>
    <phoneticPr fontId="1"/>
  </si>
  <si>
    <t>施設・事業種別</t>
    <rPh sb="0" eb="2">
      <t>シセツ</t>
    </rPh>
    <rPh sb="3" eb="5">
      <t>ジギョウ</t>
    </rPh>
    <rPh sb="5" eb="7">
      <t>シュベツ</t>
    </rPh>
    <phoneticPr fontId="1"/>
  </si>
  <si>
    <t>施設・事業所名</t>
    <rPh sb="0" eb="2">
      <t>シセツ</t>
    </rPh>
    <rPh sb="3" eb="6">
      <t>ジギョウショ</t>
    </rPh>
    <rPh sb="6" eb="7">
      <t>メイ</t>
    </rPh>
    <phoneticPr fontId="1"/>
  </si>
  <si>
    <t>□</t>
    <phoneticPr fontId="1"/>
  </si>
  <si>
    <t>横浜市</t>
    <rPh sb="0" eb="3">
      <t>ヨコハマシ</t>
    </rPh>
    <phoneticPr fontId="14"/>
  </si>
  <si>
    <t>印</t>
    <rPh sb="0" eb="1">
      <t>イン</t>
    </rPh>
    <phoneticPr fontId="14"/>
  </si>
  <si>
    <t>④</t>
    <phoneticPr fontId="1"/>
  </si>
  <si>
    <t>a</t>
    <phoneticPr fontId="1"/>
  </si>
  <si>
    <t>③</t>
    <phoneticPr fontId="1"/>
  </si>
  <si>
    <t>①</t>
    <phoneticPr fontId="1"/>
  </si>
  <si>
    <t>ア</t>
    <phoneticPr fontId="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</si>
  <si>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</si>
  <si>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</si>
  <si>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</si>
  <si>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</si>
  <si>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年</t>
    <rPh sb="0" eb="1">
      <t>ネン</t>
    </rPh>
    <phoneticPr fontId="1"/>
  </si>
  <si>
    <t>月</t>
    <rPh sb="0" eb="1">
      <t>ガツ</t>
    </rPh>
    <phoneticPr fontId="1"/>
  </si>
  <si>
    <t>日</t>
    <rPh sb="0" eb="1">
      <t>ニチ</t>
    </rPh>
    <phoneticPr fontId="1"/>
  </si>
  <si>
    <t>注１）</t>
    <rPh sb="0" eb="1">
      <t>チュウ</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</si>
  <si>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</si>
  <si>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</si>
  <si>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</si>
  <si>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</si>
  <si>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区</t>
    <rPh sb="0" eb="1">
      <t>ク</t>
    </rPh>
    <phoneticPr fontId="1"/>
  </si>
  <si>
    <t>②</t>
    <phoneticPr fontId="1"/>
  </si>
  <si>
    <t>賃金改善実施期間</t>
    <rPh sb="0" eb="2">
      <t>チンギン</t>
    </rPh>
    <rPh sb="2" eb="4">
      <t>カイゼン</t>
    </rPh>
    <rPh sb="4" eb="6">
      <t>ジッシ</t>
    </rPh>
    <rPh sb="6" eb="8">
      <t>キカン</t>
    </rPh>
    <phoneticPr fontId="1"/>
  </si>
  <si>
    <t>～</t>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</si>
  <si>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</si>
  <si>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</si>
  <si>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</si>
  <si>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（該当する項目に☑を付すこと。手当等については、具体的名称を記載すること。）</t>
    <rPh sb="1" eb="3">
      <t>ガイトウ</t>
    </rPh>
    <rPh sb="5" eb="7">
      <t>コウモク</t>
    </rPh>
    <rPh sb="10" eb="11">
      <t>フ</t>
    </rPh>
    <rPh sb="15" eb="17">
      <t>テアテ</t>
    </rPh>
    <rPh sb="17" eb="18">
      <t>トウ</t>
    </rPh>
    <rPh sb="24" eb="27">
      <t>グタイテキ</t>
    </rPh>
    <rPh sb="27" eb="29">
      <t>メイショウ</t>
    </rPh>
    <rPh sb="30" eb="32">
      <t>キサイ</t>
    </rPh>
    <phoneticPr fontId="1"/>
  </si>
  <si>
    <t>基本給</t>
    <rPh sb="0" eb="3">
      <t>キホンキュウ</t>
    </rPh>
    <phoneticPr fontId="1"/>
  </si>
  <si>
    <t>手当（　　　　　）</t>
    <rPh sb="0" eb="2">
      <t>テアテ</t>
    </rPh>
    <phoneticPr fontId="1"/>
  </si>
  <si>
    <t>賞与（一時金・その他（　　　　））</t>
    <rPh sb="0" eb="2">
      <t>ショウヨ</t>
    </rPh>
    <rPh sb="3" eb="6">
      <t>イチジキン</t>
    </rPh>
    <rPh sb="9" eb="10">
      <t>タ</t>
    </rPh>
    <phoneticPr fontId="1"/>
  </si>
  <si>
    <t>その他（　　　　　）</t>
    <rPh sb="2" eb="3">
      <t>タ</t>
    </rPh>
    <phoneticPr fontId="1"/>
  </si>
  <si>
    <t>期間：</t>
    <rPh sb="0" eb="2">
      <t>キカン</t>
    </rPh>
    <phoneticPr fontId="1"/>
  </si>
  <si>
    <t>～</t>
    <phoneticPr fontId="1"/>
  </si>
  <si>
    <t>（できる限り具体的に記入すること。）</t>
    <rPh sb="4" eb="5">
      <t>カギ</t>
    </rPh>
    <rPh sb="6" eb="9">
      <t>グタイテキ</t>
    </rPh>
    <rPh sb="10" eb="12">
      <t>キニュウ</t>
    </rPh>
    <phoneticPr fontId="1"/>
  </si>
  <si>
    <t>□</t>
    <phoneticPr fontId="1"/>
  </si>
  <si>
    <t>□</t>
    <phoneticPr fontId="1"/>
  </si>
  <si>
    <t>c</t>
    <phoneticPr fontId="1"/>
  </si>
  <si>
    <t>都道府県</t>
    <rPh sb="0" eb="4">
      <t>トドウフケン</t>
    </rPh>
    <phoneticPr fontId="1"/>
  </si>
  <si>
    <t>市区町村名</t>
    <rPh sb="0" eb="2">
      <t>シク</t>
    </rPh>
    <rPh sb="2" eb="4">
      <t>チョウソン</t>
    </rPh>
    <rPh sb="4" eb="5">
      <t>メイ</t>
    </rPh>
    <phoneticPr fontId="1"/>
  </si>
  <si>
    <t>配分調整後の加算見込額（B）</t>
    <rPh sb="0" eb="2">
      <t>ハイブン</t>
    </rPh>
    <rPh sb="2" eb="4">
      <t>チョウセイ</t>
    </rPh>
    <rPh sb="4" eb="5">
      <t>ゴ</t>
    </rPh>
    <rPh sb="6" eb="8">
      <t>カサン</t>
    </rPh>
    <rPh sb="8" eb="10">
      <t>ミコ</t>
    </rPh>
    <rPh sb="10" eb="11">
      <t>ガク</t>
    </rPh>
    <phoneticPr fontId="1"/>
  </si>
  <si>
    <t>（注３）</t>
    <rPh sb="1" eb="2">
      <t>チュウ</t>
    </rPh>
    <phoneticPr fontId="1"/>
  </si>
  <si>
    <t>　当初の加算見込額（積算表で算出した金額）を記入すること。</t>
    <rPh sb="1" eb="3">
      <t>トウショ</t>
    </rPh>
    <rPh sb="4" eb="6">
      <t>カサン</t>
    </rPh>
    <rPh sb="6" eb="8">
      <t>ミコ</t>
    </rPh>
    <rPh sb="8" eb="9">
      <t>ガク</t>
    </rPh>
    <rPh sb="10" eb="12">
      <t>セキサン</t>
    </rPh>
    <rPh sb="12" eb="13">
      <t>ヒョウ</t>
    </rPh>
    <rPh sb="14" eb="16">
      <t>サンシュツ</t>
    </rPh>
    <rPh sb="18" eb="20">
      <t>キンガク</t>
    </rPh>
    <rPh sb="22" eb="24">
      <t>キニュウ</t>
    </rPh>
    <phoneticPr fontId="1"/>
  </si>
  <si>
    <t>　差額（A-B）の合計が0円であることを確認すること。</t>
    <rPh sb="1" eb="3">
      <t>サガク</t>
    </rPh>
    <rPh sb="9" eb="11">
      <t>ゴウケイ</t>
    </rPh>
    <rPh sb="13" eb="14">
      <t>エン</t>
    </rPh>
    <rPh sb="20" eb="22">
      <t>カクニン</t>
    </rPh>
    <phoneticPr fontId="1"/>
  </si>
  <si>
    <t>差額（A－B）
（注５）</t>
    <rPh sb="0" eb="2">
      <t>サガク</t>
    </rPh>
    <rPh sb="9" eb="10">
      <t>チュウ</t>
    </rPh>
    <phoneticPr fontId="1"/>
  </si>
  <si>
    <t>職種</t>
    <rPh sb="0" eb="2">
      <t>ショクシュ</t>
    </rPh>
    <phoneticPr fontId="1"/>
  </si>
  <si>
    <t>雇用形態</t>
    <rPh sb="0" eb="2">
      <t>コヨウ</t>
    </rPh>
    <rPh sb="2" eb="4">
      <t>ケイタイ</t>
    </rPh>
    <phoneticPr fontId="1"/>
  </si>
  <si>
    <t>確認日</t>
    <rPh sb="0" eb="2">
      <t>カクニン</t>
    </rPh>
    <rPh sb="2" eb="3">
      <t>ビ</t>
    </rPh>
    <phoneticPr fontId="1"/>
  </si>
  <si>
    <t>実施計画時
氏名（自署）</t>
    <rPh sb="0" eb="2">
      <t>ジッシ</t>
    </rPh>
    <rPh sb="2" eb="4">
      <t>ケイカク</t>
    </rPh>
    <rPh sb="4" eb="5">
      <t>ジ</t>
    </rPh>
    <rPh sb="6" eb="8">
      <t>シメイ</t>
    </rPh>
    <rPh sb="9" eb="11">
      <t>ジショ</t>
    </rPh>
    <phoneticPr fontId="1"/>
  </si>
  <si>
    <t>実績報告時
氏名（自署）</t>
    <rPh sb="0" eb="2">
      <t>ジッセキ</t>
    </rPh>
    <rPh sb="2" eb="4">
      <t>ホウコク</t>
    </rPh>
    <rPh sb="4" eb="5">
      <t>ジ</t>
    </rPh>
    <rPh sb="6" eb="8">
      <t>シメイ</t>
    </rPh>
    <rPh sb="9" eb="11">
      <t>ジショ</t>
    </rPh>
    <phoneticPr fontId="1"/>
  </si>
  <si>
    <t>月</t>
  </si>
  <si>
    <t>月</t>
    <rPh sb="0" eb="1">
      <t>ゲツ</t>
    </rPh>
    <phoneticPr fontId="1"/>
  </si>
  <si>
    <t>日</t>
  </si>
  <si>
    <t>施設・事業所名</t>
    <rPh sb="0" eb="2">
      <t>シセツ</t>
    </rPh>
    <rPh sb="3" eb="6">
      <t>ジギョウショ</t>
    </rPh>
    <rPh sb="6" eb="7">
      <t>メイ</t>
    </rPh>
    <phoneticPr fontId="1"/>
  </si>
  <si>
    <t>代表者名</t>
    <rPh sb="0" eb="3">
      <t>ダイヒョウシャ</t>
    </rPh>
    <rPh sb="3" eb="4">
      <t>メイ</t>
    </rPh>
    <phoneticPr fontId="1"/>
  </si>
  <si>
    <t>印</t>
    <rPh sb="0" eb="1">
      <t>イン</t>
    </rPh>
    <phoneticPr fontId="1"/>
  </si>
  <si>
    <t>注１）</t>
    <rPh sb="0" eb="1">
      <t>チュウ</t>
    </rPh>
    <phoneticPr fontId="1"/>
  </si>
  <si>
    <t>注２）</t>
    <rPh sb="0" eb="1">
      <t>チュウ</t>
    </rPh>
    <phoneticPr fontId="1"/>
  </si>
  <si>
    <t>　署名後、写しをとり保管すること。計画書提出時には原本を送付すること。</t>
    <rPh sb="1" eb="3">
      <t>ショメイ</t>
    </rPh>
    <rPh sb="3" eb="4">
      <t>ゴ</t>
    </rPh>
    <rPh sb="5" eb="6">
      <t>ウツ</t>
    </rPh>
    <rPh sb="10" eb="12">
      <t>ホカン</t>
    </rPh>
    <rPh sb="17" eb="20">
      <t>ケイカクショ</t>
    </rPh>
    <rPh sb="20" eb="22">
      <t>テイシュツ</t>
    </rPh>
    <rPh sb="22" eb="23">
      <t>ジ</t>
    </rPh>
    <rPh sb="25" eb="27">
      <t>ゲンポン</t>
    </rPh>
    <rPh sb="28" eb="30">
      <t>ソウフ</t>
    </rPh>
    <phoneticPr fontId="1"/>
  </si>
  <si>
    <t>注３）</t>
    <rPh sb="0" eb="1">
      <t>チュウ</t>
    </rPh>
    <phoneticPr fontId="1"/>
  </si>
  <si>
    <t>注４）</t>
    <rPh sb="0" eb="1">
      <t>チュウ</t>
    </rPh>
    <phoneticPr fontId="1"/>
  </si>
  <si>
    <t>　下記について、すべての職員に対し、周知したうえで、提出していることを証明いたします。</t>
    <rPh sb="1" eb="3">
      <t>カキ</t>
    </rPh>
    <rPh sb="12" eb="14">
      <t>ショクイン</t>
    </rPh>
    <rPh sb="15" eb="16">
      <t>タイ</t>
    </rPh>
    <rPh sb="18" eb="20">
      <t>シュウチ</t>
    </rPh>
    <rPh sb="26" eb="28">
      <t>テイシュツ</t>
    </rPh>
    <rPh sb="35" eb="37">
      <t>ショウメイ</t>
    </rPh>
    <phoneticPr fontId="1"/>
  </si>
  <si>
    <t>　（①及び②に該当していれば本要件を満たす。）</t>
    <rPh sb="3" eb="4">
      <t>オヨ</t>
    </rPh>
    <rPh sb="7" eb="9">
      <t>ガイトウ</t>
    </rPh>
    <rPh sb="14" eb="15">
      <t>ホン</t>
    </rPh>
    <rPh sb="15" eb="17">
      <t>ヨウケン</t>
    </rPh>
    <rPh sb="18" eb="19">
      <t>ミ</t>
    </rPh>
    <phoneticPr fontId="1"/>
  </si>
  <si>
    <t>次のaからcまでのすべての要件を満たす。</t>
    <rPh sb="0" eb="1">
      <t>ツギ</t>
    </rPh>
    <rPh sb="13" eb="15">
      <t>ヨウケン</t>
    </rPh>
    <rPh sb="16" eb="17">
      <t>ミ</t>
    </rPh>
    <phoneticPr fontId="1"/>
  </si>
  <si>
    <t>b</t>
    <phoneticPr fontId="1"/>
  </si>
  <si>
    <t>□　該当
□　非該当</t>
    <rPh sb="2" eb="4">
      <t>ガイトウ</t>
    </rPh>
    <rPh sb="7" eb="10">
      <t>ヒガイトウ</t>
    </rPh>
    <phoneticPr fontId="1"/>
  </si>
  <si>
    <t>職員の職位、職責又は職務内容等に応じた勤務条件等の要件を定めている。（注１）</t>
    <rPh sb="0" eb="2">
      <t>ショクイン</t>
    </rPh>
    <rPh sb="3" eb="5">
      <t>ショクイ</t>
    </rPh>
    <rPh sb="6" eb="8">
      <t>ショクセキ</t>
    </rPh>
    <rPh sb="8" eb="9">
      <t>マタ</t>
    </rPh>
    <rPh sb="10" eb="12">
      <t>ショクム</t>
    </rPh>
    <rPh sb="12" eb="14">
      <t>ナイヨウ</t>
    </rPh>
    <rPh sb="14" eb="15">
      <t>トウ</t>
    </rPh>
    <rPh sb="16" eb="17">
      <t>オウ</t>
    </rPh>
    <rPh sb="19" eb="21">
      <t>キンム</t>
    </rPh>
    <rPh sb="21" eb="23">
      <t>ジョウケン</t>
    </rPh>
    <rPh sb="23" eb="24">
      <t>トウ</t>
    </rPh>
    <rPh sb="25" eb="27">
      <t>ヨウケン</t>
    </rPh>
    <rPh sb="28" eb="29">
      <t>サダ</t>
    </rPh>
    <rPh sb="35" eb="36">
      <t>チュウ</t>
    </rPh>
    <phoneticPr fontId="1"/>
  </si>
  <si>
    <t>職位、職責又は職務内容等に応じた賃金体系について定めている。（注２）</t>
    <rPh sb="0" eb="2">
      <t>ショクイ</t>
    </rPh>
    <rPh sb="3" eb="5">
      <t>ショクセキ</t>
    </rPh>
    <rPh sb="5" eb="6">
      <t>マタ</t>
    </rPh>
    <rPh sb="7" eb="9">
      <t>ショクム</t>
    </rPh>
    <rPh sb="9" eb="11">
      <t>ナイヨウ</t>
    </rPh>
    <rPh sb="11" eb="12">
      <t>トウ</t>
    </rPh>
    <rPh sb="13" eb="14">
      <t>オウ</t>
    </rPh>
    <rPh sb="16" eb="18">
      <t>チンギン</t>
    </rPh>
    <rPh sb="18" eb="20">
      <t>タイケイ</t>
    </rPh>
    <rPh sb="24" eb="25">
      <t>サダ</t>
    </rPh>
    <rPh sb="31" eb="32">
      <t>チュウ</t>
    </rPh>
    <phoneticPr fontId="1"/>
  </si>
  <si>
    <t>就業規則等の明確な根拠規定を書面で整備し、すべての職員に周知している。（注３）</t>
    <rPh sb="0" eb="2">
      <t>シュウギョウ</t>
    </rPh>
    <rPh sb="2" eb="4">
      <t>キソク</t>
    </rPh>
    <rPh sb="4" eb="5">
      <t>トウ</t>
    </rPh>
    <rPh sb="6" eb="8">
      <t>メイカク</t>
    </rPh>
    <rPh sb="9" eb="11">
      <t>コンキョ</t>
    </rPh>
    <rPh sb="11" eb="13">
      <t>キテイ</t>
    </rPh>
    <rPh sb="14" eb="16">
      <t>ショメン</t>
    </rPh>
    <rPh sb="17" eb="19">
      <t>セイビ</t>
    </rPh>
    <rPh sb="25" eb="27">
      <t>ショクイン</t>
    </rPh>
    <rPh sb="28" eb="30">
      <t>シュウチ</t>
    </rPh>
    <rPh sb="36" eb="37">
      <t>チュウ</t>
    </rPh>
    <phoneticPr fontId="1"/>
  </si>
  <si>
    <t>　①aの勤務条件とは、始業・就業時刻、休憩時間、休日、休暇、退職、就業時転換のことをいう。</t>
    <rPh sb="4" eb="6">
      <t>キンム</t>
    </rPh>
    <rPh sb="6" eb="8">
      <t>ジョウケン</t>
    </rPh>
    <rPh sb="11" eb="13">
      <t>シギョウ</t>
    </rPh>
    <rPh sb="14" eb="16">
      <t>シュウギョウ</t>
    </rPh>
    <rPh sb="16" eb="18">
      <t>ジコク</t>
    </rPh>
    <rPh sb="19" eb="21">
      <t>キュウケイ</t>
    </rPh>
    <rPh sb="21" eb="23">
      <t>ジカン</t>
    </rPh>
    <rPh sb="24" eb="26">
      <t>キュウジツ</t>
    </rPh>
    <rPh sb="27" eb="29">
      <t>キュウカ</t>
    </rPh>
    <rPh sb="30" eb="32">
      <t>タイショク</t>
    </rPh>
    <rPh sb="33" eb="35">
      <t>シュウギョウ</t>
    </rPh>
    <rPh sb="35" eb="36">
      <t>ジ</t>
    </rPh>
    <rPh sb="36" eb="38">
      <t>テンカン</t>
    </rPh>
    <phoneticPr fontId="1"/>
  </si>
  <si>
    <t>　①cの就業規則は、労働契約就業規則に準じる。</t>
    <rPh sb="4" eb="6">
      <t>シュウギョウ</t>
    </rPh>
    <rPh sb="6" eb="8">
      <t>キソク</t>
    </rPh>
    <rPh sb="10" eb="12">
      <t>ロウドウ</t>
    </rPh>
    <rPh sb="12" eb="14">
      <t>ケイヤク</t>
    </rPh>
    <rPh sb="14" eb="16">
      <t>シュウギョウ</t>
    </rPh>
    <rPh sb="16" eb="18">
      <t>キソク</t>
    </rPh>
    <rPh sb="19" eb="20">
      <t>ジュン</t>
    </rPh>
    <phoneticPr fontId="1"/>
  </si>
  <si>
    <t>　②eアは、記入に変えて各施設・事業所で定めた年間の研修計画及び研修参加計画を添付することでも可。</t>
    <rPh sb="6" eb="8">
      <t>キニュウ</t>
    </rPh>
    <rPh sb="9" eb="10">
      <t>カ</t>
    </rPh>
    <rPh sb="12" eb="15">
      <t>カクシセツ</t>
    </rPh>
    <rPh sb="16" eb="19">
      <t>ジギョウショ</t>
    </rPh>
    <rPh sb="20" eb="21">
      <t>サダ</t>
    </rPh>
    <rPh sb="23" eb="25">
      <t>ネンカン</t>
    </rPh>
    <rPh sb="26" eb="28">
      <t>ケンシュウ</t>
    </rPh>
    <rPh sb="28" eb="30">
      <t>ケイカク</t>
    </rPh>
    <rPh sb="30" eb="31">
      <t>オヨ</t>
    </rPh>
    <rPh sb="32" eb="34">
      <t>ケンシュウ</t>
    </rPh>
    <rPh sb="34" eb="36">
      <t>サンカ</t>
    </rPh>
    <rPh sb="36" eb="38">
      <t>ケイカク</t>
    </rPh>
    <rPh sb="39" eb="41">
      <t>テンプ</t>
    </rPh>
    <rPh sb="47" eb="48">
      <t>カ</t>
    </rPh>
    <phoneticPr fontId="1"/>
  </si>
  <si>
    <t>＜資質向上のための目標設定について＞</t>
    <rPh sb="1" eb="3">
      <t>シシツ</t>
    </rPh>
    <rPh sb="3" eb="5">
      <t>コウジョウ</t>
    </rPh>
    <rPh sb="9" eb="11">
      <t>モクヒョウ</t>
    </rPh>
    <rPh sb="11" eb="13">
      <t>セッテイ</t>
    </rPh>
    <phoneticPr fontId="1"/>
  </si>
  <si>
    <t>　保育所保育指針や幼稚園教育要領、幼保連携型認定こども園教育・保育要領に基づき、施設・事業所の果たすべき役割をきちんと認識したうえで、各施設・事業所の特色、重視していること（強み）、これから伸ばしていきたいところといった視点で、職員と意見交換を行って目標を策定してください。
　すでに、資質向上の目標がある場合も、この機会に職員との意見交換を行い、再度共有を図ってください。</t>
    <rPh sb="1" eb="3">
      <t>ホイク</t>
    </rPh>
    <rPh sb="3" eb="4">
      <t>ショ</t>
    </rPh>
    <rPh sb="4" eb="6">
      <t>ホイク</t>
    </rPh>
    <rPh sb="6" eb="8">
      <t>シシン</t>
    </rPh>
    <rPh sb="9" eb="12">
      <t>ヨウチエン</t>
    </rPh>
    <rPh sb="12" eb="14">
      <t>キョウイク</t>
    </rPh>
    <rPh sb="14" eb="16">
      <t>ヨウリョウ</t>
    </rPh>
    <rPh sb="17" eb="19">
      <t>ヨウホ</t>
    </rPh>
    <rPh sb="19" eb="22">
      <t>レンケイガタ</t>
    </rPh>
    <rPh sb="22" eb="24">
      <t>ニンテイ</t>
    </rPh>
    <rPh sb="27" eb="28">
      <t>エン</t>
    </rPh>
    <rPh sb="28" eb="30">
      <t>キョウイク</t>
    </rPh>
    <rPh sb="31" eb="33">
      <t>ホイク</t>
    </rPh>
    <rPh sb="33" eb="35">
      <t>ヨウリョウ</t>
    </rPh>
    <rPh sb="36" eb="37">
      <t>モト</t>
    </rPh>
    <rPh sb="40" eb="42">
      <t>シセツ</t>
    </rPh>
    <rPh sb="43" eb="46">
      <t>ジギョウショ</t>
    </rPh>
    <rPh sb="47" eb="48">
      <t>ハ</t>
    </rPh>
    <rPh sb="52" eb="54">
      <t>ヤクワリ</t>
    </rPh>
    <rPh sb="59" eb="61">
      <t>ニンシキ</t>
    </rPh>
    <rPh sb="67" eb="70">
      <t>カクシセツ</t>
    </rPh>
    <rPh sb="71" eb="74">
      <t>ジギョウショ</t>
    </rPh>
    <rPh sb="75" eb="77">
      <t>トクショク</t>
    </rPh>
    <rPh sb="78" eb="80">
      <t>ジュウシ</t>
    </rPh>
    <rPh sb="87" eb="88">
      <t>ツヨ</t>
    </rPh>
    <rPh sb="95" eb="96">
      <t>ノ</t>
    </rPh>
    <rPh sb="110" eb="112">
      <t>シテン</t>
    </rPh>
    <rPh sb="114" eb="116">
      <t>ショクイン</t>
    </rPh>
    <rPh sb="117" eb="119">
      <t>イケン</t>
    </rPh>
    <rPh sb="119" eb="121">
      <t>コウカン</t>
    </rPh>
    <rPh sb="122" eb="123">
      <t>オコナ</t>
    </rPh>
    <rPh sb="125" eb="127">
      <t>モクヒョウ</t>
    </rPh>
    <rPh sb="128" eb="130">
      <t>サクテイ</t>
    </rPh>
    <rPh sb="143" eb="145">
      <t>シシツ</t>
    </rPh>
    <rPh sb="145" eb="147">
      <t>コウジョウ</t>
    </rPh>
    <rPh sb="148" eb="150">
      <t>モクヒョウ</t>
    </rPh>
    <rPh sb="153" eb="155">
      <t>バアイ</t>
    </rPh>
    <rPh sb="159" eb="161">
      <t>キカイ</t>
    </rPh>
    <rPh sb="162" eb="164">
      <t>ショクイン</t>
    </rPh>
    <rPh sb="166" eb="168">
      <t>イケン</t>
    </rPh>
    <rPh sb="168" eb="170">
      <t>コウカン</t>
    </rPh>
    <rPh sb="171" eb="172">
      <t>オコナ</t>
    </rPh>
    <rPh sb="174" eb="176">
      <t>サイド</t>
    </rPh>
    <rPh sb="176" eb="178">
      <t>キョウユウ</t>
    </rPh>
    <rPh sb="179" eb="180">
      <t>ハカ</t>
    </rPh>
    <phoneticPr fontId="1"/>
  </si>
  <si>
    <t>＜具体的な取り組み内容＞</t>
    <rPh sb="1" eb="4">
      <t>グタイテキ</t>
    </rPh>
    <rPh sb="5" eb="6">
      <t>ト</t>
    </rPh>
    <rPh sb="7" eb="8">
      <t>ク</t>
    </rPh>
    <rPh sb="9" eb="11">
      <t>ナイヨウ</t>
    </rPh>
    <phoneticPr fontId="1"/>
  </si>
  <si>
    <t>　目標を達成するための具体的な取り組みは、目標に対応するよう、それぞれ経験年数や職位、階層ごとに具体的に設定してください。
　保育所保育指針及び保育所保育指針解説書、幼稚園教育要領及び幼稚園教育要領解説や幼保連携型認定こども園教育・保育要領及び幼保連携型認定こども園教育・保育要領解説で求められる職員の資質や能力の習得及び向上のために必要な研修や取組を実施してください。
　また、市や各区で行う研修、国や各種団体が行う研修への参加機会を提供してください。さらに、研修実施や参加だけでなく、業務を通じた研修（OJT）をどのように行うかといった視点を盛り込んだ研修計画であることが望ましいと考えます。
　※個人で実施している家庭的保育事業等であっても、キャリアパス要件、就業規則、賃金体系、補助員等の給与規定の整備や研修計画の策定・実施等ができていれば、適用になります。</t>
    <rPh sb="1" eb="3">
      <t>モクヒョウ</t>
    </rPh>
    <rPh sb="4" eb="6">
      <t>タッセイ</t>
    </rPh>
    <rPh sb="11" eb="14">
      <t>グタイテキ</t>
    </rPh>
    <rPh sb="15" eb="16">
      <t>ト</t>
    </rPh>
    <rPh sb="17" eb="18">
      <t>ク</t>
    </rPh>
    <rPh sb="21" eb="23">
      <t>モクヒョウ</t>
    </rPh>
    <rPh sb="24" eb="26">
      <t>タイオウ</t>
    </rPh>
    <rPh sb="35" eb="37">
      <t>ケイケン</t>
    </rPh>
    <rPh sb="37" eb="39">
      <t>ネンスウ</t>
    </rPh>
    <rPh sb="40" eb="42">
      <t>ショクイ</t>
    </rPh>
    <rPh sb="43" eb="45">
      <t>カイソウ</t>
    </rPh>
    <rPh sb="48" eb="51">
      <t>グタイテキ</t>
    </rPh>
    <rPh sb="52" eb="54">
      <t>セッテイ</t>
    </rPh>
    <rPh sb="63" eb="65">
      <t>ホイク</t>
    </rPh>
    <rPh sb="65" eb="66">
      <t>ショ</t>
    </rPh>
    <rPh sb="66" eb="68">
      <t>ホイク</t>
    </rPh>
    <rPh sb="68" eb="70">
      <t>シシン</t>
    </rPh>
    <rPh sb="70" eb="71">
      <t>オヨ</t>
    </rPh>
    <rPh sb="72" eb="74">
      <t>ホイク</t>
    </rPh>
    <rPh sb="74" eb="75">
      <t>ショ</t>
    </rPh>
    <rPh sb="75" eb="77">
      <t>ホイク</t>
    </rPh>
    <rPh sb="77" eb="79">
      <t>シシン</t>
    </rPh>
    <rPh sb="79" eb="82">
      <t>カイセツショ</t>
    </rPh>
    <rPh sb="83" eb="86">
      <t>ヨウチエン</t>
    </rPh>
    <rPh sb="86" eb="88">
      <t>キョウイク</t>
    </rPh>
    <rPh sb="88" eb="90">
      <t>ヨウリョウ</t>
    </rPh>
    <rPh sb="90" eb="91">
      <t>オヨ</t>
    </rPh>
    <rPh sb="92" eb="95">
      <t>ヨウチエン</t>
    </rPh>
    <rPh sb="95" eb="97">
      <t>キョウイク</t>
    </rPh>
    <rPh sb="97" eb="99">
      <t>ヨウリョウ</t>
    </rPh>
    <rPh sb="99" eb="101">
      <t>カイセツ</t>
    </rPh>
    <rPh sb="102" eb="104">
      <t>ヨウホ</t>
    </rPh>
    <rPh sb="104" eb="107">
      <t>レンケイガタ</t>
    </rPh>
    <rPh sb="107" eb="109">
      <t>ニンテイ</t>
    </rPh>
    <rPh sb="112" eb="113">
      <t>エン</t>
    </rPh>
    <rPh sb="113" eb="115">
      <t>キョウイク</t>
    </rPh>
    <rPh sb="116" eb="118">
      <t>ホイク</t>
    </rPh>
    <rPh sb="118" eb="120">
      <t>ヨウリョウ</t>
    </rPh>
    <rPh sb="120" eb="121">
      <t>オヨ</t>
    </rPh>
    <rPh sb="122" eb="124">
      <t>ヨウホ</t>
    </rPh>
    <rPh sb="124" eb="126">
      <t>レンケイ</t>
    </rPh>
    <rPh sb="126" eb="127">
      <t>ガタ</t>
    </rPh>
    <rPh sb="127" eb="129">
      <t>ニンテイ</t>
    </rPh>
    <rPh sb="132" eb="133">
      <t>エン</t>
    </rPh>
    <rPh sb="133" eb="135">
      <t>キョウイク</t>
    </rPh>
    <rPh sb="136" eb="138">
      <t>ホイク</t>
    </rPh>
    <rPh sb="138" eb="140">
      <t>ヨウリョウ</t>
    </rPh>
    <rPh sb="140" eb="142">
      <t>カイセツ</t>
    </rPh>
    <rPh sb="143" eb="144">
      <t>モト</t>
    </rPh>
    <rPh sb="148" eb="150">
      <t>ショクイン</t>
    </rPh>
    <rPh sb="151" eb="153">
      <t>シシツ</t>
    </rPh>
    <rPh sb="154" eb="156">
      <t>ノウリョク</t>
    </rPh>
    <rPh sb="157" eb="159">
      <t>シュウトク</t>
    </rPh>
    <rPh sb="159" eb="160">
      <t>オヨ</t>
    </rPh>
    <rPh sb="161" eb="163">
      <t>コウジョウ</t>
    </rPh>
    <rPh sb="167" eb="169">
      <t>ヒツヨウ</t>
    </rPh>
    <rPh sb="170" eb="172">
      <t>ケンシュウ</t>
    </rPh>
    <rPh sb="173" eb="175">
      <t>トリクミ</t>
    </rPh>
    <rPh sb="176" eb="178">
      <t>ジッシ</t>
    </rPh>
    <rPh sb="190" eb="191">
      <t>シ</t>
    </rPh>
    <rPh sb="192" eb="194">
      <t>カクク</t>
    </rPh>
    <rPh sb="195" eb="196">
      <t>オコナ</t>
    </rPh>
    <rPh sb="197" eb="199">
      <t>ケンシュウ</t>
    </rPh>
    <rPh sb="200" eb="201">
      <t>クニ</t>
    </rPh>
    <rPh sb="202" eb="204">
      <t>カクシュ</t>
    </rPh>
    <rPh sb="204" eb="206">
      <t>ダンタイ</t>
    </rPh>
    <rPh sb="207" eb="208">
      <t>オコナ</t>
    </rPh>
    <rPh sb="209" eb="211">
      <t>ケンシュウ</t>
    </rPh>
    <rPh sb="213" eb="215">
      <t>サンカ</t>
    </rPh>
    <rPh sb="215" eb="217">
      <t>キカイ</t>
    </rPh>
    <rPh sb="218" eb="220">
      <t>テイキョウ</t>
    </rPh>
    <rPh sb="231" eb="233">
      <t>ケンシュウ</t>
    </rPh>
    <rPh sb="233" eb="235">
      <t>ジッシ</t>
    </rPh>
    <rPh sb="236" eb="238">
      <t>サンカ</t>
    </rPh>
    <rPh sb="244" eb="246">
      <t>ギョウム</t>
    </rPh>
    <rPh sb="247" eb="248">
      <t>ツウ</t>
    </rPh>
    <rPh sb="250" eb="252">
      <t>ケンシュウ</t>
    </rPh>
    <rPh sb="263" eb="264">
      <t>オコナ</t>
    </rPh>
    <rPh sb="270" eb="272">
      <t>シテン</t>
    </rPh>
    <rPh sb="273" eb="274">
      <t>モ</t>
    </rPh>
    <rPh sb="275" eb="276">
      <t>コ</t>
    </rPh>
    <rPh sb="278" eb="280">
      <t>ケンシュウ</t>
    </rPh>
    <rPh sb="280" eb="282">
      <t>ケイカク</t>
    </rPh>
    <rPh sb="288" eb="289">
      <t>ノゾ</t>
    </rPh>
    <rPh sb="293" eb="294">
      <t>カンガ</t>
    </rPh>
    <rPh sb="301" eb="303">
      <t>コジン</t>
    </rPh>
    <rPh sb="304" eb="306">
      <t>ジッシ</t>
    </rPh>
    <rPh sb="310" eb="313">
      <t>カテイテキ</t>
    </rPh>
    <rPh sb="313" eb="315">
      <t>ホイク</t>
    </rPh>
    <rPh sb="315" eb="317">
      <t>ジギョウ</t>
    </rPh>
    <rPh sb="317" eb="318">
      <t>トウ</t>
    </rPh>
    <rPh sb="330" eb="332">
      <t>ヨウケン</t>
    </rPh>
    <rPh sb="333" eb="335">
      <t>シュウギョウ</t>
    </rPh>
    <rPh sb="335" eb="337">
      <t>キソク</t>
    </rPh>
    <rPh sb="338" eb="340">
      <t>チンギン</t>
    </rPh>
    <rPh sb="340" eb="342">
      <t>タイケイ</t>
    </rPh>
    <rPh sb="343" eb="346">
      <t>ホジョイン</t>
    </rPh>
    <rPh sb="346" eb="347">
      <t>トウ</t>
    </rPh>
    <rPh sb="348" eb="350">
      <t>キュウヨ</t>
    </rPh>
    <rPh sb="350" eb="352">
      <t>キテイ</t>
    </rPh>
    <rPh sb="353" eb="355">
      <t>セイビ</t>
    </rPh>
    <rPh sb="356" eb="358">
      <t>ケンシュウ</t>
    </rPh>
    <rPh sb="358" eb="360">
      <t>ケイカク</t>
    </rPh>
    <rPh sb="361" eb="363">
      <t>サクテイ</t>
    </rPh>
    <rPh sb="364" eb="366">
      <t>ジッシ</t>
    </rPh>
    <rPh sb="366" eb="367">
      <t>トウ</t>
    </rPh>
    <rPh sb="375" eb="377">
      <t>テキヨウ</t>
    </rPh>
    <phoneticPr fontId="1"/>
  </si>
  <si>
    <t>＜添付資料＞☑を入れてください。</t>
    <rPh sb="1" eb="3">
      <t>テンプ</t>
    </rPh>
    <rPh sb="3" eb="5">
      <t>シリョウ</t>
    </rPh>
    <rPh sb="8" eb="9">
      <t>イ</t>
    </rPh>
    <phoneticPr fontId="1"/>
  </si>
  <si>
    <t>　就業規則等勤務状況等が定められていることが分かるもの</t>
    <rPh sb="1" eb="3">
      <t>シュウギョウ</t>
    </rPh>
    <rPh sb="3" eb="5">
      <t>キソク</t>
    </rPh>
    <rPh sb="5" eb="6">
      <t>トウ</t>
    </rPh>
    <rPh sb="6" eb="8">
      <t>キンム</t>
    </rPh>
    <rPh sb="8" eb="10">
      <t>ジョウキョウ</t>
    </rPh>
    <rPh sb="10" eb="11">
      <t>トウ</t>
    </rPh>
    <rPh sb="12" eb="13">
      <t>サダ</t>
    </rPh>
    <rPh sb="22" eb="23">
      <t>ワ</t>
    </rPh>
    <phoneticPr fontId="1"/>
  </si>
  <si>
    <t>　給与表や昇給・昇格等について記された賃金体系等がわかるもの</t>
    <rPh sb="1" eb="3">
      <t>キュウヨ</t>
    </rPh>
    <rPh sb="3" eb="4">
      <t>ヒョウ</t>
    </rPh>
    <rPh sb="5" eb="7">
      <t>ショウキュウ</t>
    </rPh>
    <rPh sb="8" eb="10">
      <t>ショウカク</t>
    </rPh>
    <rPh sb="10" eb="11">
      <t>トウ</t>
    </rPh>
    <rPh sb="15" eb="16">
      <t>シル</t>
    </rPh>
    <rPh sb="19" eb="21">
      <t>チンギン</t>
    </rPh>
    <rPh sb="21" eb="23">
      <t>タイケイ</t>
    </rPh>
    <rPh sb="23" eb="24">
      <t>トウ</t>
    </rPh>
    <phoneticPr fontId="1"/>
  </si>
  <si>
    <t>　当該年度の研修の目標と研修計画、能力評価の仕組みが分かるもの</t>
    <rPh sb="1" eb="3">
      <t>トウガイ</t>
    </rPh>
    <rPh sb="3" eb="5">
      <t>ネンド</t>
    </rPh>
    <rPh sb="6" eb="8">
      <t>ケンシュウ</t>
    </rPh>
    <rPh sb="9" eb="11">
      <t>モクヒョウ</t>
    </rPh>
    <rPh sb="12" eb="14">
      <t>ケンシュウ</t>
    </rPh>
    <rPh sb="14" eb="16">
      <t>ケイカク</t>
    </rPh>
    <rPh sb="17" eb="19">
      <t>ノウリョク</t>
    </rPh>
    <rPh sb="19" eb="21">
      <t>ヒョウカ</t>
    </rPh>
    <rPh sb="22" eb="24">
      <t>シク</t>
    </rPh>
    <rPh sb="26" eb="27">
      <t>ワ</t>
    </rPh>
    <phoneticPr fontId="1"/>
  </si>
  <si>
    <t>　資質向上のための研修計画策定と実施、能力評価の仕組みが分かるもの</t>
    <rPh sb="1" eb="3">
      <t>シシツ</t>
    </rPh>
    <rPh sb="3" eb="5">
      <t>コウジョウ</t>
    </rPh>
    <rPh sb="9" eb="11">
      <t>ケンシュウ</t>
    </rPh>
    <rPh sb="11" eb="13">
      <t>ケイカク</t>
    </rPh>
    <rPh sb="13" eb="15">
      <t>サクテイ</t>
    </rPh>
    <rPh sb="16" eb="18">
      <t>ジッシ</t>
    </rPh>
    <rPh sb="19" eb="21">
      <t>ノウリョク</t>
    </rPh>
    <rPh sb="21" eb="23">
      <t>ヒョウカ</t>
    </rPh>
    <rPh sb="24" eb="26">
      <t>シク</t>
    </rPh>
    <rPh sb="28" eb="29">
      <t>ワ</t>
    </rPh>
    <phoneticPr fontId="1"/>
  </si>
  <si>
    <t>横浜市</t>
    <rPh sb="0" eb="3">
      <t>ヨコハマシ</t>
    </rPh>
    <phoneticPr fontId="1"/>
  </si>
  <si>
    <t>施設・事業所
番号</t>
    <rPh sb="0" eb="2">
      <t>シセツ</t>
    </rPh>
    <rPh sb="3" eb="6">
      <t>ジギョウショ</t>
    </rPh>
    <rPh sb="7" eb="9">
      <t>バンゴウ</t>
    </rPh>
    <phoneticPr fontId="1"/>
  </si>
  <si>
    <t>施設・
事業所名</t>
    <rPh sb="0" eb="2">
      <t>シセツ</t>
    </rPh>
    <rPh sb="4" eb="7">
      <t>ジギョウショ</t>
    </rPh>
    <rPh sb="7" eb="8">
      <t>メイ</t>
    </rPh>
    <phoneticPr fontId="1"/>
  </si>
  <si>
    <t>目指すべき姿（保育理念・教育理念）</t>
    <rPh sb="0" eb="2">
      <t>メザ</t>
    </rPh>
    <rPh sb="5" eb="6">
      <t>スガタ</t>
    </rPh>
    <rPh sb="7" eb="9">
      <t>ホイク</t>
    </rPh>
    <rPh sb="9" eb="11">
      <t>リネン</t>
    </rPh>
    <rPh sb="12" eb="14">
      <t>キョウイク</t>
    </rPh>
    <rPh sb="14" eb="16">
      <t>リネン</t>
    </rPh>
    <phoneticPr fontId="1"/>
  </si>
  <si>
    <t>□　該当
□非該当</t>
    <rPh sb="2" eb="4">
      <t>ガイトウ</t>
    </rPh>
    <rPh sb="6" eb="9">
      <t>ヒガイトウ</t>
    </rPh>
    <phoneticPr fontId="1"/>
  </si>
  <si>
    <t>②次のｄ及びｅの要件を満たす。</t>
    <rPh sb="1" eb="2">
      <t>ツギ</t>
    </rPh>
    <rPh sb="4" eb="5">
      <t>オヨ</t>
    </rPh>
    <rPh sb="8" eb="10">
      <t>ヨウケン</t>
    </rPh>
    <rPh sb="11" eb="12">
      <t>ミ</t>
    </rPh>
    <phoneticPr fontId="1"/>
  </si>
  <si>
    <t>ｄ</t>
    <phoneticPr fontId="1"/>
  </si>
  <si>
    <t>e</t>
    <phoneticPr fontId="1"/>
  </si>
  <si>
    <t>ｄの実現のための具体的な取り組み内容を計画していること。</t>
    <rPh sb="2" eb="4">
      <t>ジツゲン</t>
    </rPh>
    <rPh sb="8" eb="11">
      <t>グタイテキ</t>
    </rPh>
    <rPh sb="12" eb="13">
      <t>ト</t>
    </rPh>
    <rPh sb="14" eb="15">
      <t>ク</t>
    </rPh>
    <rPh sb="16" eb="18">
      <t>ナイヨウ</t>
    </rPh>
    <rPh sb="19" eb="21">
      <t>ケイカク</t>
    </rPh>
    <phoneticPr fontId="1"/>
  </si>
  <si>
    <t>職員との意見交換を踏まえた資質向上のための具体的な目標を策定していること。</t>
    <rPh sb="0" eb="2">
      <t>ショクイン</t>
    </rPh>
    <rPh sb="4" eb="6">
      <t>イケン</t>
    </rPh>
    <rPh sb="6" eb="8">
      <t>コウカン</t>
    </rPh>
    <rPh sb="9" eb="10">
      <t>フ</t>
    </rPh>
    <rPh sb="13" eb="15">
      <t>シシツ</t>
    </rPh>
    <rPh sb="15" eb="17">
      <t>コウジョウ</t>
    </rPh>
    <rPh sb="21" eb="24">
      <t>グタイテキ</t>
    </rPh>
    <rPh sb="25" eb="27">
      <t>モクヒョウ</t>
    </rPh>
    <rPh sb="28" eb="30">
      <t>サクテイ</t>
    </rPh>
    <phoneticPr fontId="1"/>
  </si>
  <si>
    <t>全体</t>
    <rPh sb="0" eb="2">
      <t>ゼンタイ</t>
    </rPh>
    <phoneticPr fontId="1"/>
  </si>
  <si>
    <t>初任者向け</t>
    <rPh sb="0" eb="3">
      <t>ショニンシャ</t>
    </rPh>
    <rPh sb="3" eb="4">
      <t>ム</t>
    </rPh>
    <phoneticPr fontId="1"/>
  </si>
  <si>
    <t>中堅向け</t>
    <rPh sb="0" eb="2">
      <t>チュウケン</t>
    </rPh>
    <rPh sb="2" eb="3">
      <t>ム</t>
    </rPh>
    <phoneticPr fontId="1"/>
  </si>
  <si>
    <t>主任・ベテラン向け</t>
    <rPh sb="0" eb="2">
      <t>シュニン</t>
    </rPh>
    <rPh sb="7" eb="8">
      <t>ム</t>
    </rPh>
    <phoneticPr fontId="1"/>
  </si>
  <si>
    <t>指導職員・管理職層向け</t>
    <rPh sb="0" eb="2">
      <t>シドウ</t>
    </rPh>
    <rPh sb="2" eb="4">
      <t>ショクイン</t>
    </rPh>
    <rPh sb="5" eb="7">
      <t>カンリ</t>
    </rPh>
    <rPh sb="7" eb="8">
      <t>ショク</t>
    </rPh>
    <rPh sb="8" eb="9">
      <t>ソウ</t>
    </rPh>
    <rPh sb="9" eb="10">
      <t>ム</t>
    </rPh>
    <phoneticPr fontId="1"/>
  </si>
  <si>
    <t>ア</t>
    <phoneticPr fontId="1"/>
  </si>
  <si>
    <t>イ</t>
    <phoneticPr fontId="1"/>
  </si>
  <si>
    <t>資格取得のための支援の実施※当該支援の内容について下記に記載すること。</t>
    <rPh sb="0" eb="2">
      <t>シカク</t>
    </rPh>
    <rPh sb="2" eb="4">
      <t>シュトク</t>
    </rPh>
    <rPh sb="8" eb="10">
      <t>シエン</t>
    </rPh>
    <rPh sb="11" eb="13">
      <t>ジッシ</t>
    </rPh>
    <rPh sb="14" eb="16">
      <t>トウガイ</t>
    </rPh>
    <rPh sb="16" eb="18">
      <t>シエン</t>
    </rPh>
    <rPh sb="19" eb="21">
      <t>ナイヨウ</t>
    </rPh>
    <rPh sb="25" eb="27">
      <t>カキ</t>
    </rPh>
    <rPh sb="28" eb="30">
      <t>キサイ</t>
    </rPh>
    <phoneticPr fontId="1"/>
  </si>
  <si>
    <t>下記について、相違ないことを証明いたします。</t>
    <rPh sb="0" eb="2">
      <t>カキ</t>
    </rPh>
    <rPh sb="7" eb="9">
      <t>ソウイ</t>
    </rPh>
    <rPh sb="14" eb="16">
      <t>ショウメイ</t>
    </rPh>
    <phoneticPr fontId="1"/>
  </si>
  <si>
    <t>（１） 賃金改善実績</t>
    <rPh sb="4" eb="6">
      <t>チンギン</t>
    </rPh>
    <rPh sb="6" eb="8">
      <t>カイゼン</t>
    </rPh>
    <rPh sb="8" eb="10">
      <t>ジッセキ</t>
    </rPh>
    <phoneticPr fontId="1"/>
  </si>
  <si>
    <t>①</t>
    <phoneticPr fontId="1"/>
  </si>
  <si>
    <t>③</t>
    <phoneticPr fontId="1"/>
  </si>
  <si>
    <t>加算実績額</t>
    <rPh sb="0" eb="2">
      <t>カサン</t>
    </rPh>
    <rPh sb="2" eb="5">
      <t>ジッセキガク</t>
    </rPh>
    <phoneticPr fontId="1"/>
  </si>
  <si>
    <t>賃金改善に要した費用の総額</t>
    <rPh sb="0" eb="2">
      <t>チンギン</t>
    </rPh>
    <rPh sb="2" eb="4">
      <t>カイゼン</t>
    </rPh>
    <rPh sb="5" eb="6">
      <t>ヨウ</t>
    </rPh>
    <rPh sb="8" eb="10">
      <t>ヒヨウ</t>
    </rPh>
    <rPh sb="11" eb="13">
      <t>ソウガク</t>
    </rPh>
    <phoneticPr fontId="1"/>
  </si>
  <si>
    <t>（千円未満切り捨て）</t>
    <rPh sb="1" eb="3">
      <t>センエン</t>
    </rPh>
    <rPh sb="3" eb="5">
      <t>ミマン</t>
    </rPh>
    <rPh sb="5" eb="6">
      <t>キ</t>
    </rPh>
    <rPh sb="7" eb="8">
      <t>ス</t>
    </rPh>
    <phoneticPr fontId="1"/>
  </si>
  <si>
    <t>　賃金改善を行った場合の賃金の総額</t>
    <rPh sb="1" eb="3">
      <t>チンギン</t>
    </rPh>
    <rPh sb="3" eb="5">
      <t>カイゼン</t>
    </rPh>
    <rPh sb="6" eb="7">
      <t>オコナ</t>
    </rPh>
    <rPh sb="9" eb="11">
      <t>バアイ</t>
    </rPh>
    <rPh sb="12" eb="14">
      <t>チンギン</t>
    </rPh>
    <rPh sb="15" eb="17">
      <t>ソウガク</t>
    </rPh>
    <phoneticPr fontId="1"/>
  </si>
  <si>
    <t>（再掲）法定福利費等の事業主負担増加額</t>
    <rPh sb="1" eb="3">
      <t>サイケイ</t>
    </rPh>
    <rPh sb="4" eb="6">
      <t>ホウテイ</t>
    </rPh>
    <rPh sb="6" eb="8">
      <t>フクリ</t>
    </rPh>
    <rPh sb="8" eb="9">
      <t>ヒ</t>
    </rPh>
    <rPh sb="9" eb="10">
      <t>トウ</t>
    </rPh>
    <rPh sb="11" eb="14">
      <t>ジギョウヌシ</t>
    </rPh>
    <rPh sb="14" eb="16">
      <t>フタン</t>
    </rPh>
    <rPh sb="16" eb="18">
      <t>ゾウカ</t>
    </rPh>
    <rPh sb="18" eb="19">
      <t>ガク</t>
    </rPh>
    <phoneticPr fontId="1"/>
  </si>
  <si>
    <t>加算実績額と賃金改善に要した費用の総額との差額（①-③）</t>
    <rPh sb="0" eb="2">
      <t>カサン</t>
    </rPh>
    <rPh sb="2" eb="5">
      <t>ジッセキガク</t>
    </rPh>
    <rPh sb="6" eb="8">
      <t>チンギン</t>
    </rPh>
    <rPh sb="8" eb="10">
      <t>カイゼン</t>
    </rPh>
    <rPh sb="11" eb="12">
      <t>ヨウ</t>
    </rPh>
    <rPh sb="14" eb="16">
      <t>ヒヨウ</t>
    </rPh>
    <rPh sb="17" eb="19">
      <t>ソウガク</t>
    </rPh>
    <rPh sb="21" eb="23">
      <t>サガク</t>
    </rPh>
    <phoneticPr fontId="1"/>
  </si>
  <si>
    <t>（残額が生じた場合のみ）</t>
    <rPh sb="1" eb="3">
      <t>ザンガク</t>
    </rPh>
    <rPh sb="4" eb="5">
      <t>ショウ</t>
    </rPh>
    <rPh sb="7" eb="9">
      <t>バアイ</t>
    </rPh>
    <phoneticPr fontId="1"/>
  </si>
  <si>
    <t>支払った給与の項目</t>
    <rPh sb="0" eb="2">
      <t>シハラ</t>
    </rPh>
    <rPh sb="4" eb="6">
      <t>キュウヨ</t>
    </rPh>
    <rPh sb="7" eb="9">
      <t>コウモク</t>
    </rPh>
    <phoneticPr fontId="1"/>
  </si>
  <si>
    <t>具体的な支払方法</t>
    <rPh sb="0" eb="3">
      <t>グタイテキ</t>
    </rPh>
    <rPh sb="4" eb="6">
      <t>シハライ</t>
    </rPh>
    <rPh sb="6" eb="8">
      <t>ホウホウ</t>
    </rPh>
    <phoneticPr fontId="1"/>
  </si>
  <si>
    <t>（２） 教育・保育従事者（保育士、幼稚園教諭、保育教諭）に係る賃金改善実績</t>
    <rPh sb="4" eb="6">
      <t>キョウイク</t>
    </rPh>
    <rPh sb="7" eb="9">
      <t>ホイク</t>
    </rPh>
    <rPh sb="9" eb="12">
      <t>ジュウジシャ</t>
    </rPh>
    <rPh sb="13" eb="16">
      <t>ホイクシ</t>
    </rPh>
    <rPh sb="17" eb="20">
      <t>ヨウチエン</t>
    </rPh>
    <rPh sb="20" eb="22">
      <t>キョウユ</t>
    </rPh>
    <rPh sb="23" eb="25">
      <t>ホイク</t>
    </rPh>
    <rPh sb="25" eb="27">
      <t>キョウユ</t>
    </rPh>
    <rPh sb="29" eb="30">
      <t>カカ</t>
    </rPh>
    <rPh sb="31" eb="33">
      <t>チンギン</t>
    </rPh>
    <rPh sb="33" eb="35">
      <t>カイゼン</t>
    </rPh>
    <rPh sb="35" eb="37">
      <t>ジッセキ</t>
    </rPh>
    <phoneticPr fontId="1"/>
  </si>
  <si>
    <t>（※家庭的保育事業、小規模保育事業Ｃ型の家庭的保育者を含む）</t>
    <rPh sb="2" eb="5">
      <t>カテイテキ</t>
    </rPh>
    <rPh sb="5" eb="7">
      <t>ホイク</t>
    </rPh>
    <rPh sb="7" eb="9">
      <t>ジギョウ</t>
    </rPh>
    <rPh sb="10" eb="13">
      <t>ショウキボ</t>
    </rPh>
    <rPh sb="13" eb="15">
      <t>ホイク</t>
    </rPh>
    <rPh sb="15" eb="17">
      <t>ジギョウ</t>
    </rPh>
    <rPh sb="18" eb="19">
      <t>ガタ</t>
    </rPh>
    <rPh sb="20" eb="23">
      <t>カテイテキ</t>
    </rPh>
    <rPh sb="23" eb="25">
      <t>ホイク</t>
    </rPh>
    <rPh sb="25" eb="26">
      <t>シャ</t>
    </rPh>
    <rPh sb="27" eb="28">
      <t>フク</t>
    </rPh>
    <phoneticPr fontId="1"/>
  </si>
  <si>
    <t>ア 常勤職員</t>
    <rPh sb="2" eb="4">
      <t>ジョウキン</t>
    </rPh>
    <rPh sb="4" eb="6">
      <t>ショクイン</t>
    </rPh>
    <phoneticPr fontId="1"/>
  </si>
  <si>
    <t>①</t>
    <phoneticPr fontId="1"/>
  </si>
  <si>
    <t>対象職員（実人員）</t>
    <rPh sb="0" eb="2">
      <t>タイショウ</t>
    </rPh>
    <rPh sb="2" eb="4">
      <t>ショクイン</t>
    </rPh>
    <rPh sb="5" eb="6">
      <t>ジツ</t>
    </rPh>
    <rPh sb="6" eb="8">
      <t>ジンイン</t>
    </rPh>
    <phoneticPr fontId="1"/>
  </si>
  <si>
    <t>賃金改善を実施した職員（実人員）</t>
    <rPh sb="0" eb="2">
      <t>チンギン</t>
    </rPh>
    <rPh sb="2" eb="4">
      <t>カイゼン</t>
    </rPh>
    <rPh sb="5" eb="7">
      <t>ジッシ</t>
    </rPh>
    <rPh sb="9" eb="11">
      <t>ショクイン</t>
    </rPh>
    <rPh sb="12" eb="13">
      <t>ジツ</t>
    </rPh>
    <rPh sb="13" eb="15">
      <t>ジンイン</t>
    </rPh>
    <phoneticPr fontId="1"/>
  </si>
  <si>
    <t>（（１）②の期間における延べ人数（人月））</t>
    <rPh sb="6" eb="8">
      <t>キカン</t>
    </rPh>
    <rPh sb="12" eb="13">
      <t>ノ</t>
    </rPh>
    <rPh sb="14" eb="16">
      <t>ニンズウ</t>
    </rPh>
    <rPh sb="17" eb="18">
      <t>ニン</t>
    </rPh>
    <rPh sb="18" eb="19">
      <t>ツキ</t>
    </rPh>
    <phoneticPr fontId="1"/>
  </si>
  <si>
    <t>②</t>
    <phoneticPr fontId="1"/>
  </si>
  <si>
    <t>③</t>
    <phoneticPr fontId="1"/>
  </si>
  <si>
    <t>対象職員（常勤換算数）</t>
    <rPh sb="0" eb="2">
      <t>タイショウ</t>
    </rPh>
    <rPh sb="2" eb="4">
      <t>ショクイン</t>
    </rPh>
    <rPh sb="5" eb="7">
      <t>ジョウキン</t>
    </rPh>
    <rPh sb="7" eb="9">
      <t>カンサン</t>
    </rPh>
    <rPh sb="9" eb="10">
      <t>スウ</t>
    </rPh>
    <phoneticPr fontId="1"/>
  </si>
  <si>
    <t>④</t>
    <phoneticPr fontId="1"/>
  </si>
  <si>
    <t>⑤</t>
    <phoneticPr fontId="1"/>
  </si>
  <si>
    <t>支給した賃金総額</t>
    <rPh sb="0" eb="2">
      <t>シキュウ</t>
    </rPh>
    <rPh sb="4" eb="6">
      <t>チンギン</t>
    </rPh>
    <rPh sb="6" eb="8">
      <t>ソウガク</t>
    </rPh>
    <phoneticPr fontId="1"/>
  </si>
  <si>
    <t>（（１）②の期間における総額）</t>
    <rPh sb="6" eb="8">
      <t>キカン</t>
    </rPh>
    <rPh sb="12" eb="14">
      <t>ソウガク</t>
    </rPh>
    <phoneticPr fontId="1"/>
  </si>
  <si>
    <t>⑥</t>
    <phoneticPr fontId="1"/>
  </si>
  <si>
    <t>職員１人当たりの賃金月額</t>
    <rPh sb="0" eb="2">
      <t>ショクイン</t>
    </rPh>
    <rPh sb="3" eb="4">
      <t>ニン</t>
    </rPh>
    <rPh sb="4" eb="5">
      <t>ア</t>
    </rPh>
    <rPh sb="8" eb="10">
      <t>チンギン</t>
    </rPh>
    <rPh sb="10" eb="12">
      <t>ゲツガク</t>
    </rPh>
    <phoneticPr fontId="1"/>
  </si>
  <si>
    <t>⑦</t>
    <phoneticPr fontId="1"/>
  </si>
  <si>
    <t>賃金改善の方法</t>
    <rPh sb="0" eb="2">
      <t>チンギン</t>
    </rPh>
    <rPh sb="2" eb="4">
      <t>カイゼン</t>
    </rPh>
    <rPh sb="5" eb="7">
      <t>ホウホウ</t>
    </rPh>
    <phoneticPr fontId="1"/>
  </si>
  <si>
    <t>改善した給与の項目</t>
    <rPh sb="0" eb="2">
      <t>カイゼン</t>
    </rPh>
    <rPh sb="4" eb="6">
      <t>キュウヨ</t>
    </rPh>
    <rPh sb="7" eb="9">
      <t>コウモク</t>
    </rPh>
    <phoneticPr fontId="1"/>
  </si>
  <si>
    <t>（該当する項目にレ点を付すこと。手当等については、具体的名称を記載すること。</t>
    <rPh sb="1" eb="3">
      <t>ガイトウ</t>
    </rPh>
    <rPh sb="5" eb="7">
      <t>コウモク</t>
    </rPh>
    <rPh sb="9" eb="10">
      <t>テン</t>
    </rPh>
    <rPh sb="11" eb="12">
      <t>フ</t>
    </rPh>
    <rPh sb="16" eb="18">
      <t>テアテ</t>
    </rPh>
    <rPh sb="18" eb="19">
      <t>トウ</t>
    </rPh>
    <rPh sb="25" eb="28">
      <t>グタイテキ</t>
    </rPh>
    <rPh sb="28" eb="30">
      <t>メイショウ</t>
    </rPh>
    <rPh sb="31" eb="33">
      <t>キサイ</t>
    </rPh>
    <phoneticPr fontId="1"/>
  </si>
  <si>
    <t>賃金改善の具体的な方法
※　賃金改善時期及び一人当たりの平均賃金改善額を明記して記載すること。</t>
    <rPh sb="0" eb="2">
      <t>チンギン</t>
    </rPh>
    <rPh sb="2" eb="4">
      <t>カイゼン</t>
    </rPh>
    <rPh sb="5" eb="8">
      <t>グタイテキ</t>
    </rPh>
    <rPh sb="9" eb="11">
      <t>ホウホウ</t>
    </rPh>
    <rPh sb="15" eb="17">
      <t>チンギン</t>
    </rPh>
    <rPh sb="17" eb="19">
      <t>カイゼン</t>
    </rPh>
    <rPh sb="19" eb="21">
      <t>ジキ</t>
    </rPh>
    <rPh sb="21" eb="22">
      <t>オヨ</t>
    </rPh>
    <rPh sb="23" eb="25">
      <t>ヒトリ</t>
    </rPh>
    <rPh sb="25" eb="26">
      <t>ア</t>
    </rPh>
    <rPh sb="29" eb="31">
      <t>ヘイキン</t>
    </rPh>
    <rPh sb="31" eb="33">
      <t>チンギン</t>
    </rPh>
    <rPh sb="33" eb="35">
      <t>カイゼン</t>
    </rPh>
    <rPh sb="35" eb="36">
      <t>ガク</t>
    </rPh>
    <rPh sb="37" eb="39">
      <t>メイキ</t>
    </rPh>
    <rPh sb="41" eb="43">
      <t>キサイ</t>
    </rPh>
    <phoneticPr fontId="1"/>
  </si>
  <si>
    <t>⑧</t>
    <phoneticPr fontId="1"/>
  </si>
  <si>
    <t>⑨</t>
    <phoneticPr fontId="1"/>
  </si>
  <si>
    <t>１人当たりの賃金改善月額</t>
    <rPh sb="1" eb="2">
      <t>ニン</t>
    </rPh>
    <rPh sb="2" eb="3">
      <t>ア</t>
    </rPh>
    <rPh sb="6" eb="8">
      <t>チンギン</t>
    </rPh>
    <rPh sb="8" eb="10">
      <t>カイゼン</t>
    </rPh>
    <rPh sb="10" eb="12">
      <t>ゲツガク</t>
    </rPh>
    <phoneticPr fontId="1"/>
  </si>
  <si>
    <t>（１円未満切り捨て）（⑦÷③）</t>
    <rPh sb="2" eb="3">
      <t>エン</t>
    </rPh>
    <rPh sb="3" eb="5">
      <t>ミマン</t>
    </rPh>
    <rPh sb="5" eb="6">
      <t>キ</t>
    </rPh>
    <rPh sb="7" eb="8">
      <t>ス</t>
    </rPh>
    <phoneticPr fontId="1"/>
  </si>
  <si>
    <t>イ 非常勤職員</t>
    <rPh sb="2" eb="5">
      <t>ヒジョウキン</t>
    </rPh>
    <rPh sb="5" eb="7">
      <t>ショクイン</t>
    </rPh>
    <phoneticPr fontId="1"/>
  </si>
  <si>
    <t>賃金改善を実施した職員（常勤換算数）</t>
    <rPh sb="0" eb="2">
      <t>チンギン</t>
    </rPh>
    <rPh sb="2" eb="4">
      <t>カイゼン</t>
    </rPh>
    <rPh sb="5" eb="7">
      <t>ジッシ</t>
    </rPh>
    <rPh sb="9" eb="11">
      <t>ショクイン</t>
    </rPh>
    <rPh sb="12" eb="14">
      <t>ジョウキン</t>
    </rPh>
    <rPh sb="14" eb="16">
      <t>カンサン</t>
    </rPh>
    <rPh sb="16" eb="17">
      <t>スウ</t>
    </rPh>
    <phoneticPr fontId="1"/>
  </si>
  <si>
    <t>①</t>
    <phoneticPr fontId="1"/>
  </si>
  <si>
    <t>③</t>
    <phoneticPr fontId="1"/>
  </si>
  <si>
    <t>⑤</t>
    <phoneticPr fontId="1"/>
  </si>
  <si>
    <t>支給した賃金総額</t>
    <rPh sb="0" eb="2">
      <t>シキュウ</t>
    </rPh>
    <rPh sb="4" eb="6">
      <t>チンギン</t>
    </rPh>
    <rPh sb="6" eb="8">
      <t>ソウガク</t>
    </rPh>
    <phoneticPr fontId="1"/>
  </si>
  <si>
    <t>⑥</t>
    <phoneticPr fontId="1"/>
  </si>
  <si>
    <t>職員１人当たり賃金総額</t>
    <rPh sb="0" eb="2">
      <t>ショクイン</t>
    </rPh>
    <rPh sb="3" eb="4">
      <t>ニン</t>
    </rPh>
    <rPh sb="4" eb="5">
      <t>ア</t>
    </rPh>
    <rPh sb="7" eb="9">
      <t>チンギン</t>
    </rPh>
    <rPh sb="9" eb="11">
      <t>ソウガク</t>
    </rPh>
    <phoneticPr fontId="1"/>
  </si>
  <si>
    <t>（１円未満切り捨て）（⑤÷③）</t>
    <rPh sb="2" eb="3">
      <t>エン</t>
    </rPh>
    <rPh sb="3" eb="5">
      <t>ミマン</t>
    </rPh>
    <rPh sb="5" eb="6">
      <t>キ</t>
    </rPh>
    <rPh sb="7" eb="8">
      <t>ス</t>
    </rPh>
    <phoneticPr fontId="1"/>
  </si>
  <si>
    <t>（１円未満切り捨て）（⑤÷③）</t>
    <rPh sb="2" eb="3">
      <t>エン</t>
    </rPh>
    <rPh sb="3" eb="5">
      <t>ミマン</t>
    </rPh>
    <rPh sb="5" eb="6">
      <t>キ</t>
    </rPh>
    <rPh sb="7" eb="8">
      <t>ス</t>
    </rPh>
    <phoneticPr fontId="1"/>
  </si>
  <si>
    <t>賃金改善の方法</t>
    <rPh sb="0" eb="2">
      <t>チンギン</t>
    </rPh>
    <rPh sb="2" eb="4">
      <t>カイゼン</t>
    </rPh>
    <rPh sb="5" eb="7">
      <t>ホウホウ</t>
    </rPh>
    <phoneticPr fontId="1"/>
  </si>
  <si>
    <t>改善した給与の項目</t>
    <rPh sb="0" eb="2">
      <t>カイゼン</t>
    </rPh>
    <rPh sb="4" eb="6">
      <t>キュウヨ</t>
    </rPh>
    <rPh sb="7" eb="9">
      <t>コウモク</t>
    </rPh>
    <phoneticPr fontId="1"/>
  </si>
  <si>
    <t>⑧</t>
    <phoneticPr fontId="1"/>
  </si>
  <si>
    <t>（３） （２）以外の職員に係る賃金改善実績</t>
    <rPh sb="7" eb="9">
      <t>イガイ</t>
    </rPh>
    <rPh sb="10" eb="12">
      <t>ショクイン</t>
    </rPh>
    <rPh sb="13" eb="14">
      <t>カカ</t>
    </rPh>
    <rPh sb="15" eb="17">
      <t>チンギン</t>
    </rPh>
    <rPh sb="17" eb="19">
      <t>カイゼン</t>
    </rPh>
    <rPh sb="19" eb="21">
      <t>ジッセキ</t>
    </rPh>
    <phoneticPr fontId="1"/>
  </si>
  <si>
    <t>対象職員（実人員）</t>
    <rPh sb="0" eb="2">
      <t>タイショウ</t>
    </rPh>
    <rPh sb="2" eb="4">
      <t>ショクイン</t>
    </rPh>
    <rPh sb="5" eb="6">
      <t>ジツ</t>
    </rPh>
    <rPh sb="6" eb="8">
      <t>ジンイン</t>
    </rPh>
    <phoneticPr fontId="1"/>
  </si>
  <si>
    <t>（（１）②の期間における延べ人数（人月））</t>
    <rPh sb="6" eb="8">
      <t>キカン</t>
    </rPh>
    <rPh sb="12" eb="13">
      <t>ノ</t>
    </rPh>
    <rPh sb="14" eb="16">
      <t>ニンズウ</t>
    </rPh>
    <rPh sb="17" eb="18">
      <t>ニン</t>
    </rPh>
    <rPh sb="18" eb="19">
      <t>ツキ</t>
    </rPh>
    <phoneticPr fontId="1"/>
  </si>
  <si>
    <t>事務職員</t>
    <rPh sb="0" eb="2">
      <t>ジム</t>
    </rPh>
    <rPh sb="2" eb="4">
      <t>ショクイン</t>
    </rPh>
    <phoneticPr fontId="1"/>
  </si>
  <si>
    <t>調理員</t>
    <rPh sb="0" eb="3">
      <t>チョウリイン</t>
    </rPh>
    <phoneticPr fontId="1"/>
  </si>
  <si>
    <t>保健師</t>
    <rPh sb="0" eb="3">
      <t>ホケンシ</t>
    </rPh>
    <phoneticPr fontId="1"/>
  </si>
  <si>
    <t>看護師</t>
    <rPh sb="0" eb="3">
      <t>カンゴシ</t>
    </rPh>
    <phoneticPr fontId="1"/>
  </si>
  <si>
    <t>准看護師</t>
    <rPh sb="0" eb="4">
      <t>ジュンカンゴシ</t>
    </rPh>
    <phoneticPr fontId="1"/>
  </si>
  <si>
    <t>栄養士・栄養教諭</t>
    <rPh sb="0" eb="3">
      <t>エイヨウシ</t>
    </rPh>
    <rPh sb="4" eb="6">
      <t>エイヨウ</t>
    </rPh>
    <rPh sb="6" eb="8">
      <t>キョウユ</t>
    </rPh>
    <phoneticPr fontId="1"/>
  </si>
  <si>
    <t>その他</t>
    <rPh sb="2" eb="3">
      <t>タ</t>
    </rPh>
    <phoneticPr fontId="1"/>
  </si>
  <si>
    <t>①</t>
    <phoneticPr fontId="1"/>
  </si>
  <si>
    <t>②</t>
    <phoneticPr fontId="1"/>
  </si>
  <si>
    <t>ア　常勤職員</t>
    <rPh sb="2" eb="4">
      <t>ジョウキン</t>
    </rPh>
    <rPh sb="4" eb="6">
      <t>ショクイン</t>
    </rPh>
    <phoneticPr fontId="1"/>
  </si>
  <si>
    <t>賃金改善を実施した職員（常勤換算数）</t>
    <rPh sb="0" eb="2">
      <t>チンギン</t>
    </rPh>
    <rPh sb="2" eb="4">
      <t>カイゼン</t>
    </rPh>
    <rPh sb="5" eb="7">
      <t>ジッシ</t>
    </rPh>
    <rPh sb="9" eb="11">
      <t>ショクイン</t>
    </rPh>
    <rPh sb="12" eb="16">
      <t>ジョウキンカンサン</t>
    </rPh>
    <rPh sb="16" eb="17">
      <t>スウ</t>
    </rPh>
    <phoneticPr fontId="1"/>
  </si>
  <si>
    <t>イ　非常勤職員</t>
    <rPh sb="2" eb="5">
      <t>ヒジョウキン</t>
    </rPh>
    <rPh sb="3" eb="5">
      <t>ジョウキン</t>
    </rPh>
    <rPh sb="5" eb="7">
      <t>ショクイン</t>
    </rPh>
    <phoneticPr fontId="1"/>
  </si>
  <si>
    <t>賃金改善に要した費用の総額（ア-イ）</t>
    <rPh sb="0" eb="2">
      <t>チンギン</t>
    </rPh>
    <rPh sb="2" eb="4">
      <t>カイゼン</t>
    </rPh>
    <rPh sb="5" eb="6">
      <t>ヨウ</t>
    </rPh>
    <rPh sb="8" eb="10">
      <t>ヒヨウ</t>
    </rPh>
    <rPh sb="11" eb="13">
      <t>ソウガク</t>
    </rPh>
    <phoneticPr fontId="1"/>
  </si>
  <si>
    <t>イ</t>
    <phoneticPr fontId="1"/>
  </si>
  <si>
    <t>月</t>
    <rPh sb="0" eb="1">
      <t>ガツ</t>
    </rPh>
    <phoneticPr fontId="1"/>
  </si>
  <si>
    <t>アーイ</t>
    <phoneticPr fontId="1"/>
  </si>
  <si>
    <t>（２）ア⑦、イ⑦、（３）ア⑦、イ⑦の合計金額</t>
    <rPh sb="18" eb="20">
      <t>ゴウケイ</t>
    </rPh>
    <rPh sb="20" eb="22">
      <t>キンガク</t>
    </rPh>
    <phoneticPr fontId="1"/>
  </si>
  <si>
    <t>（１）③（再掲）法定福利費等の事業主負担増加額、（２）ア③、イ③、（３）ア③、イ③の合計が、（１）③の賃金改善に要した費用の総額と一致</t>
    <rPh sb="5" eb="7">
      <t>サイケイ</t>
    </rPh>
    <rPh sb="8" eb="10">
      <t>ホウテイ</t>
    </rPh>
    <rPh sb="10" eb="12">
      <t>フクリ</t>
    </rPh>
    <rPh sb="12" eb="13">
      <t>ヒ</t>
    </rPh>
    <rPh sb="13" eb="14">
      <t>トウ</t>
    </rPh>
    <rPh sb="15" eb="18">
      <t>ジギョウヌシ</t>
    </rPh>
    <rPh sb="18" eb="20">
      <t>フタン</t>
    </rPh>
    <rPh sb="20" eb="22">
      <t>ゾウカ</t>
    </rPh>
    <rPh sb="22" eb="23">
      <t>ガク</t>
    </rPh>
    <rPh sb="42" eb="44">
      <t>ゴウケイ</t>
    </rPh>
    <rPh sb="51" eb="53">
      <t>チンギン</t>
    </rPh>
    <rPh sb="53" eb="55">
      <t>カイゼン</t>
    </rPh>
    <rPh sb="56" eb="57">
      <t>ヨウ</t>
    </rPh>
    <rPh sb="59" eb="61">
      <t>ヒヨウ</t>
    </rPh>
    <rPh sb="62" eb="64">
      <t>ソウガク</t>
    </rPh>
    <rPh sb="65" eb="67">
      <t>イッチ</t>
    </rPh>
    <phoneticPr fontId="1"/>
  </si>
  <si>
    <t>算出による加算実績額（Ａ）
※1,000円未満切り捨て</t>
    <rPh sb="0" eb="2">
      <t>サンシュツ</t>
    </rPh>
    <rPh sb="5" eb="7">
      <t>カサン</t>
    </rPh>
    <rPh sb="7" eb="10">
      <t>ジッセキガク</t>
    </rPh>
    <rPh sb="20" eb="21">
      <t>エン</t>
    </rPh>
    <rPh sb="21" eb="23">
      <t>ミマン</t>
    </rPh>
    <rPh sb="23" eb="24">
      <t>キ</t>
    </rPh>
    <rPh sb="25" eb="26">
      <t>ス</t>
    </rPh>
    <phoneticPr fontId="1"/>
  </si>
  <si>
    <t>配分調整後の加算実績額（B）</t>
    <rPh sb="0" eb="2">
      <t>ハイブン</t>
    </rPh>
    <rPh sb="2" eb="4">
      <t>チョウセイ</t>
    </rPh>
    <rPh sb="4" eb="5">
      <t>ゴ</t>
    </rPh>
    <rPh sb="6" eb="8">
      <t>カサン</t>
    </rPh>
    <rPh sb="8" eb="10">
      <t>ジッセキ</t>
    </rPh>
    <rPh sb="10" eb="11">
      <t>ガク</t>
    </rPh>
    <phoneticPr fontId="1"/>
  </si>
  <si>
    <t>　配分調整後の加算実績額を記入すること。</t>
    <rPh sb="1" eb="3">
      <t>ハイブン</t>
    </rPh>
    <rPh sb="3" eb="5">
      <t>チョウセイ</t>
    </rPh>
    <rPh sb="5" eb="6">
      <t>ゴ</t>
    </rPh>
    <rPh sb="7" eb="9">
      <t>カサン</t>
    </rPh>
    <rPh sb="9" eb="12">
      <t>ジッセキガク</t>
    </rPh>
    <rPh sb="13" eb="15">
      <t>キニュウ</t>
    </rPh>
    <phoneticPr fontId="1"/>
  </si>
  <si>
    <t>　加算実績額を記入すること。</t>
    <rPh sb="1" eb="3">
      <t>カサン</t>
    </rPh>
    <rPh sb="3" eb="6">
      <t>ジッセキガク</t>
    </rPh>
    <rPh sb="7" eb="9">
      <t>キニュウ</t>
    </rPh>
    <phoneticPr fontId="1"/>
  </si>
  <si>
    <t>　合計金額が合致していること。</t>
    <rPh sb="1" eb="3">
      <t>ゴウケイ</t>
    </rPh>
    <rPh sb="3" eb="5">
      <t>キンガク</t>
    </rPh>
    <rPh sb="6" eb="8">
      <t>ガッチ</t>
    </rPh>
    <phoneticPr fontId="1"/>
  </si>
  <si>
    <t>　配分調整後の加算見込額を記入すること。</t>
    <rPh sb="1" eb="3">
      <t>ハイブン</t>
    </rPh>
    <rPh sb="3" eb="5">
      <t>チョウセイ</t>
    </rPh>
    <rPh sb="5" eb="6">
      <t>ゴ</t>
    </rPh>
    <rPh sb="7" eb="9">
      <t>カサン</t>
    </rPh>
    <rPh sb="9" eb="11">
      <t>ミコ</t>
    </rPh>
    <rPh sb="11" eb="12">
      <t>ガク</t>
    </rPh>
    <rPh sb="13" eb="15">
      <t>キニュウ</t>
    </rPh>
    <phoneticPr fontId="1"/>
  </si>
  <si>
    <t>　代表者は策定した「賃金改善計画」について、施設・事業所に勤務するすべての職員に対し周知した後、賃金改善の対象となる職員から、上記「実施計画時」欄に自署で署名を受けること。</t>
    <rPh sb="1" eb="4">
      <t>ダイヒョウシャ</t>
    </rPh>
    <rPh sb="5" eb="7">
      <t>サクテイ</t>
    </rPh>
    <rPh sb="10" eb="12">
      <t>チンギン</t>
    </rPh>
    <rPh sb="12" eb="14">
      <t>カイゼン</t>
    </rPh>
    <rPh sb="14" eb="16">
      <t>ケイカク</t>
    </rPh>
    <rPh sb="22" eb="24">
      <t>シセツ</t>
    </rPh>
    <rPh sb="25" eb="28">
      <t>ジギョウショ</t>
    </rPh>
    <rPh sb="29" eb="31">
      <t>キンム</t>
    </rPh>
    <rPh sb="37" eb="39">
      <t>ショクイン</t>
    </rPh>
    <rPh sb="40" eb="41">
      <t>タイ</t>
    </rPh>
    <rPh sb="42" eb="44">
      <t>シュウチ</t>
    </rPh>
    <rPh sb="46" eb="47">
      <t>アト</t>
    </rPh>
    <rPh sb="48" eb="50">
      <t>チンギン</t>
    </rPh>
    <rPh sb="50" eb="52">
      <t>カイゼン</t>
    </rPh>
    <rPh sb="53" eb="55">
      <t>タイショウ</t>
    </rPh>
    <rPh sb="58" eb="60">
      <t>ショクイン</t>
    </rPh>
    <rPh sb="63" eb="65">
      <t>ジョウキ</t>
    </rPh>
    <rPh sb="66" eb="68">
      <t>ジッシ</t>
    </rPh>
    <rPh sb="68" eb="70">
      <t>ケイカク</t>
    </rPh>
    <rPh sb="70" eb="71">
      <t>ジ</t>
    </rPh>
    <rPh sb="72" eb="73">
      <t>ラン</t>
    </rPh>
    <rPh sb="74" eb="76">
      <t>ジショ</t>
    </rPh>
    <rPh sb="77" eb="79">
      <t>ショメイ</t>
    </rPh>
    <rPh sb="80" eb="81">
      <t>ウ</t>
    </rPh>
    <phoneticPr fontId="1"/>
  </si>
  <si>
    <t>　次の内容について、当てはまるものに○を付けること。太枠内（該当・非該当）にレ点を入れること。</t>
    <rPh sb="1" eb="2">
      <t>ツギ</t>
    </rPh>
    <rPh sb="3" eb="5">
      <t>ナイヨウ</t>
    </rPh>
    <rPh sb="10" eb="11">
      <t>ア</t>
    </rPh>
    <rPh sb="20" eb="21">
      <t>ツ</t>
    </rPh>
    <rPh sb="26" eb="28">
      <t>フトワク</t>
    </rPh>
    <rPh sb="28" eb="29">
      <t>ナイ</t>
    </rPh>
    <rPh sb="30" eb="32">
      <t>ガイトウ</t>
    </rPh>
    <rPh sb="33" eb="36">
      <t>ヒガイトウ</t>
    </rPh>
    <rPh sb="39" eb="40">
      <t>テン</t>
    </rPh>
    <rPh sb="41" eb="42">
      <t>イ</t>
    </rPh>
    <phoneticPr fontId="1"/>
  </si>
  <si>
    <t>　①bの賃金体系とは、賃金の決定・計算・支払いの方法、締日・支払の時期、昇給等のことをいう。</t>
    <rPh sb="4" eb="6">
      <t>チンギン</t>
    </rPh>
    <rPh sb="6" eb="8">
      <t>タイケイ</t>
    </rPh>
    <rPh sb="11" eb="13">
      <t>チンギン</t>
    </rPh>
    <rPh sb="14" eb="16">
      <t>ケッテイ</t>
    </rPh>
    <rPh sb="17" eb="19">
      <t>ケイサン</t>
    </rPh>
    <rPh sb="20" eb="22">
      <t>シハライ</t>
    </rPh>
    <rPh sb="24" eb="26">
      <t>ホウホウ</t>
    </rPh>
    <rPh sb="27" eb="29">
      <t>シメビ</t>
    </rPh>
    <rPh sb="30" eb="32">
      <t>シハライ</t>
    </rPh>
    <rPh sb="33" eb="35">
      <t>ジキ</t>
    </rPh>
    <rPh sb="36" eb="38">
      <t>ショウキュウ</t>
    </rPh>
    <rPh sb="38" eb="39">
      <t>トウ</t>
    </rPh>
    <phoneticPr fontId="1"/>
  </si>
  <si>
    <t>資質向上のための計画に沿って、研修機会の提供又は技術指導等を実施するとともに、職員の能力評価を行っていること。研修実施・参加、業務を通した指導（ＯＪＴ）、他施設・事業者や地域子育て支援事業との交流等を記載すること。</t>
    <rPh sb="57" eb="59">
      <t>ジッシ</t>
    </rPh>
    <rPh sb="60" eb="62">
      <t>サンカ</t>
    </rPh>
    <rPh sb="63" eb="65">
      <t>ギョウム</t>
    </rPh>
    <rPh sb="66" eb="67">
      <t>トオ</t>
    </rPh>
    <rPh sb="69" eb="71">
      <t>シドウ</t>
    </rPh>
    <rPh sb="77" eb="78">
      <t>タ</t>
    </rPh>
    <rPh sb="78" eb="80">
      <t>シセツ</t>
    </rPh>
    <rPh sb="81" eb="83">
      <t>ジギョウ</t>
    </rPh>
    <rPh sb="83" eb="84">
      <t>シャ</t>
    </rPh>
    <rPh sb="85" eb="87">
      <t>チイキ</t>
    </rPh>
    <rPh sb="87" eb="89">
      <t>コソダ</t>
    </rPh>
    <rPh sb="90" eb="92">
      <t>シエン</t>
    </rPh>
    <rPh sb="92" eb="94">
      <t>ジギョウ</t>
    </rPh>
    <rPh sb="96" eb="98">
      <t>コウリュウ</t>
    </rPh>
    <rPh sb="98" eb="99">
      <t>トウ</t>
    </rPh>
    <rPh sb="100" eb="102">
      <t>キサイ</t>
    </rPh>
    <phoneticPr fontId="1"/>
  </si>
  <si>
    <t>算出による加算見込額（A)※1,000円未満切り捨て</t>
    <rPh sb="0" eb="2">
      <t>サンシュツ</t>
    </rPh>
    <rPh sb="5" eb="7">
      <t>カサン</t>
    </rPh>
    <rPh sb="7" eb="9">
      <t>ミコ</t>
    </rPh>
    <rPh sb="9" eb="10">
      <t>ガク</t>
    </rPh>
    <rPh sb="19" eb="20">
      <t>エン</t>
    </rPh>
    <rPh sb="20" eb="22">
      <t>ミマン</t>
    </rPh>
    <rPh sb="22" eb="23">
      <t>キ</t>
    </rPh>
    <rPh sb="24" eb="25">
      <t>ス</t>
    </rPh>
    <phoneticPr fontId="1"/>
  </si>
  <si>
    <t>第２号様式の２</t>
    <rPh sb="0" eb="1">
      <t>ダイ</t>
    </rPh>
    <rPh sb="2" eb="3">
      <t>ゴウ</t>
    </rPh>
    <rPh sb="3" eb="5">
      <t>ヨウシキ</t>
    </rPh>
    <phoneticPr fontId="1"/>
  </si>
  <si>
    <t>第２号様式の３</t>
    <rPh sb="0" eb="1">
      <t>ダイ</t>
    </rPh>
    <rPh sb="2" eb="3">
      <t>ゴウ</t>
    </rPh>
    <rPh sb="3" eb="5">
      <t>ヨウシキ</t>
    </rPh>
    <phoneticPr fontId="1"/>
  </si>
  <si>
    <t>第３号様式</t>
    <rPh sb="0" eb="1">
      <t>ダイ</t>
    </rPh>
    <rPh sb="2" eb="3">
      <t>ゴウ</t>
    </rPh>
    <rPh sb="3" eb="5">
      <t>ヨウシキ</t>
    </rPh>
    <phoneticPr fontId="1"/>
  </si>
  <si>
    <t>第４号様式の１</t>
    <rPh sb="0" eb="1">
      <t>ダイ</t>
    </rPh>
    <rPh sb="2" eb="3">
      <t>ゴウ</t>
    </rPh>
    <rPh sb="3" eb="5">
      <t>ヨウシキ</t>
    </rPh>
    <phoneticPr fontId="1"/>
  </si>
  <si>
    <t>第４号様式の２</t>
    <rPh sb="0" eb="1">
      <t>ダイ</t>
    </rPh>
    <rPh sb="2" eb="3">
      <t>ゴウ</t>
    </rPh>
    <rPh sb="3" eb="5">
      <t>ヨウシキ</t>
    </rPh>
    <phoneticPr fontId="1"/>
  </si>
  <si>
    <t>「賃金改善に要した費用の総額」が「加算実績額」よりも大きくなるようにすること。</t>
    <rPh sb="1" eb="3">
      <t>チンギン</t>
    </rPh>
    <rPh sb="3" eb="5">
      <t>カイゼン</t>
    </rPh>
    <rPh sb="6" eb="7">
      <t>ヨウ</t>
    </rPh>
    <rPh sb="9" eb="11">
      <t>ヒヨウ</t>
    </rPh>
    <rPh sb="12" eb="14">
      <t>ソウガク</t>
    </rPh>
    <rPh sb="17" eb="19">
      <t>カサン</t>
    </rPh>
    <rPh sb="19" eb="22">
      <t>ジッセキガク</t>
    </rPh>
    <rPh sb="26" eb="27">
      <t>オオ</t>
    </rPh>
    <phoneticPr fontId="1"/>
  </si>
  <si>
    <t>利用定員</t>
    <rPh sb="0" eb="2">
      <t>リヨウ</t>
    </rPh>
    <rPh sb="2" eb="4">
      <t>テイイン</t>
    </rPh>
    <phoneticPr fontId="4"/>
  </si>
  <si>
    <t>処遇改善等加算【国】（1,000円未満切り捨て）</t>
    <rPh sb="0" eb="2">
      <t>ショグウ</t>
    </rPh>
    <rPh sb="2" eb="4">
      <t>カイゼン</t>
    </rPh>
    <rPh sb="4" eb="5">
      <t>トウ</t>
    </rPh>
    <rPh sb="5" eb="7">
      <t>カサン</t>
    </rPh>
    <rPh sb="8" eb="9">
      <t>クニ</t>
    </rPh>
    <rPh sb="16" eb="17">
      <t>エン</t>
    </rPh>
    <rPh sb="17" eb="19">
      <t>ミマン</t>
    </rPh>
    <rPh sb="19" eb="20">
      <t>キ</t>
    </rPh>
    <rPh sb="21" eb="22">
      <t>ス</t>
    </rPh>
    <phoneticPr fontId="1"/>
  </si>
  <si>
    <t>　新規施設・事業所又は新たに賃金改善要件が「適」となる施設・事業所は必ず挙証資料の提出をお願いいたします。
　既存施設・事業所で昨年度も賃金改善要件（キャリアパス要件）が「適」だった場合は、内容変更がなければ挙証資料の再提出は必要ありません。なお、変更がある場合は、変更後の資料もしくは変更箇所、変更内容が分かる資料の提出をお願いいたします。</t>
    <rPh sb="1" eb="3">
      <t>シンキ</t>
    </rPh>
    <rPh sb="3" eb="5">
      <t>シセツ</t>
    </rPh>
    <rPh sb="6" eb="9">
      <t>ジギョウショ</t>
    </rPh>
    <rPh sb="9" eb="10">
      <t>マタ</t>
    </rPh>
    <rPh sb="11" eb="12">
      <t>アラ</t>
    </rPh>
    <rPh sb="14" eb="16">
      <t>チンギン</t>
    </rPh>
    <rPh sb="16" eb="18">
      <t>カイゼン</t>
    </rPh>
    <rPh sb="18" eb="20">
      <t>ヨウケン</t>
    </rPh>
    <rPh sb="22" eb="23">
      <t>テキ</t>
    </rPh>
    <rPh sb="27" eb="29">
      <t>シセツ</t>
    </rPh>
    <rPh sb="30" eb="33">
      <t>ジギョウショ</t>
    </rPh>
    <rPh sb="34" eb="35">
      <t>カナラ</t>
    </rPh>
    <rPh sb="36" eb="38">
      <t>キョショウ</t>
    </rPh>
    <rPh sb="38" eb="40">
      <t>シリョウ</t>
    </rPh>
    <rPh sb="41" eb="43">
      <t>テイシュツ</t>
    </rPh>
    <rPh sb="45" eb="46">
      <t>ネガ</t>
    </rPh>
    <rPh sb="55" eb="57">
      <t>キソン</t>
    </rPh>
    <rPh sb="57" eb="59">
      <t>シセツ</t>
    </rPh>
    <rPh sb="60" eb="63">
      <t>ジギョウショ</t>
    </rPh>
    <rPh sb="64" eb="67">
      <t>サクネンド</t>
    </rPh>
    <rPh sb="68" eb="70">
      <t>チンギン</t>
    </rPh>
    <rPh sb="70" eb="72">
      <t>カイゼン</t>
    </rPh>
    <rPh sb="72" eb="74">
      <t>ヨウケン</t>
    </rPh>
    <rPh sb="81" eb="83">
      <t>ヨウケン</t>
    </rPh>
    <rPh sb="86" eb="87">
      <t>テキ</t>
    </rPh>
    <rPh sb="91" eb="93">
      <t>バアイ</t>
    </rPh>
    <rPh sb="95" eb="97">
      <t>ナイヨウ</t>
    </rPh>
    <rPh sb="97" eb="99">
      <t>ヘンコウ</t>
    </rPh>
    <rPh sb="104" eb="106">
      <t>キョショウ</t>
    </rPh>
    <rPh sb="106" eb="108">
      <t>シリョウ</t>
    </rPh>
    <rPh sb="109" eb="110">
      <t>サイ</t>
    </rPh>
    <rPh sb="110" eb="112">
      <t>テイシュツ</t>
    </rPh>
    <rPh sb="113" eb="115">
      <t>ヒツヨウ</t>
    </rPh>
    <rPh sb="124" eb="126">
      <t>ヘンコウ</t>
    </rPh>
    <rPh sb="129" eb="131">
      <t>バアイ</t>
    </rPh>
    <rPh sb="133" eb="135">
      <t>ヘンコウ</t>
    </rPh>
    <rPh sb="135" eb="136">
      <t>ゴ</t>
    </rPh>
    <rPh sb="137" eb="139">
      <t>シリョウ</t>
    </rPh>
    <rPh sb="143" eb="145">
      <t>ヘンコウ</t>
    </rPh>
    <rPh sb="145" eb="147">
      <t>カショ</t>
    </rPh>
    <rPh sb="148" eb="150">
      <t>ヘンコウ</t>
    </rPh>
    <rPh sb="150" eb="152">
      <t>ナイヨウ</t>
    </rPh>
    <rPh sb="153" eb="154">
      <t>ワ</t>
    </rPh>
    <rPh sb="156" eb="158">
      <t>シリョウ</t>
    </rPh>
    <rPh sb="159" eb="161">
      <t>テイシュツ</t>
    </rPh>
    <rPh sb="163" eb="164">
      <t>ネガ</t>
    </rPh>
    <phoneticPr fontId="1"/>
  </si>
  <si>
    <t>　当該施設・事業所の『賃金改善計画書（処遇改善等加算Ⅰ）（第２号様式の１）』（１）①に転記すること。</t>
    <rPh sb="1" eb="3">
      <t>トウガイ</t>
    </rPh>
    <rPh sb="3" eb="5">
      <t>シセツ</t>
    </rPh>
    <rPh sb="6" eb="9">
      <t>ジギョウショ</t>
    </rPh>
    <rPh sb="11" eb="13">
      <t>チンギン</t>
    </rPh>
    <rPh sb="13" eb="15">
      <t>カイゼン</t>
    </rPh>
    <rPh sb="15" eb="18">
      <t>ケイカクショ</t>
    </rPh>
    <rPh sb="19" eb="21">
      <t>ショグウ</t>
    </rPh>
    <rPh sb="21" eb="23">
      <t>カイゼン</t>
    </rPh>
    <rPh sb="23" eb="24">
      <t>トウ</t>
    </rPh>
    <rPh sb="24" eb="26">
      <t>カサン</t>
    </rPh>
    <rPh sb="29" eb="30">
      <t>ダイ</t>
    </rPh>
    <rPh sb="31" eb="32">
      <t>ゴウ</t>
    </rPh>
    <rPh sb="32" eb="34">
      <t>ヨウシキ</t>
    </rPh>
    <rPh sb="43" eb="45">
      <t>テンキ</t>
    </rPh>
    <phoneticPr fontId="1"/>
  </si>
  <si>
    <t>　当該施設・事業所の『賃金改善実績報告書（処遇改善等加算Ⅰ）（第４号様式の１）』（１）①に転記すること。</t>
    <rPh sb="1" eb="3">
      <t>トウガイ</t>
    </rPh>
    <rPh sb="3" eb="5">
      <t>シセツ</t>
    </rPh>
    <rPh sb="6" eb="9">
      <t>ジギョウショ</t>
    </rPh>
    <rPh sb="11" eb="13">
      <t>チンギン</t>
    </rPh>
    <rPh sb="13" eb="15">
      <t>カイゼン</t>
    </rPh>
    <rPh sb="15" eb="17">
      <t>ジッセキ</t>
    </rPh>
    <rPh sb="17" eb="20">
      <t>ホウコクショ</t>
    </rPh>
    <rPh sb="21" eb="23">
      <t>ショグウ</t>
    </rPh>
    <rPh sb="23" eb="25">
      <t>カイゼン</t>
    </rPh>
    <rPh sb="25" eb="26">
      <t>トウ</t>
    </rPh>
    <rPh sb="26" eb="28">
      <t>カサン</t>
    </rPh>
    <rPh sb="31" eb="32">
      <t>ダイ</t>
    </rPh>
    <rPh sb="33" eb="34">
      <t>ゴウ</t>
    </rPh>
    <rPh sb="34" eb="36">
      <t>ヨウシキ</t>
    </rPh>
    <rPh sb="45" eb="47">
      <t>テンキ</t>
    </rPh>
    <phoneticPr fontId="1"/>
  </si>
  <si>
    <t>NO</t>
    <phoneticPr fontId="1"/>
  </si>
  <si>
    <t>例</t>
    <rPh sb="0" eb="1">
      <t>レイ</t>
    </rPh>
    <phoneticPr fontId="1"/>
  </si>
  <si>
    <t>常勤</t>
  </si>
  <si>
    <t>保育士</t>
  </si>
  <si>
    <t>○</t>
    <phoneticPr fontId="1"/>
  </si>
  <si>
    <t>○</t>
    <phoneticPr fontId="1"/>
  </si>
  <si>
    <t>○</t>
    <phoneticPr fontId="1"/>
  </si>
  <si>
    <t>横浜　太郎</t>
    <rPh sb="0" eb="2">
      <t>ヨコハマ</t>
    </rPh>
    <rPh sb="3" eb="5">
      <t>タロウ</t>
    </rPh>
    <phoneticPr fontId="1"/>
  </si>
  <si>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</si>
  <si>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</si>
  <si>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</si>
  <si>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利用定員</t>
    <rPh sb="0" eb="2">
      <t>リヨウ</t>
    </rPh>
    <rPh sb="2" eb="4">
      <t>テイイン</t>
    </rPh>
    <phoneticPr fontId="1"/>
  </si>
  <si>
    <t>人</t>
    <rPh sb="0" eb="1">
      <t>ニン</t>
    </rPh>
    <phoneticPr fontId="1"/>
  </si>
  <si>
    <t>②</t>
    <phoneticPr fontId="1"/>
  </si>
  <si>
    <t>年齢別児童数</t>
    <rPh sb="0" eb="2">
      <t>ネンレイ</t>
    </rPh>
    <rPh sb="2" eb="3">
      <t>ベツ</t>
    </rPh>
    <rPh sb="3" eb="5">
      <t>ジドウ</t>
    </rPh>
    <rPh sb="5" eb="6">
      <t>スウ</t>
    </rPh>
    <phoneticPr fontId="1"/>
  </si>
  <si>
    <t>４歳以上児</t>
    <rPh sb="1" eb="4">
      <t>サイイジョウ</t>
    </rPh>
    <rPh sb="4" eb="5">
      <t>ジ</t>
    </rPh>
    <phoneticPr fontId="1"/>
  </si>
  <si>
    <t>３歳児</t>
    <rPh sb="1" eb="3">
      <t>サイジ</t>
    </rPh>
    <phoneticPr fontId="1"/>
  </si>
  <si>
    <t>１，２歳児</t>
    <rPh sb="3" eb="5">
      <t>サイジ</t>
    </rPh>
    <phoneticPr fontId="1"/>
  </si>
  <si>
    <t>０歳児</t>
    <rPh sb="1" eb="2">
      <t>サイ</t>
    </rPh>
    <rPh sb="2" eb="3">
      <t>ジ</t>
    </rPh>
    <phoneticPr fontId="1"/>
  </si>
  <si>
    <t>うち満３歳児</t>
    <rPh sb="2" eb="3">
      <t>マン</t>
    </rPh>
    <rPh sb="4" eb="6">
      <t>サイジ</t>
    </rPh>
    <phoneticPr fontId="1"/>
  </si>
  <si>
    <t>各種加算の適用状況</t>
    <phoneticPr fontId="1"/>
  </si>
  <si>
    <t>幼稚園</t>
    <rPh sb="0" eb="3">
      <t>ヨウチエン</t>
    </rPh>
    <phoneticPr fontId="1"/>
  </si>
  <si>
    <t>３歳児配置改善加算</t>
  </si>
  <si>
    <t>３歳児配置改善加算</t>
    <rPh sb="1" eb="3">
      <t>サイジ</t>
    </rPh>
    <rPh sb="3" eb="5">
      <t>ハイチ</t>
    </rPh>
    <rPh sb="5" eb="7">
      <t>カイゼン</t>
    </rPh>
    <rPh sb="7" eb="9">
      <t>カサン</t>
    </rPh>
    <phoneticPr fontId="1"/>
  </si>
  <si>
    <t>満３歳児対応加配加算</t>
  </si>
  <si>
    <t>満３歳児対応加配加算</t>
    <phoneticPr fontId="1"/>
  </si>
  <si>
    <t>チーム保育加配加算</t>
  </si>
  <si>
    <t>通園送迎加算</t>
  </si>
  <si>
    <t>給食実施加算</t>
  </si>
  <si>
    <t>主幹教諭等専任加算</t>
  </si>
  <si>
    <t>指導充実加配加算</t>
  </si>
  <si>
    <t>事務負担対応加配加算</t>
  </si>
  <si>
    <t>副園長・教頭配置加算を受けている場合の減算</t>
  </si>
  <si>
    <t>年齢別配置基準を下回る場合による減算</t>
  </si>
  <si>
    <t>保育標準時間認定の児童の有無</t>
  </si>
  <si>
    <t>主任保育士専任加算</t>
  </si>
  <si>
    <t>事務職員雇上加算</t>
  </si>
  <si>
    <t>休日保育加算</t>
  </si>
  <si>
    <t>チーム保育推進加算</t>
  </si>
  <si>
    <t>学級編制調整加配加算</t>
  </si>
  <si>
    <t>事務職員配置加算</t>
  </si>
  <si>
    <t>保育所</t>
    <rPh sb="0" eb="2">
      <t>ホイク</t>
    </rPh>
    <rPh sb="2" eb="3">
      <t>ショ</t>
    </rPh>
    <phoneticPr fontId="1"/>
  </si>
  <si>
    <t>副園長・教頭配置加算を受けている場合の減算</t>
    <phoneticPr fontId="1"/>
  </si>
  <si>
    <t>主幹保育教諭等の専任化により子育て支援の取り組みを実施していない場合であって代替保育教諭等を配置していない場合による減算</t>
    <rPh sb="0" eb="2">
      <t>シュカン</t>
    </rPh>
    <rPh sb="2" eb="4">
      <t>ホイク</t>
    </rPh>
    <rPh sb="4" eb="6">
      <t>キョウユ</t>
    </rPh>
    <rPh sb="6" eb="7">
      <t>トウ</t>
    </rPh>
    <rPh sb="8" eb="10">
      <t>センニン</t>
    </rPh>
    <rPh sb="10" eb="11">
      <t>カ</t>
    </rPh>
    <rPh sb="14" eb="16">
      <t>コソダ</t>
    </rPh>
    <rPh sb="17" eb="19">
      <t>シエン</t>
    </rPh>
    <rPh sb="20" eb="21">
      <t>ト</t>
    </rPh>
    <rPh sb="22" eb="23">
      <t>ク</t>
    </rPh>
    <rPh sb="25" eb="27">
      <t>ジッシ</t>
    </rPh>
    <rPh sb="32" eb="34">
      <t>バアイ</t>
    </rPh>
    <rPh sb="38" eb="40">
      <t>ダイタイ</t>
    </rPh>
    <rPh sb="40" eb="42">
      <t>ホイク</t>
    </rPh>
    <rPh sb="42" eb="44">
      <t>キョウユ</t>
    </rPh>
    <rPh sb="44" eb="45">
      <t>トウ</t>
    </rPh>
    <rPh sb="46" eb="48">
      <t>ハイチ</t>
    </rPh>
    <rPh sb="53" eb="55">
      <t>バアイ</t>
    </rPh>
    <rPh sb="58" eb="60">
      <t>ゲンサン</t>
    </rPh>
    <phoneticPr fontId="1"/>
  </si>
  <si>
    <t>認定こども園</t>
    <rPh sb="0" eb="2">
      <t>ニンテイ</t>
    </rPh>
    <rPh sb="5" eb="6">
      <t>エン</t>
    </rPh>
    <phoneticPr fontId="1"/>
  </si>
  <si>
    <t>障害児保育加算</t>
  </si>
  <si>
    <t>障害児保育加算</t>
    <rPh sb="0" eb="2">
      <t>ショウガイ</t>
    </rPh>
    <rPh sb="2" eb="3">
      <t>ジ</t>
    </rPh>
    <rPh sb="3" eb="5">
      <t>ホイク</t>
    </rPh>
    <rPh sb="5" eb="7">
      <t>カサン</t>
    </rPh>
    <phoneticPr fontId="1"/>
  </si>
  <si>
    <t>保育標準時間認定の児童の有無</t>
    <rPh sb="0" eb="2">
      <t>ホイク</t>
    </rPh>
    <rPh sb="2" eb="4">
      <t>ヒョウジュン</t>
    </rPh>
    <rPh sb="4" eb="6">
      <t>ジカン</t>
    </rPh>
    <rPh sb="6" eb="8">
      <t>ニンテイ</t>
    </rPh>
    <rPh sb="9" eb="11">
      <t>ジドウ</t>
    </rPh>
    <phoneticPr fontId="1"/>
  </si>
  <si>
    <t>休日保育加算</t>
    <phoneticPr fontId="1"/>
  </si>
  <si>
    <t>食事の提供について自園調理又は連携施設等からの搬入以外の方法による減算</t>
  </si>
  <si>
    <t>食事の提供について自園調理又は連携施設等からの搬入以外の方法による減算</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1"/>
  </si>
  <si>
    <t>小規模保育（A型B型）</t>
    <rPh sb="0" eb="3">
      <t>ショウキボ</t>
    </rPh>
    <rPh sb="3" eb="5">
      <t>ホイク</t>
    </rPh>
    <rPh sb="7" eb="8">
      <t>ガタ</t>
    </rPh>
    <rPh sb="9" eb="10">
      <t>ガタ</t>
    </rPh>
    <phoneticPr fontId="1"/>
  </si>
  <si>
    <t>小規模保育（C型）</t>
    <rPh sb="0" eb="3">
      <t>ショウキボ</t>
    </rPh>
    <rPh sb="3" eb="5">
      <t>ホイク</t>
    </rPh>
    <rPh sb="7" eb="8">
      <t>ガタ</t>
    </rPh>
    <phoneticPr fontId="1"/>
  </si>
  <si>
    <t>事業所内保育</t>
    <rPh sb="0" eb="3">
      <t>ジギョウショ</t>
    </rPh>
    <rPh sb="3" eb="4">
      <t>ナイ</t>
    </rPh>
    <rPh sb="4" eb="6">
      <t>ホイク</t>
    </rPh>
    <phoneticPr fontId="1"/>
  </si>
  <si>
    <t>家庭的保育等の経験年数</t>
    <rPh sb="0" eb="3">
      <t>カテイテキ</t>
    </rPh>
    <rPh sb="3" eb="5">
      <t>ホイク</t>
    </rPh>
    <rPh sb="5" eb="6">
      <t>トウ</t>
    </rPh>
    <rPh sb="7" eb="9">
      <t>ケイケン</t>
    </rPh>
    <rPh sb="9" eb="11">
      <t>ネンスウ</t>
    </rPh>
    <phoneticPr fontId="1"/>
  </si>
  <si>
    <t>家庭的保育</t>
    <rPh sb="0" eb="3">
      <t>カテイテキ</t>
    </rPh>
    <rPh sb="3" eb="5">
      <t>ホイク</t>
    </rPh>
    <phoneticPr fontId="1"/>
  </si>
  <si>
    <t>居宅訪問型保育</t>
    <rPh sb="0" eb="2">
      <t>キョタク</t>
    </rPh>
    <rPh sb="2" eb="4">
      <t>ホウモン</t>
    </rPh>
    <rPh sb="4" eb="5">
      <t>ガタ</t>
    </rPh>
    <rPh sb="5" eb="7">
      <t>ホイク</t>
    </rPh>
    <phoneticPr fontId="1"/>
  </si>
  <si>
    <t>加算対象者
経験年数</t>
    <rPh sb="0" eb="2">
      <t>カサン</t>
    </rPh>
    <rPh sb="2" eb="4">
      <t>タイショウ</t>
    </rPh>
    <rPh sb="4" eb="5">
      <t>シャ</t>
    </rPh>
    <rPh sb="6" eb="8">
      <t>ケイケン</t>
    </rPh>
    <rPh sb="8" eb="10">
      <t>ネンスウ</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</si>
  <si>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</si>
  <si>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</si>
  <si>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人数A（⑤×１/３）</t>
    <rPh sb="0" eb="2">
      <t>ニンズウ</t>
    </rPh>
    <phoneticPr fontId="1"/>
  </si>
  <si>
    <t>人数B（⑤×１/５）</t>
    <rPh sb="0" eb="2">
      <t>ニンズウ</t>
    </rPh>
    <phoneticPr fontId="1"/>
  </si>
  <si>
    <t>円</t>
    <rPh sb="0" eb="1">
      <t>エン</t>
    </rPh>
    <phoneticPr fontId="1"/>
  </si>
  <si>
    <t>月</t>
    <rPh sb="0" eb="1">
      <t>ツキ</t>
    </rPh>
    <phoneticPr fontId="1"/>
  </si>
  <si>
    <t>●</t>
    <phoneticPr fontId="1"/>
  </si>
  <si>
    <t>横浜　太郎</t>
    <rPh sb="0" eb="2">
      <t>ヨコハマ</t>
    </rPh>
    <rPh sb="3" eb="5">
      <t>タロウ</t>
    </rPh>
    <phoneticPr fontId="1"/>
  </si>
  <si>
    <t>（法定福利費等の事業主負担増加額を含み、処遇改善等加算Ⅱによる賃金改善額を除く。）</t>
    <rPh sb="1" eb="3">
      <t>ホウテイ</t>
    </rPh>
    <rPh sb="3" eb="5">
      <t>フクリ</t>
    </rPh>
    <rPh sb="5" eb="6">
      <t>ヒ</t>
    </rPh>
    <rPh sb="6" eb="7">
      <t>トウ</t>
    </rPh>
    <rPh sb="8" eb="11">
      <t>ジギョウヌシ</t>
    </rPh>
    <rPh sb="11" eb="13">
      <t>フタン</t>
    </rPh>
    <rPh sb="13" eb="15">
      <t>ゾウカ</t>
    </rPh>
    <rPh sb="15" eb="16">
      <t>ガク</t>
    </rPh>
    <rPh sb="17" eb="18">
      <t>フク</t>
    </rPh>
    <rPh sb="20" eb="22">
      <t>ショグウ</t>
    </rPh>
    <rPh sb="22" eb="24">
      <t>カイゼン</t>
    </rPh>
    <rPh sb="24" eb="25">
      <t>トウ</t>
    </rPh>
    <rPh sb="25" eb="27">
      <t>カサン</t>
    </rPh>
    <rPh sb="31" eb="33">
      <t>チンギン</t>
    </rPh>
    <rPh sb="33" eb="35">
      <t>カイゼン</t>
    </rPh>
    <rPh sb="35" eb="36">
      <t>ガク</t>
    </rPh>
    <rPh sb="37" eb="38">
      <t>ノゾ</t>
    </rPh>
    <phoneticPr fontId="1"/>
  </si>
  <si>
    <t>　基準年度における賃金水準を適用した場合の賃金の総額（公定価格における人件費の改定状況を踏まえた水準を含む）</t>
    <rPh sb="1" eb="3">
      <t>キジュン</t>
    </rPh>
    <rPh sb="3" eb="5">
      <t>ネンド</t>
    </rPh>
    <rPh sb="9" eb="11">
      <t>チンギン</t>
    </rPh>
    <rPh sb="11" eb="13">
      <t>スイジュン</t>
    </rPh>
    <rPh sb="14" eb="16">
      <t>テキヨウ</t>
    </rPh>
    <rPh sb="18" eb="20">
      <t>バアイ</t>
    </rPh>
    <rPh sb="21" eb="23">
      <t>チンギン</t>
    </rPh>
    <rPh sb="24" eb="26">
      <t>ソウガク</t>
    </rPh>
    <phoneticPr fontId="1"/>
  </si>
  <si>
    <t>通知した金額を入力すること</t>
    <rPh sb="0" eb="2">
      <t>ツウチ</t>
    </rPh>
    <rPh sb="4" eb="6">
      <t>キンガク</t>
    </rPh>
    <rPh sb="7" eb="9">
      <t>ニュウリョク</t>
    </rPh>
    <phoneticPr fontId="1"/>
  </si>
  <si>
    <t>（法定福利費等の事業主負担増加額及び処遇改善等加算Ⅱによる賃金改善額を除く。アにおいて同じ。）（（１）②の期間における総額）</t>
    <rPh sb="1" eb="3">
      <t>ホウテイ</t>
    </rPh>
    <rPh sb="3" eb="5">
      <t>フクリ</t>
    </rPh>
    <rPh sb="5" eb="6">
      <t>ヒ</t>
    </rPh>
    <rPh sb="6" eb="7">
      <t>トウ</t>
    </rPh>
    <rPh sb="8" eb="11">
      <t>ジギョウヌシ</t>
    </rPh>
    <rPh sb="11" eb="13">
      <t>フタン</t>
    </rPh>
    <rPh sb="13" eb="15">
      <t>ゾウカ</t>
    </rPh>
    <rPh sb="15" eb="16">
      <t>ガク</t>
    </rPh>
    <rPh sb="16" eb="17">
      <t>オヨ</t>
    </rPh>
    <rPh sb="18" eb="20">
      <t>ショグウ</t>
    </rPh>
    <rPh sb="20" eb="22">
      <t>カイゼン</t>
    </rPh>
    <rPh sb="22" eb="23">
      <t>トウ</t>
    </rPh>
    <rPh sb="23" eb="25">
      <t>カサン</t>
    </rPh>
    <rPh sb="29" eb="31">
      <t>チンギン</t>
    </rPh>
    <rPh sb="31" eb="33">
      <t>カイゼン</t>
    </rPh>
    <rPh sb="33" eb="34">
      <t>ガク</t>
    </rPh>
    <rPh sb="35" eb="36">
      <t>ノゾ</t>
    </rPh>
    <rPh sb="43" eb="44">
      <t>オナ</t>
    </rPh>
    <phoneticPr fontId="1"/>
  </si>
  <si>
    <t>　基準年度における賃金水準を適用した場合の賃金の総額（公定価格における人件費の改定状況を踏まえた水準を含む）（法定福利費等の事業主負担増加額を除く。）</t>
    <rPh sb="1" eb="3">
      <t>キジュン</t>
    </rPh>
    <rPh sb="3" eb="5">
      <t>ネンド</t>
    </rPh>
    <rPh sb="9" eb="11">
      <t>チンギン</t>
    </rPh>
    <rPh sb="11" eb="13">
      <t>スイジュン</t>
    </rPh>
    <rPh sb="14" eb="16">
      <t>テキヨウ</t>
    </rPh>
    <rPh sb="18" eb="20">
      <t>バアイ</t>
    </rPh>
    <rPh sb="21" eb="23">
      <t>チンギン</t>
    </rPh>
    <rPh sb="24" eb="26">
      <t>ソウガク</t>
    </rPh>
    <rPh sb="55" eb="57">
      <t>ホウテイ</t>
    </rPh>
    <rPh sb="57" eb="59">
      <t>フクリ</t>
    </rPh>
    <rPh sb="59" eb="60">
      <t>ヒ</t>
    </rPh>
    <rPh sb="60" eb="61">
      <t>トウ</t>
    </rPh>
    <rPh sb="62" eb="65">
      <t>ジギョウヌシ</t>
    </rPh>
    <rPh sb="65" eb="67">
      <t>フタン</t>
    </rPh>
    <rPh sb="67" eb="69">
      <t>ゾウカ</t>
    </rPh>
    <rPh sb="69" eb="70">
      <t>ガク</t>
    </rPh>
    <rPh sb="71" eb="72">
      <t>ノゾ</t>
    </rPh>
    <phoneticPr fontId="1"/>
  </si>
  <si>
    <t>第５号様式</t>
    <rPh sb="0" eb="1">
      <t>ダイ</t>
    </rPh>
    <rPh sb="2" eb="3">
      <t>ゴウ</t>
    </rPh>
    <rPh sb="3" eb="5">
      <t>ヨウシキ</t>
    </rPh>
    <phoneticPr fontId="1"/>
  </si>
  <si>
    <t>年齢別配置基準を下回る場合による減算</t>
    <phoneticPr fontId="1"/>
  </si>
  <si>
    <t>年　　　月　　　日</t>
    <rPh sb="0" eb="1">
      <t>ネン</t>
    </rPh>
    <rPh sb="4" eb="5">
      <t>ガツ</t>
    </rPh>
    <rPh sb="8" eb="9">
      <t>ニチ</t>
    </rPh>
    <phoneticPr fontId="1"/>
  </si>
  <si>
    <t>賃金改善計画書（処遇改善等加算Ⅰ）（内訳表）（　　　　年度）</t>
    <rPh sb="0" eb="2">
      <t>チンギン</t>
    </rPh>
    <rPh sb="2" eb="4">
      <t>カイゼン</t>
    </rPh>
    <rPh sb="4" eb="6">
      <t>ケイカク</t>
    </rPh>
    <rPh sb="6" eb="7">
      <t>ショ</t>
    </rPh>
    <rPh sb="18" eb="20">
      <t>ウチワケ</t>
    </rPh>
    <rPh sb="20" eb="21">
      <t>ヒョウ</t>
    </rPh>
    <phoneticPr fontId="1"/>
  </si>
  <si>
    <t>キャリアパス要件届出書（処遇改善等加算Ⅰ）（　　　　年度）</t>
    <rPh sb="6" eb="8">
      <t>ヨウケン</t>
    </rPh>
    <rPh sb="8" eb="11">
      <t>トドケデショ</t>
    </rPh>
    <rPh sb="12" eb="14">
      <t>ショグウ</t>
    </rPh>
    <rPh sb="14" eb="16">
      <t>カイゼン</t>
    </rPh>
    <rPh sb="16" eb="17">
      <t>トウ</t>
    </rPh>
    <rPh sb="17" eb="19">
      <t>カサン</t>
    </rPh>
    <rPh sb="26" eb="27">
      <t>ネン</t>
    </rPh>
    <rPh sb="27" eb="28">
      <t>ド</t>
    </rPh>
    <phoneticPr fontId="1"/>
  </si>
  <si>
    <t>賃金改善実績報告書（処遇改善等加算Ⅰ）（　　　　　年度）</t>
    <rPh sb="0" eb="2">
      <t>チンギン</t>
    </rPh>
    <rPh sb="2" eb="4">
      <t>カイゼン</t>
    </rPh>
    <rPh sb="4" eb="6">
      <t>ジッセキ</t>
    </rPh>
    <rPh sb="6" eb="9">
      <t>ホウコクショ</t>
    </rPh>
    <rPh sb="10" eb="12">
      <t>ショグウ</t>
    </rPh>
    <rPh sb="12" eb="14">
      <t>カイゼン</t>
    </rPh>
    <rPh sb="14" eb="15">
      <t>トウ</t>
    </rPh>
    <rPh sb="15" eb="17">
      <t>カサン</t>
    </rPh>
    <rPh sb="25" eb="27">
      <t>ネンド</t>
    </rPh>
    <phoneticPr fontId="1"/>
  </si>
  <si>
    <t>賃金改善実績報告書（処遇改善等加算Ⅰ）（内訳表）（　　　　年度）</t>
    <rPh sb="0" eb="2">
      <t>チンギン</t>
    </rPh>
    <rPh sb="2" eb="4">
      <t>カイゼン</t>
    </rPh>
    <rPh sb="4" eb="6">
      <t>ジッセキ</t>
    </rPh>
    <rPh sb="6" eb="9">
      <t>ホウコクショ</t>
    </rPh>
    <rPh sb="10" eb="12">
      <t>ショグウ</t>
    </rPh>
    <rPh sb="12" eb="14">
      <t>カイゼン</t>
    </rPh>
    <rPh sb="14" eb="15">
      <t>トウ</t>
    </rPh>
    <rPh sb="15" eb="17">
      <t>カサン</t>
    </rPh>
    <rPh sb="20" eb="22">
      <t>ウチワケ</t>
    </rPh>
    <rPh sb="22" eb="23">
      <t>ヒョウ</t>
    </rPh>
    <phoneticPr fontId="1"/>
  </si>
  <si>
    <t>　　年　　月　　日</t>
    <rPh sb="2" eb="3">
      <t>ネン</t>
    </rPh>
    <rPh sb="5" eb="6">
      <t>ガツ</t>
    </rPh>
    <rPh sb="8" eb="9">
      <t>ニチ</t>
    </rPh>
    <phoneticPr fontId="1"/>
  </si>
  <si>
    <t>（注１）</t>
    <rPh sb="1" eb="2">
      <t>チュウ</t>
    </rPh>
    <phoneticPr fontId="1"/>
  </si>
  <si>
    <t>（注２・４）</t>
    <rPh sb="1" eb="2">
      <t>チュウ</t>
    </rPh>
    <phoneticPr fontId="1"/>
  </si>
  <si>
    <t>施設・事業所名</t>
    <rPh sb="0" eb="2">
      <t>シセツ</t>
    </rPh>
    <rPh sb="3" eb="6">
      <t>ジギョウショ</t>
    </rPh>
    <rPh sb="6" eb="7">
      <t>メイ</t>
    </rPh>
    <phoneticPr fontId="4"/>
  </si>
  <si>
    <t>担当者名</t>
    <rPh sb="0" eb="3">
      <t>タントウシャ</t>
    </rPh>
    <rPh sb="3" eb="4">
      <t>メイ</t>
    </rPh>
    <phoneticPr fontId="14"/>
  </si>
  <si>
    <t>電話番号</t>
    <rPh sb="0" eb="2">
      <t>デンワ</t>
    </rPh>
    <rPh sb="2" eb="4">
      <t>バンゴウ</t>
    </rPh>
    <phoneticPr fontId="14"/>
  </si>
  <si>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</si>
  <si>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</si>
  <si>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</si>
  <si>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</si>
  <si>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　「職種」欄には、「園長・施設長」「副園長・教頭」「保育士」「保育教諭」「教諭」「保育従事者（無資格）」「栄養士」「調理員」「保健師・助産師・看護師・准看護師」「事務職員」「家庭的保育者」「家庭的保育補助者」「子育て支援員」「その他の職員」の中から選択し、記入すること。</t>
    <rPh sb="2" eb="4">
      <t>ショクシュ</t>
    </rPh>
    <rPh sb="5" eb="6">
      <t>ラン</t>
    </rPh>
    <rPh sb="10" eb="12">
      <t>エンチョウ</t>
    </rPh>
    <rPh sb="13" eb="15">
      <t>シセツ</t>
    </rPh>
    <rPh sb="15" eb="16">
      <t>チョウ</t>
    </rPh>
    <rPh sb="18" eb="21">
      <t>フクエンチョウ</t>
    </rPh>
    <rPh sb="22" eb="24">
      <t>キョウトウ</t>
    </rPh>
    <rPh sb="26" eb="29">
      <t>ホイクシ</t>
    </rPh>
    <rPh sb="31" eb="33">
      <t>ホイク</t>
    </rPh>
    <rPh sb="33" eb="35">
      <t>キョウユ</t>
    </rPh>
    <rPh sb="37" eb="39">
      <t>キョウユ</t>
    </rPh>
    <rPh sb="41" eb="43">
      <t>ホイク</t>
    </rPh>
    <rPh sb="43" eb="46">
      <t>ジュウジシャ</t>
    </rPh>
    <rPh sb="47" eb="50">
      <t>ムシカク</t>
    </rPh>
    <rPh sb="53" eb="56">
      <t>エイヨウシ</t>
    </rPh>
    <rPh sb="58" eb="61">
      <t>チョウリイン</t>
    </rPh>
    <rPh sb="63" eb="66">
      <t>ホケンシ</t>
    </rPh>
    <rPh sb="67" eb="70">
      <t>ジョサンシ</t>
    </rPh>
    <rPh sb="71" eb="74">
      <t>カンゴシ</t>
    </rPh>
    <rPh sb="75" eb="79">
      <t>ジュンカンゴシ</t>
    </rPh>
    <rPh sb="81" eb="83">
      <t>ジム</t>
    </rPh>
    <rPh sb="83" eb="85">
      <t>ショクイン</t>
    </rPh>
    <rPh sb="87" eb="90">
      <t>カテイテキ</t>
    </rPh>
    <rPh sb="90" eb="92">
      <t>ホイク</t>
    </rPh>
    <rPh sb="92" eb="93">
      <t>シャ</t>
    </rPh>
    <rPh sb="95" eb="98">
      <t>カテイテキ</t>
    </rPh>
    <rPh sb="98" eb="100">
      <t>ホイク</t>
    </rPh>
    <rPh sb="100" eb="103">
      <t>ホジョシャ</t>
    </rPh>
    <rPh sb="105" eb="107">
      <t>コソダ</t>
    </rPh>
    <rPh sb="108" eb="110">
      <t>シエン</t>
    </rPh>
    <rPh sb="110" eb="111">
      <t>イン</t>
    </rPh>
    <rPh sb="115" eb="116">
      <t>タ</t>
    </rPh>
    <rPh sb="117" eb="119">
      <t>ショクイン</t>
    </rPh>
    <rPh sb="121" eb="122">
      <t>ナカ</t>
    </rPh>
    <rPh sb="124" eb="126">
      <t>センタク</t>
    </rPh>
    <rPh sb="128" eb="130">
      <t>キニュウ</t>
    </rPh>
    <phoneticPr fontId="1"/>
  </si>
  <si>
    <t>職員配置加算【市】（1,000円未満切り捨て）</t>
    <rPh sb="0" eb="2">
      <t>ショクイン</t>
    </rPh>
    <rPh sb="2" eb="4">
      <t>ハイチ</t>
    </rPh>
    <rPh sb="4" eb="6">
      <t>カサン</t>
    </rPh>
    <rPh sb="7" eb="8">
      <t>シ</t>
    </rPh>
    <rPh sb="15" eb="16">
      <t>エン</t>
    </rPh>
    <rPh sb="16" eb="18">
      <t>ミマン</t>
    </rPh>
    <rPh sb="18" eb="19">
      <t>キ</t>
    </rPh>
    <rPh sb="20" eb="21">
      <t>ス</t>
    </rPh>
    <phoneticPr fontId="1"/>
  </si>
  <si>
    <t>賃金改善確認書（　　　　　年度）</t>
    <rPh sb="0" eb="2">
      <t>チンギン</t>
    </rPh>
    <rPh sb="2" eb="4">
      <t>カイゼン</t>
    </rPh>
    <rPh sb="4" eb="7">
      <t>カクニンショ</t>
    </rPh>
    <rPh sb="13" eb="14">
      <t>ネン</t>
    </rPh>
    <rPh sb="14" eb="15">
      <t>ド</t>
    </rPh>
    <phoneticPr fontId="1"/>
  </si>
  <si>
    <t>Ⅰ・市</t>
    <rPh sb="2" eb="3">
      <t>シ</t>
    </rPh>
    <phoneticPr fontId="1"/>
  </si>
  <si>
    <t>　処遇改善等加算Ⅰ・Ⅱ及び職員処遇改善費のどちらの対象者なのかを明記してください。なお、複数が対象の場合は、対象となる加算（Ⅰ・Ⅱ・市）を記載してください。</t>
    <phoneticPr fontId="1"/>
  </si>
  <si>
    <t>＜参考（積算表より）＞</t>
    <rPh sb="1" eb="3">
      <t>サンコウ</t>
    </rPh>
    <rPh sb="4" eb="6">
      <t>セキサン</t>
    </rPh>
    <rPh sb="6" eb="7">
      <t>ヒョウ</t>
    </rPh>
    <phoneticPr fontId="1"/>
  </si>
  <si>
    <t>職員処遇改善費の対象となる職員数①※</t>
    <rPh sb="0" eb="2">
      <t>ショクイン</t>
    </rPh>
    <rPh sb="2" eb="4">
      <t>ショグウ</t>
    </rPh>
    <rPh sb="4" eb="6">
      <t>カイゼン</t>
    </rPh>
    <rPh sb="6" eb="7">
      <t>ヒ</t>
    </rPh>
    <rPh sb="8" eb="10">
      <t>タイショウ</t>
    </rPh>
    <rPh sb="13" eb="15">
      <t>ショクイン</t>
    </rPh>
    <rPh sb="15" eb="16">
      <t>スウ</t>
    </rPh>
    <phoneticPr fontId="1"/>
  </si>
  <si>
    <t>処遇改善等加算Ⅱの人数Ａ②</t>
    <rPh sb="0" eb="2">
      <t>ショグウ</t>
    </rPh>
    <rPh sb="2" eb="4">
      <t>カイゼン</t>
    </rPh>
    <rPh sb="4" eb="5">
      <t>トウ</t>
    </rPh>
    <rPh sb="5" eb="7">
      <t>カサン</t>
    </rPh>
    <rPh sb="9" eb="11">
      <t>ニンズウ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</si>
  <si>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</si>
  <si>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職員処遇改善費（月額）(③×50,000円）</t>
    <rPh sb="8" eb="10">
      <t>ゲツガク</t>
    </rPh>
    <rPh sb="20" eb="21">
      <t>エン</t>
    </rPh>
    <phoneticPr fontId="1"/>
  </si>
  <si>
    <t>加算見込額（③×50,000円×賃金改善実施月額）</t>
    <rPh sb="0" eb="2">
      <t>カサン</t>
    </rPh>
    <rPh sb="2" eb="4">
      <t>ミコミ</t>
    </rPh>
    <rPh sb="4" eb="5">
      <t>ガク</t>
    </rPh>
    <rPh sb="14" eb="15">
      <t>エン</t>
    </rPh>
    <rPh sb="16" eb="18">
      <t>チンギン</t>
    </rPh>
    <rPh sb="18" eb="20">
      <t>カイゼン</t>
    </rPh>
    <rPh sb="20" eb="22">
      <t>ジッシ</t>
    </rPh>
    <rPh sb="22" eb="24">
      <t>ゲツガク</t>
    </rPh>
    <phoneticPr fontId="1"/>
  </si>
  <si>
    <t>Ⅰ・Ⅱ・市注５</t>
    <rPh sb="4" eb="5">
      <t>シ</t>
    </rPh>
    <rPh sb="5" eb="6">
      <t>チュウ</t>
    </rPh>
    <phoneticPr fontId="1"/>
  </si>
  <si>
    <t>□　『賃金改善計画書(処遇改善等加算Ⅰ)（第２号様式の１）』『賃金改善計画書（処遇改善等加算Ⅱ及び職員処遇改善費）（第６号様式）』に基づき、賃金改善が行われることの説明を受けました。</t>
    <rPh sb="3" eb="5">
      <t>チンギン</t>
    </rPh>
    <rPh sb="5" eb="7">
      <t>カイゼン</t>
    </rPh>
    <rPh sb="7" eb="10">
      <t>ケイカクショ</t>
    </rPh>
    <rPh sb="11" eb="13">
      <t>ショグウ</t>
    </rPh>
    <rPh sb="13" eb="15">
      <t>カイゼン</t>
    </rPh>
    <rPh sb="15" eb="16">
      <t>トウ</t>
    </rPh>
    <rPh sb="16" eb="18">
      <t>カサン</t>
    </rPh>
    <rPh sb="21" eb="22">
      <t>ダイ</t>
    </rPh>
    <rPh sb="23" eb="24">
      <t>ゴウ</t>
    </rPh>
    <rPh sb="24" eb="26">
      <t>ヨウシキ</t>
    </rPh>
    <rPh sb="31" eb="33">
      <t>チンギン</t>
    </rPh>
    <rPh sb="33" eb="35">
      <t>カイゼン</t>
    </rPh>
    <rPh sb="35" eb="38">
      <t>ケイカクショ</t>
    </rPh>
    <rPh sb="39" eb="41">
      <t>ショグウ</t>
    </rPh>
    <rPh sb="41" eb="43">
      <t>カイゼン</t>
    </rPh>
    <rPh sb="43" eb="44">
      <t>トウ</t>
    </rPh>
    <rPh sb="44" eb="46">
      <t>カサン</t>
    </rPh>
    <rPh sb="47" eb="48">
      <t>オヨ</t>
    </rPh>
    <rPh sb="49" eb="51">
      <t>ショクイン</t>
    </rPh>
    <rPh sb="51" eb="53">
      <t>ショグウ</t>
    </rPh>
    <rPh sb="53" eb="55">
      <t>カイゼン</t>
    </rPh>
    <rPh sb="55" eb="56">
      <t>ヒ</t>
    </rPh>
    <rPh sb="58" eb="59">
      <t>ダイ</t>
    </rPh>
    <rPh sb="60" eb="61">
      <t>ゴウ</t>
    </rPh>
    <rPh sb="61" eb="63">
      <t>ヨウシキ</t>
    </rPh>
    <rPh sb="66" eb="67">
      <t>モト</t>
    </rPh>
    <rPh sb="70" eb="72">
      <t>チンギン</t>
    </rPh>
    <rPh sb="72" eb="74">
      <t>カイゼン</t>
    </rPh>
    <rPh sb="75" eb="76">
      <t>オコナ</t>
    </rPh>
    <rPh sb="82" eb="84">
      <t>セツメイ</t>
    </rPh>
    <rPh sb="85" eb="86">
      <t>ウ</t>
    </rPh>
    <phoneticPr fontId="1"/>
  </si>
  <si>
    <t>□　『賃金改善実績報告書（処遇改善等加算Ⅰ）（第４号様式の１）』『賃金改善実績報告書（処遇改善等加算Ⅱ及び職員処遇改善費）（第７号様式）』に基づき、賃金改善が行われたことを確認いたしました。</t>
    <rPh sb="3" eb="5">
      <t>チンギン</t>
    </rPh>
    <rPh sb="5" eb="7">
      <t>カイゼン</t>
    </rPh>
    <rPh sb="7" eb="9">
      <t>ジッセキ</t>
    </rPh>
    <rPh sb="9" eb="12">
      <t>ホウコクショ</t>
    </rPh>
    <rPh sb="13" eb="15">
      <t>ショグウ</t>
    </rPh>
    <rPh sb="15" eb="17">
      <t>カイゼン</t>
    </rPh>
    <rPh sb="17" eb="18">
      <t>トウ</t>
    </rPh>
    <rPh sb="18" eb="20">
      <t>カサン</t>
    </rPh>
    <rPh sb="23" eb="24">
      <t>ダイ</t>
    </rPh>
    <rPh sb="25" eb="26">
      <t>ゴウ</t>
    </rPh>
    <rPh sb="26" eb="28">
      <t>ヨウシキ</t>
    </rPh>
    <rPh sb="33" eb="35">
      <t>チンギン</t>
    </rPh>
    <rPh sb="35" eb="37">
      <t>カイゼン</t>
    </rPh>
    <rPh sb="37" eb="39">
      <t>ジッセキ</t>
    </rPh>
    <rPh sb="39" eb="42">
      <t>ホウコクショ</t>
    </rPh>
    <rPh sb="43" eb="45">
      <t>ショグウ</t>
    </rPh>
    <rPh sb="45" eb="47">
      <t>カイゼン</t>
    </rPh>
    <rPh sb="47" eb="48">
      <t>トウ</t>
    </rPh>
    <rPh sb="48" eb="50">
      <t>カサン</t>
    </rPh>
    <rPh sb="62" eb="63">
      <t>ダイ</t>
    </rPh>
    <rPh sb="64" eb="65">
      <t>ゴウ</t>
    </rPh>
    <rPh sb="65" eb="67">
      <t>ヨウシキ</t>
    </rPh>
    <rPh sb="70" eb="71">
      <t>モト</t>
    </rPh>
    <rPh sb="74" eb="76">
      <t>チンギン</t>
    </rPh>
    <rPh sb="76" eb="78">
      <t>カイゼン</t>
    </rPh>
    <rPh sb="79" eb="80">
      <t>オコナ</t>
    </rPh>
    <rPh sb="86" eb="88">
      <t>カクニン</t>
    </rPh>
    <phoneticPr fontId="1"/>
  </si>
  <si>
    <t>　代表者は賃金改善実施後、実績報告時には、賃金改善計画時に保管していた「実施計画時欄に自署で署名が書かれた写し」の「実績報告時」欄に自署で署名を受け、『賃金改善実績報告書（処遇改善等加算Ⅰ）（第４号様式の１）』『賃金改善実績報告書（処遇改善等加算Ⅱ及び職員処遇改善費）（第７号様式）』に添付し提出すること。</t>
    <rPh sb="1" eb="4">
      <t>ダイヒョウシャ</t>
    </rPh>
    <rPh sb="5" eb="7">
      <t>チンギン</t>
    </rPh>
    <rPh sb="7" eb="9">
      <t>カイゼン</t>
    </rPh>
    <rPh sb="9" eb="12">
      <t>ジッシゴ</t>
    </rPh>
    <rPh sb="13" eb="15">
      <t>ジッセキ</t>
    </rPh>
    <rPh sb="15" eb="17">
      <t>ホウコク</t>
    </rPh>
    <rPh sb="17" eb="18">
      <t>ジ</t>
    </rPh>
    <rPh sb="21" eb="23">
      <t>チンギン</t>
    </rPh>
    <rPh sb="23" eb="25">
      <t>カイゼン</t>
    </rPh>
    <rPh sb="25" eb="27">
      <t>ケイカク</t>
    </rPh>
    <rPh sb="27" eb="28">
      <t>ジ</t>
    </rPh>
    <rPh sb="29" eb="31">
      <t>ホカン</t>
    </rPh>
    <rPh sb="36" eb="38">
      <t>ジッシ</t>
    </rPh>
    <rPh sb="38" eb="40">
      <t>ケイカク</t>
    </rPh>
    <rPh sb="40" eb="41">
      <t>ジ</t>
    </rPh>
    <rPh sb="41" eb="42">
      <t>ラン</t>
    </rPh>
    <rPh sb="43" eb="45">
      <t>ジショ</t>
    </rPh>
    <rPh sb="46" eb="48">
      <t>ショメイ</t>
    </rPh>
    <rPh sb="49" eb="50">
      <t>カ</t>
    </rPh>
    <rPh sb="53" eb="54">
      <t>ウツ</t>
    </rPh>
    <rPh sb="58" eb="60">
      <t>ジッセキ</t>
    </rPh>
    <rPh sb="60" eb="62">
      <t>ホウコク</t>
    </rPh>
    <rPh sb="62" eb="63">
      <t>ジ</t>
    </rPh>
    <rPh sb="64" eb="65">
      <t>ラン</t>
    </rPh>
    <rPh sb="66" eb="68">
      <t>ジショ</t>
    </rPh>
    <rPh sb="69" eb="71">
      <t>ショメイ</t>
    </rPh>
    <rPh sb="72" eb="73">
      <t>ウ</t>
    </rPh>
    <rPh sb="76" eb="78">
      <t>チンギン</t>
    </rPh>
    <rPh sb="78" eb="80">
      <t>カイゼン</t>
    </rPh>
    <rPh sb="80" eb="82">
      <t>ジッセキ</t>
    </rPh>
    <rPh sb="82" eb="85">
      <t>ホウコクショ</t>
    </rPh>
    <rPh sb="86" eb="88">
      <t>ショグウ</t>
    </rPh>
    <rPh sb="88" eb="90">
      <t>カイゼン</t>
    </rPh>
    <rPh sb="90" eb="91">
      <t>トウ</t>
    </rPh>
    <rPh sb="91" eb="93">
      <t>カサン</t>
    </rPh>
    <rPh sb="96" eb="97">
      <t>ダイ</t>
    </rPh>
    <rPh sb="98" eb="99">
      <t>ゴウ</t>
    </rPh>
    <rPh sb="99" eb="101">
      <t>ヨウシキ</t>
    </rPh>
    <rPh sb="106" eb="108">
      <t>チンギン</t>
    </rPh>
    <rPh sb="108" eb="110">
      <t>カイゼン</t>
    </rPh>
    <rPh sb="110" eb="112">
      <t>ジッセキ</t>
    </rPh>
    <rPh sb="112" eb="115">
      <t>ホウコクショ</t>
    </rPh>
    <rPh sb="116" eb="118">
      <t>ショグウ</t>
    </rPh>
    <rPh sb="118" eb="120">
      <t>カイゼン</t>
    </rPh>
    <rPh sb="120" eb="121">
      <t>トウ</t>
    </rPh>
    <rPh sb="121" eb="123">
      <t>カサン</t>
    </rPh>
    <rPh sb="135" eb="136">
      <t>ダイ</t>
    </rPh>
    <rPh sb="137" eb="138">
      <t>ゴウ</t>
    </rPh>
    <rPh sb="138" eb="140">
      <t>ヨウシキ</t>
    </rPh>
    <rPh sb="143" eb="145">
      <t>テンプ</t>
    </rPh>
    <rPh sb="146" eb="148">
      <t>テイシュツ</t>
    </rPh>
    <phoneticPr fontId="1"/>
  </si>
  <si>
    <t>１．処遇改善等加算Ⅱ</t>
    <rPh sb="2" eb="4">
      <t>ショグウ</t>
    </rPh>
    <rPh sb="4" eb="6">
      <t>カイゼン</t>
    </rPh>
    <rPh sb="6" eb="7">
      <t>トウ</t>
    </rPh>
    <rPh sb="7" eb="9">
      <t>カサン</t>
    </rPh>
    <phoneticPr fontId="1"/>
  </si>
  <si>
    <t>賃金改善実施月数</t>
    <rPh sb="0" eb="2">
      <t>チンギン</t>
    </rPh>
    <rPh sb="2" eb="4">
      <t>カイゼン</t>
    </rPh>
    <rPh sb="4" eb="6">
      <t>ジッシ</t>
    </rPh>
    <rPh sb="6" eb="8">
      <t>ツキスウ</t>
    </rPh>
    <phoneticPr fontId="1"/>
  </si>
  <si>
    <t>年齢別児童数</t>
    <rPh sb="0" eb="2">
      <t>ネンレイ</t>
    </rPh>
    <rPh sb="2" eb="3">
      <t>ベツ</t>
    </rPh>
    <rPh sb="3" eb="5">
      <t>ジドウ</t>
    </rPh>
    <rPh sb="5" eb="6">
      <t>スウ</t>
    </rPh>
    <phoneticPr fontId="4"/>
  </si>
  <si>
    <t>４歳以上児</t>
    <rPh sb="1" eb="2">
      <t>サイ</t>
    </rPh>
    <rPh sb="2" eb="4">
      <t>イジョウ</t>
    </rPh>
    <rPh sb="4" eb="5">
      <t>ジ</t>
    </rPh>
    <phoneticPr fontId="1"/>
  </si>
  <si>
    <t>各種加算
の
適用状況</t>
    <rPh sb="0" eb="2">
      <t>カクシュ</t>
    </rPh>
    <rPh sb="2" eb="4">
      <t>カサン</t>
    </rPh>
    <rPh sb="7" eb="9">
      <t>テキヨウ</t>
    </rPh>
    <rPh sb="9" eb="11">
      <t>ジョウキョウ</t>
    </rPh>
    <phoneticPr fontId="1"/>
  </si>
  <si>
    <t>加算見込額（合計）（1,000円未満切り捨て）</t>
    <rPh sb="0" eb="2">
      <t>カサン</t>
    </rPh>
    <rPh sb="2" eb="4">
      <t>ミコミ</t>
    </rPh>
    <rPh sb="4" eb="5">
      <t>ガク</t>
    </rPh>
    <rPh sb="6" eb="8">
      <t>ゴウケイ</t>
    </rPh>
    <rPh sb="15" eb="16">
      <t>エン</t>
    </rPh>
    <rPh sb="16" eb="18">
      <t>ミマン</t>
    </rPh>
    <rPh sb="18" eb="19">
      <t>キ</t>
    </rPh>
    <rPh sb="20" eb="21">
      <t>ス</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</si>
  <si>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</si>
  <si>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</si>
  <si>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</si>
  <si>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</si>
  <si>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職員処遇改善費（月額）（③×50,000円）</t>
    <rPh sb="0" eb="2">
      <t>ショクイン</t>
    </rPh>
    <rPh sb="2" eb="4">
      <t>ショグウ</t>
    </rPh>
    <rPh sb="4" eb="6">
      <t>カイゼン</t>
    </rPh>
    <rPh sb="6" eb="7">
      <t>ヒ</t>
    </rPh>
    <rPh sb="8" eb="10">
      <t>ゲツガク</t>
    </rPh>
    <rPh sb="20" eb="21">
      <t>エン</t>
    </rPh>
    <phoneticPr fontId="1"/>
  </si>
  <si>
    <t>幼稚園</t>
    <rPh sb="0" eb="3">
      <t>ヨウチエン</t>
    </rPh>
    <phoneticPr fontId="14"/>
  </si>
  <si>
    <t>→</t>
    <phoneticPr fontId="1"/>
  </si>
  <si>
    <t>a.</t>
    <phoneticPr fontId="1"/>
  </si>
  <si>
    <t>÷</t>
    <phoneticPr fontId="1"/>
  </si>
  <si>
    <t>＝</t>
    <phoneticPr fontId="1"/>
  </si>
  <si>
    <t>満３歳児※②</t>
    <rPh sb="0" eb="1">
      <t>マン</t>
    </rPh>
    <rPh sb="2" eb="4">
      <t>サイジ</t>
    </rPh>
    <phoneticPr fontId="1"/>
  </si>
  <si>
    <t>合計（小数点第１位四捨五入）</t>
    <phoneticPr fontId="1"/>
  </si>
  <si>
    <t>→</t>
    <phoneticPr fontId="1"/>
  </si>
  <si>
    <t>b.</t>
    <phoneticPr fontId="1"/>
  </si>
  <si>
    <t>満３歳児配置改善加算</t>
    <rPh sb="0" eb="1">
      <t>マン</t>
    </rPh>
    <rPh sb="2" eb="4">
      <t>サイジ</t>
    </rPh>
    <rPh sb="4" eb="6">
      <t>ハイチ</t>
    </rPh>
    <rPh sb="6" eb="8">
      <t>カイゼン</t>
    </rPh>
    <rPh sb="8" eb="10">
      <t>カサン</t>
    </rPh>
    <phoneticPr fontId="1"/>
  </si>
  <si>
    <t>チーム保育加配加算</t>
    <rPh sb="3" eb="5">
      <t>ホイク</t>
    </rPh>
    <rPh sb="5" eb="7">
      <t>カハイ</t>
    </rPh>
    <rPh sb="7" eb="9">
      <t>カサン</t>
    </rPh>
    <phoneticPr fontId="1"/>
  </si>
  <si>
    <t>（＋加配人数）</t>
    <rPh sb="2" eb="4">
      <t>カハイ</t>
    </rPh>
    <rPh sb="4" eb="6">
      <t>ニンズウ</t>
    </rPh>
    <phoneticPr fontId="1"/>
  </si>
  <si>
    <t>→</t>
    <phoneticPr fontId="1"/>
  </si>
  <si>
    <t>c.</t>
    <phoneticPr fontId="1"/>
  </si>
  <si>
    <t>通園送迎加算</t>
    <rPh sb="0" eb="2">
      <t>ツウエン</t>
    </rPh>
    <rPh sb="2" eb="4">
      <t>ソウゲイ</t>
    </rPh>
    <rPh sb="4" eb="6">
      <t>カサン</t>
    </rPh>
    <phoneticPr fontId="1"/>
  </si>
  <si>
    <t xml:space="preserve"> （＋0.8or1.5）</t>
    <phoneticPr fontId="1"/>
  </si>
  <si>
    <t>d.</t>
    <phoneticPr fontId="1"/>
  </si>
  <si>
    <t>給食実施加算</t>
    <rPh sb="0" eb="2">
      <t>キュウショク</t>
    </rPh>
    <rPh sb="2" eb="4">
      <t>ジッシ</t>
    </rPh>
    <rPh sb="4" eb="6">
      <t>カサン</t>
    </rPh>
    <phoneticPr fontId="1"/>
  </si>
  <si>
    <t xml:space="preserve"> （＋1or2）</t>
    <phoneticPr fontId="1"/>
  </si>
  <si>
    <t>e.</t>
    <phoneticPr fontId="1"/>
  </si>
  <si>
    <t>主幹教諭等専任加算</t>
    <rPh sb="0" eb="2">
      <t>シュカン</t>
    </rPh>
    <rPh sb="2" eb="4">
      <t>キョウユ</t>
    </rPh>
    <rPh sb="4" eb="5">
      <t>ナド</t>
    </rPh>
    <rPh sb="5" eb="7">
      <t>センニン</t>
    </rPh>
    <rPh sb="7" eb="9">
      <t>カサン</t>
    </rPh>
    <phoneticPr fontId="1"/>
  </si>
  <si>
    <t xml:space="preserve"> （＋1）</t>
    <phoneticPr fontId="1"/>
  </si>
  <si>
    <t>f.</t>
    <phoneticPr fontId="1"/>
  </si>
  <si>
    <t>指導充実加配加算</t>
    <rPh sb="0" eb="2">
      <t>シドウ</t>
    </rPh>
    <rPh sb="2" eb="4">
      <t>ジュウジツ</t>
    </rPh>
    <rPh sb="4" eb="6">
      <t>カハイ</t>
    </rPh>
    <rPh sb="6" eb="8">
      <t>カサン</t>
    </rPh>
    <phoneticPr fontId="1"/>
  </si>
  <si>
    <t xml:space="preserve"> （＋0.8）</t>
    <phoneticPr fontId="1"/>
  </si>
  <si>
    <t>g.</t>
    <phoneticPr fontId="1"/>
  </si>
  <si>
    <t>事務負担対応加配加算</t>
    <rPh sb="0" eb="2">
      <t>ジム</t>
    </rPh>
    <rPh sb="2" eb="4">
      <t>フタン</t>
    </rPh>
    <rPh sb="4" eb="6">
      <t>タイオウ</t>
    </rPh>
    <rPh sb="6" eb="8">
      <t>カハイ</t>
    </rPh>
    <rPh sb="8" eb="10">
      <t>カサン</t>
    </rPh>
    <phoneticPr fontId="1"/>
  </si>
  <si>
    <t>h.</t>
    <phoneticPr fontId="1"/>
  </si>
  <si>
    <t>副園長・教頭配置加算</t>
    <rPh sb="0" eb="3">
      <t>フクエンチョウ</t>
    </rPh>
    <rPh sb="4" eb="6">
      <t>キョウトウ</t>
    </rPh>
    <rPh sb="6" eb="8">
      <t>ハイチ</t>
    </rPh>
    <rPh sb="8" eb="10">
      <t>カサン</t>
    </rPh>
    <phoneticPr fontId="1"/>
  </si>
  <si>
    <t xml:space="preserve"> （－１）</t>
    <phoneticPr fontId="1"/>
  </si>
  <si>
    <t>i.</t>
    <phoneticPr fontId="1"/>
  </si>
  <si>
    <t>年齢別配置基準を下回る場合
※下回る人数を入力してください</t>
    <rPh sb="0" eb="2">
      <t>ネンレイ</t>
    </rPh>
    <rPh sb="2" eb="3">
      <t>ベツ</t>
    </rPh>
    <rPh sb="3" eb="5">
      <t>ハイチ</t>
    </rPh>
    <rPh sb="5" eb="7">
      <t>キジュン</t>
    </rPh>
    <rPh sb="8" eb="10">
      <t>シタマワ</t>
    </rPh>
    <rPh sb="11" eb="13">
      <t>バアイ</t>
    </rPh>
    <phoneticPr fontId="1"/>
  </si>
  <si>
    <t xml:space="preserve"> （－下回る人数）</t>
    <rPh sb="3" eb="5">
      <t>シタマワ</t>
    </rPh>
    <rPh sb="6" eb="8">
      <t>ニンズウ</t>
    </rPh>
    <phoneticPr fontId="1"/>
  </si>
  <si>
    <t>j.</t>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</si>
  <si>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</si>
  <si>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事務職員配置加算</t>
    <rPh sb="0" eb="2">
      <t>ジム</t>
    </rPh>
    <rPh sb="2" eb="4">
      <t>ショクイン</t>
    </rPh>
    <rPh sb="4" eb="6">
      <t>ハイチ</t>
    </rPh>
    <rPh sb="6" eb="8">
      <t>カサン</t>
    </rPh>
    <phoneticPr fontId="1"/>
  </si>
  <si>
    <t>k.</t>
    <phoneticPr fontId="1"/>
  </si>
  <si>
    <t>「人数Ａ」及び「人数Ｂ」の算定の基礎となる職員数
　　（ａ～kの合計：小数点第１位四捨五入）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</si>
  <si>
    <t>事務職員配置加算</t>
    <rPh sb="0" eb="2">
      <t>ジム</t>
    </rPh>
    <rPh sb="2" eb="4">
      <t>ショクイン</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</si>
  <si>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29" eb="31">
      <t>ニンズウ</t>
    </rPh>
    <rPh sb="33" eb="34">
      <t>オヨ</t>
    </rPh>
    <rPh sb="36" eb="38">
      <t>ニンズウ</t>
    </rPh>
    <rPh sb="41" eb="43">
      <t>サンテイ</t>
    </rPh>
    <rPh sb="44" eb="46">
      <t>キソ</t>
    </rPh>
    <rPh sb="49" eb="52">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</si>
  <si>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4" eb="46">
      <t>サンテイ</t>
    </rPh>
    <rPh sb="47" eb="49">
      <t>キソ</t>
    </rPh>
    <rPh sb="52" eb="55">
      <t>ショクインスウ</t>
    </rPh>
    <phoneticPr fontId="1"/>
  </si>
  <si>
    <t>※①３歳児配置改善加算を受ける場合は「１５」、受けない場合は「20」で除する。
※②満３歳児配置改善加算を受ける場合は「６」、３歳児配置改善加算のみを受ける場合は「１５」、 どちらも受けない場合は「20」で除する。</t>
    <rPh sb="3" eb="5">
      <t>サイジ</t>
    </rPh>
    <rPh sb="5" eb="7">
      <t>ハイチ</t>
    </rPh>
    <rPh sb="7" eb="9">
      <t>カイゼン</t>
    </rPh>
    <rPh sb="9" eb="11">
      <t>カサン</t>
    </rPh>
    <rPh sb="12" eb="13">
      <t>ウ</t>
    </rPh>
    <rPh sb="15" eb="17">
      <t>バアイ</t>
    </rPh>
    <rPh sb="23" eb="24">
      <t>ウ</t>
    </rPh>
    <rPh sb="27" eb="29">
      <t>バアイ</t>
    </rPh>
    <rPh sb="35" eb="36">
      <t>ジョ</t>
    </rPh>
    <rPh sb="42" eb="43">
      <t>マン</t>
    </rPh>
    <rPh sb="44" eb="46">
      <t>サイジ</t>
    </rPh>
    <rPh sb="46" eb="48">
      <t>ハイチ</t>
    </rPh>
    <rPh sb="48" eb="50">
      <t>カイゼン</t>
    </rPh>
    <rPh sb="50" eb="52">
      <t>カサン</t>
    </rPh>
    <rPh sb="53" eb="54">
      <t>ウ</t>
    </rPh>
    <rPh sb="56" eb="58">
      <t>バアイ</t>
    </rPh>
    <rPh sb="64" eb="66">
      <t>サイジ</t>
    </rPh>
    <rPh sb="66" eb="68">
      <t>ハイチ</t>
    </rPh>
    <rPh sb="68" eb="70">
      <t>カイゼン</t>
    </rPh>
    <rPh sb="70" eb="72">
      <t>カサン</t>
    </rPh>
    <rPh sb="75" eb="76">
      <t>ウ</t>
    </rPh>
    <rPh sb="78" eb="80">
      <t>バアイ</t>
    </rPh>
    <rPh sb="91" eb="92">
      <t>ウ</t>
    </rPh>
    <rPh sb="95" eb="97">
      <t>バアイ</t>
    </rPh>
    <rPh sb="103" eb="104">
      <t>ジョ</t>
    </rPh>
    <phoneticPr fontId="1"/>
  </si>
  <si>
    <t>講師配置加算</t>
    <rPh sb="0" eb="2">
      <t>コウシ</t>
    </rPh>
    <rPh sb="2" eb="4">
      <t>ハイチ</t>
    </rPh>
    <rPh sb="4" eb="6">
      <t>カサン</t>
    </rPh>
    <phoneticPr fontId="1"/>
  </si>
  <si>
    <t xml:space="preserve"> （＋0.8）</t>
    <phoneticPr fontId="1"/>
  </si>
  <si>
    <t>ｌ.</t>
    <phoneticPr fontId="1"/>
  </si>
  <si>
    <t>副主任保育士等の加算見込額（1,000円未満切り捨て）
（50,770円×「人数Ａ」×賃金改善実施月数）</t>
    <phoneticPr fontId="1"/>
  </si>
  <si>
    <t>職務分野別リーダー等の加算見込額（1,000円未満切り捨て）
（6,350円×「人数Ｂ」×賃金改善実施月数）</t>
    <phoneticPr fontId="1"/>
  </si>
  <si>
    <t>講師配置加算</t>
    <rPh sb="0" eb="2">
      <t>コウシ</t>
    </rPh>
    <rPh sb="2" eb="4">
      <t>ハイチ</t>
    </rPh>
    <rPh sb="4" eb="6">
      <t>カサン</t>
    </rPh>
    <phoneticPr fontId="1"/>
  </si>
  <si>
    <t>加算認定申請書 （処遇改善等加算Ⅱ及び職員処遇改善費）（2019年度）</t>
    <rPh sb="0" eb="2">
      <t>カサン</t>
    </rPh>
    <rPh sb="2" eb="4">
      <t>ニンテイ</t>
    </rPh>
    <rPh sb="4" eb="7">
      <t>シンセイショ</t>
    </rPh>
    <rPh sb="9" eb="11">
      <t>ショグウ</t>
    </rPh>
    <rPh sb="11" eb="13">
      <t>カイゼン</t>
    </rPh>
    <rPh sb="13" eb="14">
      <t>トウ</t>
    </rPh>
    <rPh sb="14" eb="16">
      <t>カサン</t>
    </rPh>
    <rPh sb="17" eb="18">
      <t>オヨ</t>
    </rPh>
    <rPh sb="19" eb="21">
      <t>ショクイン</t>
    </rPh>
    <rPh sb="21" eb="23">
      <t>ショグウ</t>
    </rPh>
    <rPh sb="23" eb="25">
      <t>カイゼン</t>
    </rPh>
    <rPh sb="25" eb="26">
      <t>ヒ</t>
    </rPh>
    <rPh sb="32" eb="34">
      <t>ネンド</t>
    </rPh>
    <phoneticPr fontId="1"/>
  </si>
  <si>
    <t>※処遇改善等加算Ⅰの加算率認定申請書（処遇改善等加算Ⅰ）（第１号様式の１）で記載された経験年数７年０か月以上の職員のうち、「保育士」「保育教諭」「教諭」「保健師・助産師・看護師・准看護師」に限ります。</t>
    <phoneticPr fontId="1"/>
  </si>
  <si>
    <t>2019年度 処遇改善等加算Ⅱ及び職員処遇改善費の
加算見込額積算表</t>
    <rPh sb="4" eb="6">
      <t>ネンド</t>
    </rPh>
    <rPh sb="7" eb="9">
      <t>ショグウ</t>
    </rPh>
    <rPh sb="9" eb="11">
      <t>カイゼン</t>
    </rPh>
    <rPh sb="11" eb="12">
      <t>トウ</t>
    </rPh>
    <rPh sb="12" eb="14">
      <t>カサン</t>
    </rPh>
    <rPh sb="15" eb="16">
      <t>オヨ</t>
    </rPh>
    <rPh sb="17" eb="19">
      <t>ショクイン</t>
    </rPh>
    <rPh sb="19" eb="21">
      <t>ショグウ</t>
    </rPh>
    <rPh sb="21" eb="23">
      <t>カイゼン</t>
    </rPh>
    <rPh sb="23" eb="24">
      <t>ヒ</t>
    </rPh>
    <rPh sb="26" eb="28">
      <t>カサン</t>
    </rPh>
    <rPh sb="28" eb="30">
      <t>ミコ</t>
    </rPh>
    <rPh sb="30" eb="31">
      <t>ガク</t>
    </rPh>
    <rPh sb="31" eb="33">
      <t>セキサン</t>
    </rPh>
    <rPh sb="33" eb="34">
      <t>ヒョウ</t>
    </rPh>
    <phoneticPr fontId="4"/>
  </si>
  <si>
    <r>
      <t xml:space="preserve">３歳児※①
</t>
    </r>
    <r>
      <rPr>
        <sz val="10"/>
        <color theme="1"/>
        <rFont val="ＭＳ Ｐゴシック"/>
        <family val="3"/>
        <charset val="128"/>
      </rPr>
      <t>(満３歳児を除く）</t>
    </r>
    <rPh sb="1" eb="3">
      <t>サイジ</t>
    </rPh>
    <rPh sb="7" eb="8">
      <t>マン</t>
    </rPh>
    <rPh sb="9" eb="11">
      <t>サイジ</t>
    </rPh>
    <rPh sb="12" eb="13">
      <t>ノゾ</t>
    </rPh>
    <phoneticPr fontId="1"/>
  </si>
  <si>
    <t>幼稚園</t>
    <rPh sb="0" eb="3">
      <t>ヨウチエン</t>
    </rPh>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</si>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</sst>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411]ggge&quot;年&quot;m&quot;月&quot;d&quot;日&quot;;@"/>
    <numFmt numFmtId="177" formatCode="###,###&quot;円&quot;"/>
    <numFmt numFmtId="178" formatCode="####&quot;人&quot;"/>
    <numFmt numFmtId="179" formatCode="0_ "/>
    <numFmt numFmtId="180" formatCode="0_);[Red]\(0\)"/>
    <numFmt numFmtId="181" formatCode="####&quot;年&quot;"/>
    <numFmt numFmtId="182" formatCode="0&quot;人&quot;"/>
    <numFmt numFmtId="183" formatCode="0.0_ "/>
    <numFmt numFmtId="184" formatCode="#,##0_ "/>
    <numFmt numFmtId="185" formatCode="0.0_);[Red]\(0.0\)"/>
    <numFmt numFmtId="186" formatCode="[$-F800]dddd\,\ mmmm\ dd\,\ yyyy"/>
  </numFmts>
  <fonts count="48">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9"/>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sz val="6"/>
      <name val="ＭＳ Ｐゴシック"/>
      <family val="3"/>
      <charset val="128"/>
      <scheme val="minor"/>
    </font>
    <font>
      <sz val="14"/>
      <name val="ＭＳ Ｐ明朝"/>
      <family val="1"/>
      <charset val="128"/>
    </font>
    <font>
      <sz val="11"/>
      <color theme="1"/>
      <name val="ＭＳ Ｐ明朝"/>
      <family val="1"/>
      <charset val="128"/>
    </font>
    <font>
      <sz val="10"/>
      <color theme="1"/>
      <name val="ＭＳ Ｐ明朝"/>
      <family val="1"/>
      <charset val="128"/>
    </font>
    <font>
      <sz val="20"/>
      <name val="ＭＳ Ｐ明朝"/>
      <family val="1"/>
      <charset val="128"/>
    </font>
    <font>
      <sz val="16"/>
      <name val="ＭＳ Ｐ明朝"/>
      <family val="1"/>
      <charset val="128"/>
    </font>
    <font>
      <u/>
      <sz val="11"/>
      <name val="ＭＳ Ｐ明朝"/>
      <family val="1"/>
      <charset val="128"/>
    </font>
    <font>
      <sz val="18"/>
      <name val="ＭＳ Ｐ明朝"/>
      <family val="1"/>
      <charset val="128"/>
    </font>
    <font>
      <sz val="11"/>
      <color theme="1"/>
      <name val="ＭＳ Ｐゴシック"/>
      <family val="2"/>
      <charset val="128"/>
      <scheme val="minor"/>
    </font>
    <font>
      <sz val="6"/>
      <name val="ＭＳ Ｐ明朝"/>
      <family val="1"/>
      <charset val="128"/>
    </font>
    <font>
      <sz val="12"/>
      <color theme="1"/>
      <name val="ＭＳ Ｐ明朝"/>
      <family val="1"/>
      <charset val="128"/>
    </font>
    <font>
      <b/>
      <sz val="18"/>
      <name val="ＭＳ Ｐ明朝"/>
      <family val="1"/>
      <charset val="128"/>
    </font>
    <font>
      <sz val="20"/>
      <color theme="1"/>
      <name val="ＭＳ Ｐ明朝"/>
      <family val="1"/>
      <charset val="128"/>
    </font>
    <font>
      <b/>
      <sz val="11"/>
      <color rgb="FFFF0000"/>
      <name val="ＭＳ Ｐ明朝"/>
      <family val="1"/>
      <charset val="128"/>
    </font>
    <font>
      <b/>
      <sz val="14"/>
      <color theme="1"/>
      <name val="ＭＳ Ｐ明朝"/>
      <family val="1"/>
      <charset val="128"/>
    </font>
    <font>
      <b/>
      <sz val="24"/>
      <name val="HGPｺﾞｼｯｸM"/>
      <family val="3"/>
      <charset val="128"/>
    </font>
    <font>
      <sz val="12"/>
      <name val="HGPｺﾞｼｯｸM"/>
      <family val="3"/>
      <charset val="128"/>
    </font>
    <font>
      <sz val="11"/>
      <name val="HGPｺﾞｼｯｸM"/>
      <family val="3"/>
      <charset val="128"/>
    </font>
    <font>
      <sz val="11"/>
      <color theme="1"/>
      <name val="ＭＳ Ｐゴシック"/>
      <family val="3"/>
      <charset val="128"/>
    </font>
    <font>
      <sz val="12"/>
      <color theme="1"/>
      <name val="ＭＳ Ｐゴシック"/>
      <family val="3"/>
      <charset val="128"/>
    </font>
    <font>
      <sz val="12"/>
      <color theme="1"/>
      <name val="HGP創英角ﾎﾟｯﾌﾟ体"/>
      <family val="3"/>
      <charset val="128"/>
    </font>
    <font>
      <b/>
      <sz val="18"/>
      <name val="HGｺﾞｼｯｸM"/>
      <family val="3"/>
      <charset val="128"/>
    </font>
    <font>
      <sz val="12"/>
      <name val="HGS創英角ｺﾞｼｯｸUB"/>
      <family val="3"/>
      <charset val="128"/>
    </font>
    <font>
      <sz val="12"/>
      <name val="HGSｺﾞｼｯｸM"/>
      <family val="3"/>
      <charset val="128"/>
    </font>
    <font>
      <sz val="12"/>
      <color theme="1"/>
      <name val="HGS創英角ｺﾞｼｯｸUB"/>
      <family val="3"/>
      <charset val="128"/>
    </font>
    <font>
      <sz val="12"/>
      <color theme="1"/>
      <name val="HGPｺﾞｼｯｸM"/>
      <family val="3"/>
      <charset val="128"/>
    </font>
    <font>
      <sz val="10"/>
      <color theme="1"/>
      <name val="ＭＳ Ｐゴシック"/>
      <family val="3"/>
      <charset val="128"/>
    </font>
    <font>
      <sz val="14"/>
      <color theme="1"/>
      <name val="ＭＳ Ｐゴシック"/>
      <family val="3"/>
      <charset val="128"/>
    </font>
    <font>
      <sz val="14"/>
      <color theme="1"/>
      <name val="HGS創英角ｺﾞｼｯｸUB"/>
      <family val="3"/>
      <charset val="128"/>
    </font>
    <font>
      <sz val="12"/>
      <color theme="1"/>
      <name val="HGP創英角ｺﾞｼｯｸUB"/>
      <family val="3"/>
      <charset val="128"/>
    </font>
    <font>
      <sz val="14"/>
      <color theme="1"/>
      <name val="HGP創英角ｺﾞｼｯｸUB"/>
      <family val="3"/>
      <charset val="128"/>
    </font>
    <font>
      <sz val="16"/>
      <color theme="1"/>
      <name val="HGP創英角ｺﾞｼｯｸUB"/>
      <family val="3"/>
      <charset val="128"/>
    </font>
    <font>
      <sz val="11"/>
      <color theme="1"/>
      <name val="HGP創英角ｺﾞｼｯｸUB"/>
      <family val="3"/>
      <charset val="128"/>
    </font>
    <font>
      <sz val="11"/>
      <name val="HGP創英角ｺﾞｼｯｸUB"/>
      <family val="3"/>
      <charset val="128"/>
    </font>
  </fonts>
  <fills count="7">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FFFF00"/>
        <bgColor indexed="64"/>
      </patternFill>
    </fill>
    <fill>
      <patternFill patternType="solid">
        <fgColor rgb="FF99FF99"/>
        <bgColor indexed="64"/>
      </patternFill>
    </fill>
    <fill>
      <patternFill patternType="solid">
        <fgColor theme="5" tint="0.59999389629810485"/>
        <bgColor indexed="64"/>
      </patternFill>
    </fill>
  </fills>
  <borders count="12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hair">
        <color auto="1"/>
      </left>
      <right/>
      <top style="hair">
        <color auto="1"/>
      </top>
      <bottom style="thin">
        <color auto="1"/>
      </bottom>
      <diagonal/>
    </border>
    <border>
      <left/>
      <right/>
      <top style="medium">
        <color auto="1"/>
      </top>
      <bottom/>
      <diagonal/>
    </border>
    <border>
      <left style="thin">
        <color auto="1"/>
      </left>
      <right style="double">
        <color auto="1"/>
      </right>
      <top style="thin">
        <color auto="1"/>
      </top>
      <bottom style="thin">
        <color auto="1"/>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style="thin">
        <color auto="1"/>
      </top>
      <bottom/>
      <diagonal/>
    </border>
    <border>
      <left/>
      <right style="double">
        <color auto="1"/>
      </right>
      <top/>
      <bottom style="thin">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medium">
        <color indexed="64"/>
      </right>
      <top style="thin">
        <color indexed="64"/>
      </top>
      <bottom/>
      <diagonal/>
    </border>
    <border>
      <left style="thick">
        <color indexed="64"/>
      </left>
      <right/>
      <top/>
      <bottom/>
      <diagonal/>
    </border>
    <border>
      <left/>
      <right style="thick">
        <color indexed="64"/>
      </right>
      <top/>
      <bottom/>
      <diagonal/>
    </border>
    <border>
      <left/>
      <right style="thin">
        <color indexed="64"/>
      </right>
      <top/>
      <bottom style="medium">
        <color indexed="64"/>
      </bottom>
      <diagonal/>
    </border>
    <border>
      <left/>
      <right style="thick">
        <color indexed="64"/>
      </right>
      <top/>
      <bottom style="thick">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right/>
      <top/>
      <bottom style="thick">
        <color indexed="64"/>
      </bottom>
      <diagonal/>
    </border>
    <border>
      <left/>
      <right style="thick">
        <color indexed="64"/>
      </right>
      <top style="medium">
        <color indexed="64"/>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auto="1"/>
      </left>
      <right/>
      <top style="hair">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ck">
        <color indexed="64"/>
      </left>
      <right/>
      <top/>
      <bottom style="thick">
        <color indexed="64"/>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hair">
        <color indexed="64"/>
      </top>
      <bottom/>
      <diagonal/>
    </border>
    <border>
      <left/>
      <right style="thin">
        <color auto="1"/>
      </right>
      <top style="hair">
        <color indexed="64"/>
      </top>
      <bottom/>
      <diagonal/>
    </border>
    <border>
      <left/>
      <right/>
      <top style="hair">
        <color indexed="64"/>
      </top>
      <bottom style="thin">
        <color indexed="64"/>
      </bottom>
      <diagonal/>
    </border>
    <border diagonalUp="1">
      <left style="thin">
        <color auto="1"/>
      </left>
      <right/>
      <top/>
      <bottom/>
      <diagonal style="thin">
        <color auto="1"/>
      </diagonal>
    </border>
    <border diagonalUp="1">
      <left/>
      <right/>
      <top/>
      <bottom/>
      <diagonal style="thin">
        <color auto="1"/>
      </diagonal>
    </border>
    <border>
      <left style="thin">
        <color auto="1"/>
      </left>
      <right style="double">
        <color auto="1"/>
      </right>
      <top style="thin">
        <color auto="1"/>
      </top>
      <bottom/>
      <diagonal/>
    </border>
    <border>
      <left style="hair">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top style="thin">
        <color auto="1"/>
      </top>
      <bottom style="hair">
        <color auto="1"/>
      </bottom>
      <diagonal/>
    </border>
    <border>
      <left/>
      <right style="medium">
        <color indexed="64"/>
      </right>
      <top style="thin">
        <color auto="1"/>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thin">
        <color auto="1"/>
      </left>
      <right/>
      <top style="hair">
        <color auto="1"/>
      </top>
      <bottom style="thin">
        <color auto="1"/>
      </bottom>
      <diagonal/>
    </border>
    <border>
      <left style="medium">
        <color indexed="64"/>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right style="medium">
        <color indexed="64"/>
      </right>
      <top style="hair">
        <color indexed="64"/>
      </top>
      <bottom/>
      <diagonal/>
    </border>
    <border>
      <left style="medium">
        <color indexed="64"/>
      </left>
      <right/>
      <top style="hair">
        <color auto="1"/>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medium">
        <color indexed="64"/>
      </left>
      <right/>
      <top/>
      <bottom style="hair">
        <color auto="1"/>
      </bottom>
      <diagonal/>
    </border>
    <border>
      <left style="thin">
        <color indexed="64"/>
      </left>
      <right/>
      <top/>
      <bottom style="dotted">
        <color indexed="64"/>
      </bottom>
      <diagonal/>
    </border>
    <border>
      <left/>
      <right/>
      <top/>
      <bottom style="dotted">
        <color indexed="64"/>
      </bottom>
      <diagonal/>
    </border>
  </borders>
  <cellStyleXfs count="27">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38" fontId="22" fillId="0" borderId="0" applyFont="0" applyFill="0" applyBorder="0" applyAlignment="0" applyProtection="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783">
    <xf numFmtId="0" fontId="0" fillId="0" borderId="0" xfId="0">
      <alignment vertical="center"/>
    </xf>
    <xf numFmtId="0" fontId="10" fillId="2" borderId="0" xfId="0" applyFont="1" applyFill="1">
      <alignment vertical="center"/>
    </xf>
    <xf numFmtId="0" fontId="10" fillId="2" borderId="0" xfId="0" applyFont="1" applyFill="1" applyAlignment="1">
      <alignment vertical="center"/>
    </xf>
    <xf numFmtId="0" fontId="18" fillId="2" borderId="0" xfId="0" applyFont="1" applyFill="1" applyAlignment="1">
      <alignment horizontal="center" vertical="center"/>
    </xf>
    <xf numFmtId="0" fontId="10" fillId="2" borderId="0" xfId="0" applyFont="1" applyFill="1" applyBorder="1">
      <alignment vertical="center"/>
    </xf>
    <xf numFmtId="0" fontId="10" fillId="2" borderId="2" xfId="0" applyFont="1" applyFill="1" applyBorder="1">
      <alignment vertical="center"/>
    </xf>
    <xf numFmtId="0" fontId="10" fillId="2" borderId="9" xfId="0" applyFont="1" applyFill="1" applyBorder="1">
      <alignment vertical="center"/>
    </xf>
    <xf numFmtId="0" fontId="10" fillId="2" borderId="18" xfId="0" applyFont="1" applyFill="1" applyBorder="1">
      <alignment vertical="center"/>
    </xf>
    <xf numFmtId="0" fontId="10" fillId="2" borderId="19" xfId="0" applyFont="1" applyFill="1" applyBorder="1">
      <alignment vertical="center"/>
    </xf>
    <xf numFmtId="0" fontId="10" fillId="2" borderId="0" xfId="0" applyFont="1" applyFill="1" applyBorder="1" applyAlignment="1">
      <alignment horizontal="center" vertical="center" shrinkToFit="1"/>
    </xf>
    <xf numFmtId="0" fontId="10" fillId="2" borderId="12" xfId="0" applyFont="1" applyFill="1" applyBorder="1">
      <alignment vertical="center"/>
    </xf>
    <xf numFmtId="0" fontId="10" fillId="2" borderId="20" xfId="0" applyFont="1" applyFill="1" applyBorder="1">
      <alignment vertical="center"/>
    </xf>
    <xf numFmtId="0" fontId="10" fillId="2" borderId="18" xfId="0" applyFont="1" applyFill="1" applyBorder="1" applyAlignment="1">
      <alignment horizontal="center" vertical="center" shrinkToFit="1"/>
    </xf>
    <xf numFmtId="0" fontId="12" fillId="2" borderId="0" xfId="0" applyFont="1" applyFill="1" applyBorder="1">
      <alignment vertical="center"/>
    </xf>
    <xf numFmtId="0" fontId="10" fillId="2" borderId="20" xfId="0" applyFont="1" applyFill="1" applyBorder="1" applyAlignment="1">
      <alignment horizontal="center" vertical="center" shrinkToFit="1"/>
    </xf>
    <xf numFmtId="0" fontId="12" fillId="2" borderId="3" xfId="0" applyFont="1" applyFill="1" applyBorder="1">
      <alignment vertical="center"/>
    </xf>
    <xf numFmtId="0" fontId="10" fillId="2" borderId="3" xfId="0" applyFont="1" applyFill="1" applyBorder="1">
      <alignment vertical="center"/>
    </xf>
    <xf numFmtId="0" fontId="10" fillId="2" borderId="0" xfId="0" applyFont="1" applyFill="1" applyAlignment="1">
      <alignment vertical="top"/>
    </xf>
    <xf numFmtId="0" fontId="16" fillId="2" borderId="0" xfId="0" applyFont="1" applyFill="1">
      <alignment vertical="center"/>
    </xf>
    <xf numFmtId="0" fontId="16" fillId="2" borderId="0" xfId="0" applyFont="1" applyFill="1" applyBorder="1" applyAlignment="1">
      <alignment horizontal="center" vertical="center"/>
    </xf>
    <xf numFmtId="0" fontId="16" fillId="2" borderId="0" xfId="0" applyFont="1" applyFill="1" applyBorder="1" applyAlignment="1">
      <alignment horizontal="center" vertical="center" shrinkToFit="1"/>
    </xf>
    <xf numFmtId="0" fontId="16" fillId="2" borderId="0" xfId="0" applyFont="1" applyFill="1" applyBorder="1" applyAlignment="1">
      <alignment horizontal="center" vertical="center" wrapText="1"/>
    </xf>
    <xf numFmtId="0" fontId="16" fillId="2" borderId="0" xfId="0" applyFont="1" applyFill="1" applyAlignment="1">
      <alignment vertical="center"/>
    </xf>
    <xf numFmtId="0" fontId="10" fillId="2" borderId="18" xfId="0" applyFont="1" applyFill="1" applyBorder="1" applyAlignment="1">
      <alignment vertical="center"/>
    </xf>
    <xf numFmtId="0" fontId="10" fillId="2" borderId="20" xfId="0" applyFont="1" applyFill="1" applyBorder="1" applyAlignment="1">
      <alignment vertical="center"/>
    </xf>
    <xf numFmtId="0" fontId="10" fillId="2" borderId="0" xfId="0" applyFont="1" applyFill="1" applyBorder="1" applyAlignment="1">
      <alignment vertical="center" wrapText="1"/>
    </xf>
    <xf numFmtId="0" fontId="10" fillId="2" borderId="3" xfId="0" applyFont="1" applyFill="1" applyBorder="1" applyAlignment="1">
      <alignment vertical="center" wrapText="1"/>
    </xf>
    <xf numFmtId="0" fontId="10" fillId="2" borderId="77" xfId="0" applyFont="1" applyFill="1" applyBorder="1" applyAlignment="1">
      <alignment horizontal="left" vertical="center"/>
    </xf>
    <xf numFmtId="0" fontId="10" fillId="2" borderId="78" xfId="0" applyFont="1" applyFill="1" applyBorder="1" applyAlignment="1">
      <alignment vertical="center"/>
    </xf>
    <xf numFmtId="0" fontId="0" fillId="6" borderId="0" xfId="0" applyFill="1">
      <alignment vertical="center"/>
    </xf>
    <xf numFmtId="0" fontId="10" fillId="2" borderId="49" xfId="3" applyFont="1" applyFill="1" applyBorder="1" applyAlignment="1" applyProtection="1">
      <alignment vertical="center" shrinkToFit="1"/>
    </xf>
    <xf numFmtId="0" fontId="10" fillId="2" borderId="5" xfId="0" applyFont="1" applyFill="1" applyBorder="1" applyAlignment="1" applyProtection="1">
      <alignment vertical="center" shrinkToFit="1"/>
      <protection locked="0"/>
    </xf>
    <xf numFmtId="0" fontId="10" fillId="2" borderId="6" xfId="0" applyFont="1" applyFill="1" applyBorder="1" applyAlignment="1" applyProtection="1">
      <alignment vertical="center" shrinkToFit="1"/>
      <protection locked="0"/>
    </xf>
    <xf numFmtId="0" fontId="10" fillId="2" borderId="2" xfId="0" applyFont="1" applyFill="1" applyBorder="1" applyProtection="1">
      <alignment vertical="center"/>
      <protection locked="0"/>
    </xf>
    <xf numFmtId="0" fontId="10" fillId="2" borderId="2" xfId="0" applyFont="1" applyFill="1" applyBorder="1" applyAlignment="1" applyProtection="1">
      <alignment vertical="center"/>
      <protection locked="0"/>
    </xf>
    <xf numFmtId="0" fontId="10" fillId="2" borderId="9" xfId="0" applyFont="1" applyFill="1" applyBorder="1" applyProtection="1">
      <alignment vertical="center"/>
      <protection locked="0"/>
    </xf>
    <xf numFmtId="0" fontId="10" fillId="2" borderId="18" xfId="0" applyFont="1" applyFill="1" applyBorder="1" applyProtection="1">
      <alignment vertical="center"/>
      <protection locked="0"/>
    </xf>
    <xf numFmtId="0" fontId="10" fillId="2" borderId="0" xfId="0" applyFont="1" applyFill="1" applyBorder="1" applyProtection="1">
      <alignment vertical="center"/>
      <protection locked="0"/>
    </xf>
    <xf numFmtId="0" fontId="10" fillId="2" borderId="0" xfId="0" applyFont="1" applyFill="1" applyProtection="1">
      <alignment vertical="center"/>
      <protection locked="0"/>
    </xf>
    <xf numFmtId="0" fontId="10" fillId="2" borderId="19" xfId="0" applyFont="1" applyFill="1" applyBorder="1" applyProtection="1">
      <alignment vertical="center"/>
      <protection locked="0"/>
    </xf>
    <xf numFmtId="0" fontId="12" fillId="2" borderId="51" xfId="0" applyNumberFormat="1" applyFont="1" applyFill="1" applyBorder="1" applyAlignment="1" applyProtection="1">
      <alignment vertical="center" shrinkToFit="1"/>
      <protection locked="0"/>
    </xf>
    <xf numFmtId="0" fontId="12" fillId="2" borderId="21" xfId="0" applyNumberFormat="1" applyFont="1" applyFill="1" applyBorder="1" applyAlignment="1" applyProtection="1">
      <alignment vertical="center" shrinkToFit="1"/>
      <protection locked="0"/>
    </xf>
    <xf numFmtId="0" fontId="10" fillId="2" borderId="0" xfId="0" applyFont="1" applyFill="1" applyAlignment="1" applyProtection="1">
      <alignment vertical="center"/>
      <protection locked="0"/>
    </xf>
    <xf numFmtId="0" fontId="10" fillId="2" borderId="0" xfId="0" applyFont="1" applyFill="1" applyBorder="1" applyAlignment="1" applyProtection="1">
      <alignment horizontal="center" vertical="center" shrinkToFit="1"/>
    </xf>
    <xf numFmtId="0" fontId="10" fillId="2" borderId="0" xfId="3" applyFont="1" applyFill="1" applyBorder="1" applyAlignment="1" applyProtection="1">
      <alignment vertical="center" shrinkToFit="1"/>
    </xf>
    <xf numFmtId="0" fontId="10" fillId="2" borderId="0" xfId="0" applyFont="1" applyFill="1" applyProtection="1">
      <alignment vertical="center"/>
    </xf>
    <xf numFmtId="0" fontId="18" fillId="2" borderId="0" xfId="0" applyFont="1" applyFill="1" applyAlignment="1" applyProtection="1">
      <alignment horizontal="center" vertical="center"/>
    </xf>
    <xf numFmtId="0" fontId="10" fillId="2" borderId="12" xfId="0" applyFont="1" applyFill="1" applyBorder="1" applyProtection="1">
      <alignment vertical="center"/>
    </xf>
    <xf numFmtId="0" fontId="10" fillId="2" borderId="2" xfId="0" applyFont="1" applyFill="1" applyBorder="1" applyProtection="1">
      <alignment vertical="center"/>
    </xf>
    <xf numFmtId="0" fontId="10" fillId="2" borderId="9" xfId="0" applyFont="1" applyFill="1" applyBorder="1" applyProtection="1">
      <alignment vertical="center"/>
    </xf>
    <xf numFmtId="0" fontId="10" fillId="2" borderId="18" xfId="0" applyFont="1" applyFill="1" applyBorder="1" applyProtection="1">
      <alignment vertical="center"/>
    </xf>
    <xf numFmtId="0" fontId="10" fillId="2" borderId="20" xfId="0" applyFont="1" applyFill="1" applyBorder="1" applyProtection="1">
      <alignment vertical="center"/>
    </xf>
    <xf numFmtId="0" fontId="10" fillId="2" borderId="18" xfId="0" applyFont="1" applyFill="1" applyBorder="1" applyAlignment="1" applyProtection="1">
      <alignment vertical="center"/>
    </xf>
    <xf numFmtId="0" fontId="10" fillId="2" borderId="38" xfId="0" applyFont="1" applyFill="1" applyBorder="1" applyProtection="1">
      <alignment vertical="center"/>
    </xf>
    <xf numFmtId="0" fontId="10" fillId="2" borderId="39" xfId="0" applyFont="1" applyFill="1" applyBorder="1" applyProtection="1">
      <alignment vertical="center"/>
    </xf>
    <xf numFmtId="0" fontId="10" fillId="2" borderId="77" xfId="0" applyFont="1" applyFill="1" applyBorder="1" applyProtection="1">
      <alignment vertical="center"/>
    </xf>
    <xf numFmtId="0" fontId="10" fillId="2" borderId="78" xfId="0" applyFont="1" applyFill="1" applyBorder="1" applyProtection="1">
      <alignment vertical="center"/>
    </xf>
    <xf numFmtId="0" fontId="10" fillId="2" borderId="96" xfId="0" applyFont="1" applyFill="1" applyBorder="1" applyProtection="1">
      <alignment vertical="center"/>
    </xf>
    <xf numFmtId="0" fontId="10" fillId="2" borderId="86" xfId="0" applyFont="1" applyFill="1" applyBorder="1" applyProtection="1">
      <alignment vertical="center"/>
    </xf>
    <xf numFmtId="0" fontId="10" fillId="2" borderId="39" xfId="0" applyFont="1" applyFill="1" applyBorder="1" applyAlignment="1" applyProtection="1">
      <alignment horizontal="left" vertical="center"/>
    </xf>
    <xf numFmtId="0" fontId="10" fillId="2" borderId="39" xfId="0" applyFont="1" applyFill="1" applyBorder="1" applyAlignment="1" applyProtection="1">
      <alignment horizontal="center" vertical="center" textRotation="255" shrinkToFit="1"/>
    </xf>
    <xf numFmtId="0" fontId="10" fillId="2" borderId="3" xfId="0" applyFont="1" applyFill="1" applyBorder="1" applyAlignment="1" applyProtection="1">
      <alignment horizontal="left" vertical="center"/>
    </xf>
    <xf numFmtId="0" fontId="10" fillId="2" borderId="3" xfId="0" applyFont="1" applyFill="1" applyBorder="1" applyAlignment="1" applyProtection="1">
      <alignment horizontal="center" vertical="center" textRotation="255" shrinkToFit="1"/>
    </xf>
    <xf numFmtId="0" fontId="10" fillId="2" borderId="3" xfId="0" applyFont="1" applyFill="1" applyBorder="1" applyProtection="1">
      <alignment vertical="center"/>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left" vertical="center"/>
    </xf>
    <xf numFmtId="0" fontId="10" fillId="2" borderId="5"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xf>
    <xf numFmtId="0" fontId="10" fillId="2" borderId="82" xfId="0" applyFont="1" applyFill="1" applyBorder="1" applyAlignment="1" applyProtection="1">
      <alignment horizontal="center" vertical="center" textRotation="255" shrinkToFit="1"/>
    </xf>
    <xf numFmtId="0" fontId="10" fillId="2" borderId="82" xfId="0" applyFont="1" applyFill="1" applyBorder="1" applyProtection="1">
      <alignment vertical="center"/>
    </xf>
    <xf numFmtId="0" fontId="10" fillId="2" borderId="82" xfId="0" applyFont="1" applyFill="1" applyBorder="1" applyAlignment="1" applyProtection="1">
      <alignment horizontal="right" vertical="center" wrapText="1"/>
    </xf>
    <xf numFmtId="0" fontId="10" fillId="2" borderId="82" xfId="0" applyFont="1" applyFill="1" applyBorder="1" applyAlignment="1" applyProtection="1">
      <alignment horizontal="right" vertical="center"/>
    </xf>
    <xf numFmtId="0" fontId="10" fillId="2" borderId="99" xfId="0" applyFont="1" applyFill="1" applyBorder="1" applyAlignment="1" applyProtection="1">
      <alignment horizontal="right" vertical="center"/>
    </xf>
    <xf numFmtId="0" fontId="10" fillId="2" borderId="96" xfId="0" applyFont="1" applyFill="1" applyBorder="1" applyAlignment="1" applyProtection="1">
      <alignment horizontal="left" vertical="center"/>
    </xf>
    <xf numFmtId="0" fontId="10" fillId="2" borderId="86" xfId="0" applyFont="1" applyFill="1" applyBorder="1" applyAlignment="1" applyProtection="1">
      <alignment horizontal="center" vertical="center" textRotation="255" shrinkToFit="1"/>
    </xf>
    <xf numFmtId="0" fontId="10" fillId="2" borderId="86" xfId="0" applyFont="1" applyFill="1" applyBorder="1" applyAlignment="1" applyProtection="1">
      <alignment horizontal="right" vertical="center" wrapText="1"/>
    </xf>
    <xf numFmtId="0" fontId="10" fillId="2" borderId="86" xfId="0" applyFont="1" applyFill="1" applyBorder="1" applyAlignment="1" applyProtection="1">
      <alignment horizontal="right" vertical="center"/>
    </xf>
    <xf numFmtId="0" fontId="10" fillId="2" borderId="98" xfId="0" applyFont="1" applyFill="1" applyBorder="1" applyAlignment="1" applyProtection="1">
      <alignment horizontal="right" vertical="center"/>
    </xf>
    <xf numFmtId="0" fontId="10" fillId="2" borderId="0" xfId="0" applyFont="1" applyFill="1" applyAlignment="1" applyProtection="1">
      <alignment horizontal="center" vertical="center" textRotation="255" shrinkToFit="1"/>
    </xf>
    <xf numFmtId="0" fontId="10" fillId="2" borderId="108" xfId="0" applyFont="1" applyFill="1" applyBorder="1" applyProtection="1">
      <alignment vertical="center"/>
    </xf>
    <xf numFmtId="0" fontId="10" fillId="2" borderId="15" xfId="0" applyFont="1" applyFill="1" applyBorder="1" applyProtection="1">
      <alignment vertical="center"/>
    </xf>
    <xf numFmtId="0" fontId="10" fillId="2" borderId="0" xfId="0" applyFont="1" applyFill="1" applyBorder="1" applyProtection="1">
      <alignment vertical="center"/>
    </xf>
    <xf numFmtId="0" fontId="10" fillId="2" borderId="0" xfId="0" applyFont="1" applyFill="1" applyBorder="1" applyAlignment="1" applyProtection="1">
      <alignment horizontal="left" vertical="center" wrapText="1"/>
    </xf>
    <xf numFmtId="0" fontId="10" fillId="2" borderId="0" xfId="0" applyFont="1" applyFill="1" applyBorder="1" applyAlignment="1" applyProtection="1">
      <alignment horizontal="center" vertical="center"/>
    </xf>
    <xf numFmtId="0" fontId="10" fillId="2" borderId="4" xfId="0" applyFont="1" applyFill="1" applyBorder="1" applyAlignment="1" applyProtection="1">
      <alignment horizontal="left" vertical="center"/>
    </xf>
    <xf numFmtId="0" fontId="10" fillId="2" borderId="5" xfId="0" applyFont="1" applyFill="1" applyBorder="1" applyAlignment="1" applyProtection="1">
      <alignment horizontal="center" vertical="center" textRotation="255" shrinkToFit="1"/>
    </xf>
    <xf numFmtId="0" fontId="10" fillId="2" borderId="5" xfId="0" applyFont="1" applyFill="1" applyBorder="1" applyProtection="1">
      <alignment vertical="center"/>
    </xf>
    <xf numFmtId="0" fontId="10" fillId="2" borderId="5" xfId="0" applyFont="1" applyFill="1" applyBorder="1" applyAlignment="1" applyProtection="1">
      <alignment vertical="center" wrapText="1"/>
    </xf>
    <xf numFmtId="0" fontId="10" fillId="2" borderId="5" xfId="0" applyFont="1" applyFill="1" applyBorder="1" applyAlignment="1" applyProtection="1">
      <alignment vertical="center"/>
    </xf>
    <xf numFmtId="0" fontId="10" fillId="2" borderId="11" xfId="0" applyFont="1" applyFill="1" applyBorder="1" applyAlignment="1" applyProtection="1">
      <alignment vertical="center"/>
    </xf>
    <xf numFmtId="0" fontId="10" fillId="2" borderId="77" xfId="0" applyFont="1" applyFill="1" applyBorder="1">
      <alignment vertical="center"/>
    </xf>
    <xf numFmtId="0" fontId="10" fillId="2" borderId="78" xfId="0" applyFont="1" applyFill="1" applyBorder="1">
      <alignment vertical="center"/>
    </xf>
    <xf numFmtId="0" fontId="16" fillId="0" borderId="0" xfId="0" applyFont="1" applyProtection="1">
      <alignment vertical="center"/>
    </xf>
    <xf numFmtId="0" fontId="25" fillId="0" borderId="0" xfId="21" applyFont="1" applyAlignment="1" applyProtection="1">
      <alignment horizontal="center" vertical="center" wrapText="1"/>
    </xf>
    <xf numFmtId="0" fontId="25" fillId="0" borderId="0" xfId="21" applyFont="1" applyBorder="1" applyAlignment="1" applyProtection="1">
      <alignment horizontal="center" vertical="center"/>
    </xf>
    <xf numFmtId="0" fontId="25" fillId="0" borderId="0" xfId="21" applyFont="1" applyAlignment="1" applyProtection="1">
      <alignment horizontal="center" vertical="center"/>
    </xf>
    <xf numFmtId="0" fontId="16" fillId="0" borderId="0" xfId="0" applyFont="1" applyBorder="1" applyProtection="1">
      <alignment vertical="center"/>
    </xf>
    <xf numFmtId="0" fontId="16" fillId="0" borderId="0" xfId="0" applyFont="1" applyAlignment="1" applyProtection="1">
      <alignment vertical="center"/>
    </xf>
    <xf numFmtId="0" fontId="26" fillId="0" borderId="0" xfId="0" applyFont="1" applyAlignment="1" applyProtection="1">
      <alignment horizontal="center" vertical="center"/>
    </xf>
    <xf numFmtId="0" fontId="16" fillId="0" borderId="0" xfId="0" applyFont="1" applyAlignment="1" applyProtection="1">
      <alignment vertical="center" wrapText="1"/>
    </xf>
    <xf numFmtId="0" fontId="16" fillId="0" borderId="0" xfId="0" applyFont="1" applyAlignment="1" applyProtection="1">
      <alignment horizontal="left" vertical="center" wrapText="1"/>
    </xf>
    <xf numFmtId="0" fontId="16" fillId="0" borderId="3" xfId="0" applyFont="1" applyBorder="1" applyAlignment="1" applyProtection="1">
      <alignment horizontal="left" vertical="center" wrapText="1"/>
    </xf>
    <xf numFmtId="0" fontId="24" fillId="0" borderId="34" xfId="0" applyFont="1" applyBorder="1" applyAlignment="1" applyProtection="1">
      <alignment vertical="center"/>
    </xf>
    <xf numFmtId="0" fontId="24" fillId="0" borderId="112" xfId="0" applyFont="1" applyBorder="1" applyAlignment="1" applyProtection="1">
      <alignment vertical="center"/>
    </xf>
    <xf numFmtId="0" fontId="24" fillId="0" borderId="36" xfId="0" applyFont="1" applyBorder="1" applyAlignment="1" applyProtection="1">
      <alignment vertical="center"/>
    </xf>
    <xf numFmtId="0" fontId="13" fillId="0" borderId="0" xfId="21" applyFont="1" applyFill="1" applyBorder="1" applyAlignment="1" applyProtection="1">
      <alignment horizontal="center" vertical="center"/>
    </xf>
    <xf numFmtId="0" fontId="16" fillId="0" borderId="0" xfId="0" applyFont="1" applyBorder="1" applyAlignment="1" applyProtection="1">
      <alignment horizontal="center" vertical="center"/>
    </xf>
    <xf numFmtId="0" fontId="24" fillId="2" borderId="0" xfId="0" applyFont="1" applyFill="1" applyBorder="1" applyAlignment="1" applyProtection="1">
      <alignment horizontal="right" vertical="center"/>
    </xf>
    <xf numFmtId="0" fontId="26" fillId="0" borderId="52" xfId="0" applyFont="1" applyBorder="1" applyAlignment="1" applyProtection="1">
      <alignment horizontal="center" vertical="center"/>
    </xf>
    <xf numFmtId="0" fontId="27" fillId="0" borderId="0" xfId="0" applyFont="1" applyProtection="1">
      <alignment vertical="center"/>
    </xf>
    <xf numFmtId="0" fontId="28" fillId="0" borderId="0" xfId="0" applyFont="1" applyProtection="1">
      <alignment vertical="center"/>
    </xf>
    <xf numFmtId="0" fontId="10" fillId="2" borderId="0" xfId="0" applyFont="1" applyFill="1" applyAlignment="1">
      <alignment vertical="center" wrapText="1"/>
    </xf>
    <xf numFmtId="0" fontId="10" fillId="2" borderId="41" xfId="0" applyFont="1" applyFill="1" applyBorder="1" applyAlignment="1">
      <alignment horizontal="center" vertical="center" wrapText="1"/>
    </xf>
    <xf numFmtId="0" fontId="0" fillId="0" borderId="0" xfId="0" applyFill="1">
      <alignment vertical="center"/>
    </xf>
    <xf numFmtId="0" fontId="32" fillId="0" borderId="44" xfId="0" applyFont="1" applyBorder="1" applyProtection="1">
      <alignment vertical="center"/>
    </xf>
    <xf numFmtId="0" fontId="36" fillId="0" borderId="0" xfId="21" applyFont="1" applyBorder="1" applyAlignment="1" applyProtection="1">
      <alignment horizontal="left" vertical="center"/>
    </xf>
    <xf numFmtId="0" fontId="33" fillId="0" borderId="34" xfId="0" applyFont="1" applyBorder="1" applyAlignment="1" applyProtection="1">
      <alignment vertical="center"/>
    </xf>
    <xf numFmtId="0" fontId="33" fillId="0" borderId="112" xfId="0" applyFont="1" applyBorder="1" applyAlignment="1" applyProtection="1">
      <alignment vertical="center"/>
    </xf>
    <xf numFmtId="0" fontId="33" fillId="0" borderId="36" xfId="0" applyFont="1" applyBorder="1" applyAlignment="1" applyProtection="1">
      <alignment vertical="center"/>
    </xf>
    <xf numFmtId="0" fontId="38" fillId="5" borderId="9" xfId="0" applyFont="1" applyFill="1" applyBorder="1" applyAlignment="1" applyProtection="1">
      <alignment horizontal="left" vertical="center" wrapText="1"/>
    </xf>
    <xf numFmtId="0" fontId="38" fillId="5" borderId="113" xfId="0" applyFont="1" applyFill="1" applyBorder="1" applyAlignment="1" applyProtection="1">
      <alignment horizontal="left" vertical="center" wrapText="1"/>
    </xf>
    <xf numFmtId="0" fontId="38" fillId="5" borderId="35" xfId="0" applyFont="1" applyFill="1" applyBorder="1" applyAlignment="1" applyProtection="1">
      <alignment horizontal="left" vertical="center" wrapText="1"/>
    </xf>
    <xf numFmtId="0" fontId="32" fillId="0" borderId="2" xfId="0" applyFont="1" applyBorder="1" applyAlignment="1" applyProtection="1">
      <alignment horizontal="center" vertical="center"/>
    </xf>
    <xf numFmtId="0" fontId="32" fillId="0" borderId="0" xfId="0" applyFont="1" applyProtection="1">
      <alignment vertical="center"/>
    </xf>
    <xf numFmtId="0" fontId="32" fillId="0" borderId="112" xfId="0" applyFont="1" applyBorder="1" applyAlignment="1" applyProtection="1">
      <alignment horizontal="center" vertical="center"/>
    </xf>
    <xf numFmtId="0" fontId="32" fillId="0" borderId="3" xfId="0" applyFont="1" applyBorder="1" applyAlignment="1" applyProtection="1">
      <alignment horizontal="center" vertical="center"/>
    </xf>
    <xf numFmtId="0" fontId="46" fillId="3" borderId="118" xfId="0" applyFont="1" applyFill="1" applyBorder="1" applyProtection="1">
      <alignment vertical="center"/>
    </xf>
    <xf numFmtId="0" fontId="46" fillId="3" borderId="67" xfId="0" applyFont="1" applyFill="1" applyBorder="1" applyProtection="1">
      <alignment vertical="center"/>
    </xf>
    <xf numFmtId="0" fontId="46" fillId="3" borderId="62" xfId="0" applyFont="1" applyFill="1" applyBorder="1" applyProtection="1">
      <alignment vertical="center"/>
    </xf>
    <xf numFmtId="0" fontId="44" fillId="3" borderId="109" xfId="0" applyFont="1" applyFill="1" applyBorder="1" applyAlignment="1" applyProtection="1">
      <alignment horizontal="center" vertical="center"/>
    </xf>
    <xf numFmtId="183" fontId="43" fillId="3" borderId="111" xfId="0" applyNumberFormat="1" applyFont="1" applyFill="1" applyBorder="1" applyAlignment="1" applyProtection="1">
      <alignment vertical="center"/>
    </xf>
    <xf numFmtId="182" fontId="46" fillId="3" borderId="9" xfId="0" applyNumberFormat="1" applyFont="1" applyFill="1" applyBorder="1" applyAlignment="1" applyProtection="1">
      <alignment vertical="center"/>
    </xf>
    <xf numFmtId="0" fontId="46" fillId="5" borderId="53" xfId="0" applyFont="1" applyFill="1" applyBorder="1" applyProtection="1">
      <alignment vertical="center"/>
    </xf>
    <xf numFmtId="0" fontId="46" fillId="5" borderId="46" xfId="0" applyFont="1" applyFill="1" applyBorder="1" applyProtection="1">
      <alignment vertical="center"/>
    </xf>
    <xf numFmtId="0" fontId="46" fillId="3" borderId="5" xfId="0" applyFont="1" applyFill="1" applyBorder="1" applyProtection="1">
      <alignment vertical="center"/>
    </xf>
    <xf numFmtId="0" fontId="46" fillId="3" borderId="11" xfId="0" applyFont="1" applyFill="1" applyBorder="1" applyProtection="1">
      <alignment vertical="center"/>
    </xf>
    <xf numFmtId="0" fontId="46" fillId="3" borderId="91" xfId="0" applyFont="1" applyFill="1" applyBorder="1" applyProtection="1">
      <alignment vertical="center"/>
    </xf>
    <xf numFmtId="184" fontId="45" fillId="3" borderId="66" xfId="0" applyNumberFormat="1" applyFont="1" applyFill="1" applyBorder="1" applyAlignment="1" applyProtection="1">
      <alignment horizontal="right" vertical="center"/>
    </xf>
    <xf numFmtId="0" fontId="39" fillId="0" borderId="4" xfId="0" applyFont="1" applyBorder="1" applyAlignment="1" applyProtection="1">
      <alignment horizontal="center" vertical="center"/>
    </xf>
    <xf numFmtId="0" fontId="39" fillId="0" borderId="5" xfId="0" applyFont="1" applyBorder="1" applyAlignment="1" applyProtection="1">
      <alignment horizontal="center" vertical="center"/>
    </xf>
    <xf numFmtId="0" fontId="39" fillId="0" borderId="6" xfId="0" applyFont="1" applyBorder="1" applyAlignment="1" applyProtection="1">
      <alignment horizontal="center" vertical="center"/>
    </xf>
    <xf numFmtId="0" fontId="44" fillId="5" borderId="5" xfId="0" applyFont="1" applyFill="1" applyBorder="1" applyAlignment="1" applyProtection="1">
      <alignment horizontal="center" vertical="center"/>
      <protection locked="0"/>
    </xf>
    <xf numFmtId="0" fontId="44" fillId="5" borderId="5" xfId="0" applyFont="1" applyFill="1" applyBorder="1" applyAlignment="1" applyProtection="1">
      <alignment horizontal="center" vertical="center" wrapText="1"/>
    </xf>
    <xf numFmtId="0" fontId="44" fillId="5" borderId="6" xfId="0" applyFont="1" applyFill="1" applyBorder="1" applyAlignment="1" applyProtection="1">
      <alignment horizontal="center" vertical="center" wrapText="1"/>
    </xf>
    <xf numFmtId="0" fontId="31" fillId="2" borderId="0" xfId="0" applyFont="1" applyFill="1" applyBorder="1" applyAlignment="1">
      <alignment vertical="center" wrapText="1"/>
    </xf>
    <xf numFmtId="0" fontId="39" fillId="0" borderId="10" xfId="0" applyFont="1" applyBorder="1" applyAlignment="1" applyProtection="1">
      <alignment horizontal="left" vertical="center" shrinkToFit="1"/>
    </xf>
    <xf numFmtId="0" fontId="39" fillId="0" borderId="5" xfId="0" applyFont="1" applyBorder="1" applyAlignment="1" applyProtection="1">
      <alignment horizontal="left" vertical="center" shrinkToFit="1"/>
    </xf>
    <xf numFmtId="0" fontId="39" fillId="0" borderId="11" xfId="0" applyFont="1" applyBorder="1" applyAlignment="1" applyProtection="1">
      <alignment horizontal="left" vertical="center" shrinkToFit="1"/>
    </xf>
    <xf numFmtId="0" fontId="44" fillId="3" borderId="5" xfId="0" applyFont="1" applyFill="1" applyBorder="1" applyAlignment="1" applyProtection="1">
      <alignment horizontal="center" vertical="center"/>
    </xf>
    <xf numFmtId="0" fontId="39" fillId="0" borderId="16" xfId="0" applyFont="1" applyBorder="1" applyAlignment="1" applyProtection="1">
      <alignment horizontal="left" vertical="center"/>
    </xf>
    <xf numFmtId="0" fontId="39" fillId="0" borderId="44" xfId="0" applyFont="1" applyBorder="1" applyAlignment="1" applyProtection="1">
      <alignment horizontal="left" vertical="center"/>
    </xf>
    <xf numFmtId="0" fontId="39" fillId="0" borderId="91" xfId="0" applyFont="1" applyBorder="1" applyAlignment="1" applyProtection="1">
      <alignment horizontal="left" vertical="center"/>
    </xf>
    <xf numFmtId="184" fontId="44" fillId="3" borderId="44" xfId="0" applyNumberFormat="1" applyFont="1" applyFill="1" applyBorder="1" applyAlignment="1" applyProtection="1">
      <alignment horizontal="right" vertical="center"/>
    </xf>
    <xf numFmtId="0" fontId="39" fillId="0" borderId="63" xfId="0" applyFont="1" applyBorder="1" applyAlignment="1" applyProtection="1">
      <alignment horizontal="left" vertical="center" shrinkToFit="1"/>
    </xf>
    <xf numFmtId="0" fontId="39" fillId="0" borderId="2" xfId="0" applyFont="1" applyBorder="1" applyAlignment="1" applyProtection="1">
      <alignment horizontal="left" vertical="center" shrinkToFit="1"/>
    </xf>
    <xf numFmtId="0" fontId="39" fillId="0" borderId="58" xfId="0" applyFont="1" applyBorder="1" applyAlignment="1" applyProtection="1">
      <alignment horizontal="left" vertical="center" shrinkToFit="1"/>
    </xf>
    <xf numFmtId="0" fontId="39" fillId="0" borderId="47" xfId="0" applyFont="1" applyBorder="1" applyAlignment="1" applyProtection="1">
      <alignment horizontal="left" vertical="center" shrinkToFit="1"/>
    </xf>
    <xf numFmtId="0" fontId="39" fillId="0" borderId="53" xfId="0" applyFont="1" applyBorder="1" applyAlignment="1" applyProtection="1">
      <alignment horizontal="left" vertical="center" shrinkToFit="1"/>
    </xf>
    <xf numFmtId="0" fontId="39" fillId="0" borderId="46" xfId="0" applyFont="1" applyBorder="1" applyAlignment="1" applyProtection="1">
      <alignment horizontal="left" vertical="center" shrinkToFit="1"/>
    </xf>
    <xf numFmtId="179" fontId="44" fillId="5" borderId="53" xfId="0" applyNumberFormat="1" applyFont="1" applyFill="1" applyBorder="1" applyAlignment="1" applyProtection="1">
      <alignment horizontal="center" vertical="center"/>
      <protection locked="0"/>
    </xf>
    <xf numFmtId="0" fontId="44" fillId="5" borderId="53" xfId="0" applyFont="1" applyFill="1" applyBorder="1" applyAlignment="1" applyProtection="1">
      <alignment horizontal="center" vertical="center"/>
      <protection locked="0"/>
    </xf>
    <xf numFmtId="0" fontId="44" fillId="3" borderId="110" xfId="0" applyNumberFormat="1" applyFont="1" applyFill="1" applyBorder="1" applyAlignment="1" applyProtection="1">
      <alignment horizontal="center" vertical="center"/>
    </xf>
    <xf numFmtId="0" fontId="39" fillId="0" borderId="119" xfId="0" applyFont="1" applyBorder="1" applyAlignment="1" applyProtection="1">
      <alignment horizontal="left" vertical="center" wrapText="1"/>
    </xf>
    <xf numFmtId="0" fontId="39" fillId="0" borderId="17" xfId="0" applyFont="1" applyBorder="1" applyAlignment="1" applyProtection="1">
      <alignment horizontal="left" vertical="center" wrapText="1"/>
    </xf>
    <xf numFmtId="0" fontId="39" fillId="0" borderId="67" xfId="0" applyFont="1" applyBorder="1" applyAlignment="1" applyProtection="1">
      <alignment horizontal="left" vertical="center" wrapText="1"/>
    </xf>
    <xf numFmtId="0" fontId="44" fillId="3" borderId="17" xfId="0" applyNumberFormat="1" applyFont="1" applyFill="1" applyBorder="1" applyAlignment="1" applyProtection="1">
      <alignment horizontal="center" vertical="center"/>
    </xf>
    <xf numFmtId="0" fontId="45" fillId="3" borderId="17" xfId="0" applyNumberFormat="1" applyFont="1" applyFill="1" applyBorder="1" applyAlignment="1" applyProtection="1">
      <alignment horizontal="center" vertical="center"/>
    </xf>
    <xf numFmtId="0" fontId="32" fillId="0" borderId="115" xfId="0" applyFont="1" applyBorder="1" applyAlignment="1" applyProtection="1">
      <alignment horizontal="left" vertical="center"/>
    </xf>
    <xf numFmtId="0" fontId="32" fillId="0" borderId="112" xfId="0" applyFont="1" applyBorder="1" applyAlignment="1" applyProtection="1">
      <alignment horizontal="left" vertical="center"/>
    </xf>
    <xf numFmtId="0" fontId="32" fillId="5" borderId="112" xfId="0" applyFont="1" applyFill="1" applyBorder="1" applyAlignment="1" applyProtection="1">
      <alignment horizontal="center" vertical="center"/>
      <protection locked="0"/>
    </xf>
    <xf numFmtId="0" fontId="32" fillId="5" borderId="113" xfId="0" applyFont="1" applyFill="1" applyBorder="1" applyAlignment="1" applyProtection="1">
      <alignment horizontal="center" vertical="center"/>
      <protection locked="0"/>
    </xf>
    <xf numFmtId="0" fontId="32" fillId="0" borderId="20" xfId="0" applyFont="1" applyBorder="1" applyAlignment="1" applyProtection="1">
      <alignment horizontal="left" vertical="center" wrapText="1"/>
    </xf>
    <xf numFmtId="0" fontId="32" fillId="0" borderId="3" xfId="0" applyFont="1" applyBorder="1" applyAlignment="1" applyProtection="1">
      <alignment horizontal="left" vertical="center"/>
    </xf>
    <xf numFmtId="0" fontId="32" fillId="5" borderId="3" xfId="0" applyFont="1" applyFill="1" applyBorder="1" applyAlignment="1" applyProtection="1">
      <alignment horizontal="center" vertical="center"/>
      <protection locked="0"/>
    </xf>
    <xf numFmtId="0" fontId="32" fillId="5" borderId="21" xfId="0" applyFont="1" applyFill="1" applyBorder="1" applyAlignment="1" applyProtection="1">
      <alignment horizontal="center" vertical="center"/>
      <protection locked="0"/>
    </xf>
    <xf numFmtId="0" fontId="40" fillId="0" borderId="18" xfId="0" applyFont="1" applyBorder="1" applyAlignment="1" applyProtection="1">
      <alignment horizontal="left" vertical="center" wrapText="1"/>
    </xf>
    <xf numFmtId="0" fontId="40" fillId="0" borderId="0" xfId="0" applyFont="1" applyAlignment="1" applyProtection="1">
      <alignment horizontal="left" vertical="center" wrapText="1"/>
    </xf>
    <xf numFmtId="0" fontId="39" fillId="0" borderId="116" xfId="0" applyFont="1" applyBorder="1" applyAlignment="1" applyProtection="1">
      <alignment horizontal="left" vertical="center" wrapText="1"/>
    </xf>
    <xf numFmtId="0" fontId="39" fillId="0" borderId="117" xfId="0" applyFont="1" applyBorder="1" applyAlignment="1" applyProtection="1">
      <alignment horizontal="left" vertical="center" wrapText="1"/>
    </xf>
    <xf numFmtId="0" fontId="39" fillId="0" borderId="118" xfId="0" applyFont="1" applyBorder="1" applyAlignment="1" applyProtection="1">
      <alignment horizontal="left" vertical="center" wrapText="1"/>
    </xf>
    <xf numFmtId="183" fontId="44" fillId="3" borderId="116" xfId="0" applyNumberFormat="1" applyFont="1" applyFill="1" applyBorder="1" applyAlignment="1" applyProtection="1">
      <alignment horizontal="center" vertical="center"/>
    </xf>
    <xf numFmtId="0" fontId="44" fillId="3" borderId="117" xfId="0" applyNumberFormat="1" applyFont="1" applyFill="1" applyBorder="1" applyAlignment="1" applyProtection="1">
      <alignment horizontal="center" vertical="center"/>
    </xf>
    <xf numFmtId="179" fontId="45" fillId="3" borderId="117" xfId="0" applyNumberFormat="1" applyFont="1" applyFill="1" applyBorder="1" applyAlignment="1" applyProtection="1">
      <alignment horizontal="center" vertical="center"/>
    </xf>
    <xf numFmtId="184" fontId="45" fillId="3" borderId="17" xfId="0" applyNumberFormat="1" applyFont="1" applyFill="1" applyBorder="1" applyAlignment="1" applyProtection="1">
      <alignment horizontal="right" vertical="center"/>
    </xf>
    <xf numFmtId="0" fontId="30" fillId="0" borderId="13" xfId="21" applyFont="1" applyFill="1" applyBorder="1" applyAlignment="1" applyProtection="1">
      <alignment horizontal="center" vertical="center"/>
    </xf>
    <xf numFmtId="0" fontId="30" fillId="0" borderId="17" xfId="21" applyFont="1" applyFill="1" applyBorder="1" applyAlignment="1" applyProtection="1">
      <alignment horizontal="center" vertical="center"/>
    </xf>
    <xf numFmtId="0" fontId="30" fillId="0" borderId="14" xfId="21" applyFont="1" applyFill="1" applyBorder="1" applyAlignment="1" applyProtection="1">
      <alignment horizontal="center" vertical="center"/>
    </xf>
    <xf numFmtId="179" fontId="44" fillId="3" borderId="110" xfId="0" applyNumberFormat="1" applyFont="1" applyFill="1" applyBorder="1" applyAlignment="1" applyProtection="1">
      <alignment horizontal="center" vertical="center"/>
    </xf>
    <xf numFmtId="0" fontId="12" fillId="0" borderId="0" xfId="21" applyFont="1" applyFill="1" applyBorder="1" applyAlignment="1" applyProtection="1">
      <alignment horizontal="left" vertical="center" wrapText="1"/>
    </xf>
    <xf numFmtId="182" fontId="46" fillId="3" borderId="35" xfId="0" applyNumberFormat="1" applyFont="1" applyFill="1" applyBorder="1" applyAlignment="1" applyProtection="1">
      <alignment horizontal="center" vertical="center"/>
    </xf>
    <xf numFmtId="182" fontId="46" fillId="3" borderId="61" xfId="0" applyNumberFormat="1" applyFont="1" applyFill="1" applyBorder="1" applyAlignment="1" applyProtection="1">
      <alignment horizontal="center" vertical="center"/>
    </xf>
    <xf numFmtId="0" fontId="32" fillId="0" borderId="32" xfId="0" applyFont="1" applyBorder="1" applyAlignment="1" applyProtection="1">
      <alignment horizontal="center" vertical="center"/>
    </xf>
    <xf numFmtId="184" fontId="42" fillId="5" borderId="32" xfId="0" applyNumberFormat="1" applyFont="1" applyFill="1" applyBorder="1" applyAlignment="1" applyProtection="1">
      <alignment horizontal="center" vertical="center"/>
      <protection locked="0"/>
    </xf>
    <xf numFmtId="0" fontId="16" fillId="0" borderId="0" xfId="0" applyFont="1" applyAlignment="1" applyProtection="1">
      <alignment horizontal="center" vertical="center"/>
    </xf>
    <xf numFmtId="0" fontId="39" fillId="0" borderId="12" xfId="0" applyFont="1" applyBorder="1" applyAlignment="1" applyProtection="1">
      <alignment horizontal="center" vertical="center" wrapText="1"/>
    </xf>
    <xf numFmtId="0" fontId="39" fillId="0" borderId="2" xfId="0" applyFont="1" applyBorder="1" applyAlignment="1" applyProtection="1">
      <alignment horizontal="center" vertical="center"/>
    </xf>
    <xf numFmtId="0" fontId="39" fillId="0" borderId="9" xfId="0" applyFont="1" applyBorder="1" applyAlignment="1" applyProtection="1">
      <alignment horizontal="center" vertical="center"/>
    </xf>
    <xf numFmtId="0" fontId="39" fillId="0" borderId="18" xfId="0" applyFont="1" applyBorder="1" applyAlignment="1" applyProtection="1">
      <alignment horizontal="center" vertical="center" wrapText="1"/>
    </xf>
    <xf numFmtId="0" fontId="39" fillId="0" borderId="0" xfId="0" applyFont="1" applyBorder="1" applyAlignment="1" applyProtection="1">
      <alignment horizontal="center" vertical="center"/>
    </xf>
    <xf numFmtId="0" fontId="39" fillId="0" borderId="19" xfId="0" applyFont="1" applyBorder="1" applyAlignment="1" applyProtection="1">
      <alignment horizontal="center" vertical="center"/>
    </xf>
    <xf numFmtId="0" fontId="39" fillId="0" borderId="18" xfId="0" applyFont="1" applyBorder="1" applyAlignment="1" applyProtection="1">
      <alignment horizontal="center" vertical="center"/>
    </xf>
    <xf numFmtId="0" fontId="39" fillId="0" borderId="20" xfId="0" applyFont="1" applyBorder="1" applyAlignment="1" applyProtection="1">
      <alignment horizontal="center" vertical="center"/>
    </xf>
    <xf numFmtId="0" fontId="39" fillId="0" borderId="3" xfId="0" applyFont="1" applyBorder="1" applyAlignment="1" applyProtection="1">
      <alignment horizontal="center" vertical="center"/>
    </xf>
    <xf numFmtId="0" fontId="39" fillId="0" borderId="21" xfId="0" applyFont="1" applyBorder="1" applyAlignment="1" applyProtection="1">
      <alignment horizontal="center" vertical="center"/>
    </xf>
    <xf numFmtId="0" fontId="32" fillId="0" borderId="114" xfId="0" applyFont="1" applyBorder="1" applyAlignment="1" applyProtection="1">
      <alignment horizontal="left" vertical="center"/>
    </xf>
    <xf numFmtId="0" fontId="32" fillId="0" borderId="34" xfId="0" applyFont="1" applyBorder="1" applyAlignment="1" applyProtection="1">
      <alignment horizontal="left" vertical="center"/>
    </xf>
    <xf numFmtId="0" fontId="32" fillId="5" borderId="2" xfId="0" applyFont="1" applyFill="1" applyBorder="1" applyAlignment="1" applyProtection="1">
      <alignment horizontal="center" vertical="center"/>
      <protection locked="0"/>
    </xf>
    <xf numFmtId="0" fontId="32" fillId="5" borderId="9" xfId="0" applyFont="1" applyFill="1" applyBorder="1" applyAlignment="1" applyProtection="1">
      <alignment horizontal="center" vertical="center"/>
      <protection locked="0"/>
    </xf>
    <xf numFmtId="0" fontId="32" fillId="0" borderId="121" xfId="0" applyFont="1" applyBorder="1" applyAlignment="1" applyProtection="1">
      <alignment horizontal="left" vertical="center"/>
    </xf>
    <xf numFmtId="0" fontId="32" fillId="0" borderId="122" xfId="0" applyFont="1" applyBorder="1" applyAlignment="1" applyProtection="1">
      <alignment horizontal="left" vertical="center"/>
    </xf>
    <xf numFmtId="185" fontId="32" fillId="5" borderId="112" xfId="0" applyNumberFormat="1" applyFont="1" applyFill="1" applyBorder="1" applyAlignment="1" applyProtection="1">
      <alignment horizontal="center" vertical="center"/>
      <protection locked="0"/>
    </xf>
    <xf numFmtId="185" fontId="32" fillId="5" borderId="113" xfId="0" applyNumberFormat="1" applyFont="1" applyFill="1" applyBorder="1" applyAlignment="1" applyProtection="1">
      <alignment horizontal="center" vertical="center"/>
      <protection locked="0"/>
    </xf>
    <xf numFmtId="0" fontId="32" fillId="0" borderId="18" xfId="0" applyFont="1" applyBorder="1" applyAlignment="1" applyProtection="1">
      <alignment horizontal="left" vertical="center"/>
    </xf>
    <xf numFmtId="0" fontId="32" fillId="0" borderId="0" xfId="0" applyFont="1" applyBorder="1" applyAlignment="1" applyProtection="1">
      <alignment horizontal="left" vertical="center"/>
    </xf>
    <xf numFmtId="180" fontId="32" fillId="5" borderId="112" xfId="0" applyNumberFormat="1" applyFont="1" applyFill="1" applyBorder="1" applyAlignment="1" applyProtection="1">
      <alignment horizontal="center" vertical="center"/>
      <protection locked="0"/>
    </xf>
    <xf numFmtId="180" fontId="32" fillId="5" borderId="113" xfId="0" applyNumberFormat="1" applyFont="1" applyFill="1" applyBorder="1" applyAlignment="1" applyProtection="1">
      <alignment horizontal="center" vertical="center"/>
      <protection locked="0"/>
    </xf>
    <xf numFmtId="0" fontId="30" fillId="0" borderId="12" xfId="21" applyFont="1" applyFill="1" applyBorder="1" applyAlignment="1" applyProtection="1">
      <alignment horizontal="center" vertical="center"/>
    </xf>
    <xf numFmtId="0" fontId="30" fillId="0" borderId="2" xfId="21" applyFont="1" applyFill="1" applyBorder="1" applyAlignment="1" applyProtection="1">
      <alignment horizontal="center" vertical="center"/>
    </xf>
    <xf numFmtId="0" fontId="30" fillId="0" borderId="9" xfId="21" applyFont="1" applyFill="1" applyBorder="1" applyAlignment="1" applyProtection="1">
      <alignment horizontal="center" vertical="center"/>
    </xf>
    <xf numFmtId="0" fontId="30" fillId="0" borderId="18" xfId="21" applyFont="1" applyFill="1" applyBorder="1" applyAlignment="1" applyProtection="1">
      <alignment horizontal="center" vertical="center"/>
    </xf>
    <xf numFmtId="0" fontId="30" fillId="0" borderId="0" xfId="21" applyFont="1" applyFill="1" applyBorder="1" applyAlignment="1" applyProtection="1">
      <alignment horizontal="center" vertical="center"/>
    </xf>
    <xf numFmtId="0" fontId="30" fillId="0" borderId="19" xfId="21" applyFont="1" applyFill="1" applyBorder="1" applyAlignment="1" applyProtection="1">
      <alignment horizontal="center" vertical="center"/>
    </xf>
    <xf numFmtId="0" fontId="30" fillId="0" borderId="20" xfId="21" applyFont="1" applyFill="1" applyBorder="1" applyAlignment="1" applyProtection="1">
      <alignment horizontal="center" vertical="center"/>
    </xf>
    <xf numFmtId="0" fontId="30" fillId="0" borderId="3" xfId="21" applyFont="1" applyFill="1" applyBorder="1" applyAlignment="1" applyProtection="1">
      <alignment horizontal="center" vertical="center"/>
    </xf>
    <xf numFmtId="0" fontId="30" fillId="0" borderId="21" xfId="21" applyFont="1" applyFill="1" applyBorder="1" applyAlignment="1" applyProtection="1">
      <alignment horizontal="center" vertical="center"/>
    </xf>
    <xf numFmtId="0" fontId="32" fillId="0" borderId="34" xfId="0" applyFont="1" applyBorder="1" applyAlignment="1" applyProtection="1">
      <alignment horizontal="center" vertical="center"/>
    </xf>
    <xf numFmtId="184" fontId="42" fillId="5" borderId="34" xfId="0" applyNumberFormat="1" applyFont="1" applyFill="1" applyBorder="1" applyAlignment="1" applyProtection="1">
      <alignment horizontal="center" vertical="center"/>
      <protection locked="0"/>
    </xf>
    <xf numFmtId="0" fontId="41" fillId="0" borderId="34" xfId="0" applyFont="1" applyBorder="1" applyAlignment="1" applyProtection="1">
      <alignment horizontal="center" vertical="center"/>
    </xf>
    <xf numFmtId="183" fontId="44" fillId="3" borderId="34" xfId="0" applyNumberFormat="1" applyFont="1" applyFill="1" applyBorder="1" applyAlignment="1" applyProtection="1">
      <alignment horizontal="center" vertical="center"/>
    </xf>
    <xf numFmtId="0" fontId="32" fillId="0" borderId="112" xfId="0" applyFont="1" applyBorder="1" applyAlignment="1" applyProtection="1">
      <alignment horizontal="center" vertical="center" wrapText="1"/>
    </xf>
    <xf numFmtId="0" fontId="32" fillId="0" borderId="112" xfId="0" applyFont="1" applyBorder="1" applyAlignment="1" applyProtection="1">
      <alignment horizontal="center" vertical="center"/>
    </xf>
    <xf numFmtId="184" fontId="42" fillId="5" borderId="112" xfId="0" applyNumberFormat="1" applyFont="1" applyFill="1" applyBorder="1" applyAlignment="1" applyProtection="1">
      <alignment horizontal="center" vertical="center"/>
      <protection locked="0"/>
    </xf>
    <xf numFmtId="0" fontId="41" fillId="0" borderId="36" xfId="0" applyFont="1" applyBorder="1" applyAlignment="1" applyProtection="1">
      <alignment horizontal="center" vertical="center"/>
    </xf>
    <xf numFmtId="0" fontId="41" fillId="0" borderId="44" xfId="0" applyFont="1" applyBorder="1" applyAlignment="1" applyProtection="1">
      <alignment horizontal="center" vertical="center"/>
    </xf>
    <xf numFmtId="0" fontId="32" fillId="0" borderId="36" xfId="0" applyFont="1" applyBorder="1" applyAlignment="1" applyProtection="1">
      <alignment horizontal="center" vertical="center"/>
    </xf>
    <xf numFmtId="0" fontId="32" fillId="0" borderId="44" xfId="0" applyFont="1" applyBorder="1" applyAlignment="1" applyProtection="1">
      <alignment horizontal="center" vertical="center"/>
    </xf>
    <xf numFmtId="183" fontId="44" fillId="3" borderId="36" xfId="0" applyNumberFormat="1" applyFont="1" applyFill="1" applyBorder="1" applyAlignment="1" applyProtection="1">
      <alignment horizontal="center" vertical="center"/>
    </xf>
    <xf numFmtId="183" fontId="44" fillId="3" borderId="44" xfId="0" applyNumberFormat="1" applyFont="1" applyFill="1" applyBorder="1" applyAlignment="1" applyProtection="1">
      <alignment horizontal="center" vertical="center"/>
    </xf>
    <xf numFmtId="0" fontId="30" fillId="0" borderId="63" xfId="21" applyFont="1" applyBorder="1" applyAlignment="1" applyProtection="1">
      <alignment horizontal="center" vertical="center" shrinkToFit="1"/>
    </xf>
    <xf numFmtId="0" fontId="30" fillId="0" borderId="2" xfId="21" applyFont="1" applyBorder="1" applyAlignment="1" applyProtection="1">
      <alignment horizontal="center" vertical="center" shrinkToFit="1"/>
    </xf>
    <xf numFmtId="0" fontId="30" fillId="0" borderId="9" xfId="21" applyFont="1" applyBorder="1" applyAlignment="1" applyProtection="1">
      <alignment horizontal="center" vertical="center" shrinkToFit="1"/>
    </xf>
    <xf numFmtId="0" fontId="30" fillId="0" borderId="29" xfId="21" applyFont="1" applyBorder="1" applyAlignment="1" applyProtection="1">
      <alignment horizontal="center" vertical="center" shrinkToFit="1"/>
    </xf>
    <xf numFmtId="0" fontId="30" fillId="0" borderId="3" xfId="21" applyFont="1" applyBorder="1" applyAlignment="1" applyProtection="1">
      <alignment horizontal="center" vertical="center" shrinkToFit="1"/>
    </xf>
    <xf numFmtId="0" fontId="30" fillId="0" borderId="21" xfId="21" applyFont="1" applyBorder="1" applyAlignment="1" applyProtection="1">
      <alignment horizontal="center" vertical="center" shrinkToFit="1"/>
    </xf>
    <xf numFmtId="14" fontId="32" fillId="5" borderId="12" xfId="0" applyNumberFormat="1" applyFont="1" applyFill="1" applyBorder="1" applyAlignment="1" applyProtection="1">
      <alignment horizontal="center" vertical="center" shrinkToFit="1"/>
      <protection locked="0"/>
    </xf>
    <xf numFmtId="14" fontId="32" fillId="5" borderId="2" xfId="0" applyNumberFormat="1" applyFont="1" applyFill="1" applyBorder="1" applyAlignment="1" applyProtection="1">
      <alignment horizontal="center" vertical="center" shrinkToFit="1"/>
      <protection locked="0"/>
    </xf>
    <xf numFmtId="14" fontId="32" fillId="5" borderId="58" xfId="0" applyNumberFormat="1" applyFont="1" applyFill="1" applyBorder="1" applyAlignment="1" applyProtection="1">
      <alignment horizontal="center" vertical="center" shrinkToFit="1"/>
      <protection locked="0"/>
    </xf>
    <xf numFmtId="14" fontId="32" fillId="5" borderId="20" xfId="0" applyNumberFormat="1" applyFont="1" applyFill="1" applyBorder="1" applyAlignment="1" applyProtection="1">
      <alignment horizontal="center" vertical="center" shrinkToFit="1"/>
      <protection locked="0"/>
    </xf>
    <xf numFmtId="14" fontId="32" fillId="5" borderId="3" xfId="0" applyNumberFormat="1" applyFont="1" applyFill="1" applyBorder="1" applyAlignment="1" applyProtection="1">
      <alignment horizontal="center" vertical="center" shrinkToFit="1"/>
      <protection locked="0"/>
    </xf>
    <xf numFmtId="14" fontId="32" fillId="5" borderId="30" xfId="0" applyNumberFormat="1" applyFont="1" applyFill="1" applyBorder="1" applyAlignment="1" applyProtection="1">
      <alignment horizontal="center" vertical="center" shrinkToFit="1"/>
      <protection locked="0"/>
    </xf>
    <xf numFmtId="0" fontId="32" fillId="5" borderId="44" xfId="0" applyFont="1" applyFill="1" applyBorder="1" applyAlignment="1" applyProtection="1">
      <alignment horizontal="center" vertical="center" shrinkToFit="1"/>
      <protection locked="0"/>
    </xf>
    <xf numFmtId="0" fontId="29" fillId="0" borderId="28" xfId="21" applyFont="1" applyFill="1" applyBorder="1" applyAlignment="1" applyProtection="1">
      <alignment horizontal="center" vertical="center" wrapText="1"/>
    </xf>
    <xf numFmtId="0" fontId="29" fillId="0" borderId="41" xfId="21" applyFont="1" applyFill="1" applyBorder="1" applyAlignment="1" applyProtection="1">
      <alignment horizontal="center" vertical="center" wrapText="1"/>
    </xf>
    <xf numFmtId="0" fontId="29" fillId="0" borderId="8" xfId="21" applyFont="1" applyFill="1" applyBorder="1" applyAlignment="1" applyProtection="1">
      <alignment horizontal="center" vertical="center" wrapText="1"/>
    </xf>
    <xf numFmtId="0" fontId="29" fillId="0" borderId="27" xfId="21" applyFont="1" applyFill="1" applyBorder="1" applyAlignment="1" applyProtection="1">
      <alignment horizontal="center" vertical="center" wrapText="1"/>
    </xf>
    <xf numFmtId="0" fontId="29" fillId="0" borderId="0" xfId="21" applyFont="1" applyFill="1" applyBorder="1" applyAlignment="1" applyProtection="1">
      <alignment horizontal="center" vertical="center" wrapText="1"/>
    </xf>
    <xf numFmtId="0" fontId="29" fillId="0" borderId="26" xfId="21" applyFont="1" applyFill="1" applyBorder="1" applyAlignment="1" applyProtection="1">
      <alignment horizontal="center" vertical="center" wrapText="1"/>
    </xf>
    <xf numFmtId="0" fontId="29" fillId="0" borderId="16" xfId="21" applyFont="1" applyFill="1" applyBorder="1" applyAlignment="1" applyProtection="1">
      <alignment horizontal="center" vertical="center" wrapText="1"/>
    </xf>
    <xf numFmtId="0" fontId="29" fillId="0" borderId="44" xfId="21" applyFont="1" applyFill="1" applyBorder="1" applyAlignment="1" applyProtection="1">
      <alignment horizontal="center" vertical="center" wrapText="1"/>
    </xf>
    <xf numFmtId="0" fontId="29" fillId="0" borderId="91" xfId="21" applyFont="1" applyFill="1" applyBorder="1" applyAlignment="1" applyProtection="1">
      <alignment horizontal="center" vertical="center" wrapText="1"/>
    </xf>
    <xf numFmtId="0" fontId="30" fillId="0" borderId="47" xfId="21" applyFont="1" applyBorder="1" applyAlignment="1" applyProtection="1">
      <alignment horizontal="center" vertical="center" shrinkToFit="1"/>
    </xf>
    <xf numFmtId="0" fontId="30" fillId="0" borderId="53" xfId="21" applyFont="1" applyBorder="1" applyAlignment="1" applyProtection="1">
      <alignment horizontal="center" vertical="center" shrinkToFit="1"/>
    </xf>
    <xf numFmtId="0" fontId="30" fillId="0" borderId="48" xfId="21" applyFont="1" applyBorder="1" applyAlignment="1" applyProtection="1">
      <alignment horizontal="center" vertical="center" shrinkToFit="1"/>
    </xf>
    <xf numFmtId="0" fontId="34" fillId="2" borderId="45" xfId="0" applyFont="1" applyFill="1" applyBorder="1" applyAlignment="1" applyProtection="1">
      <alignment horizontal="center" vertical="center"/>
    </xf>
    <xf numFmtId="0" fontId="34" fillId="2" borderId="53" xfId="0" applyFont="1" applyFill="1" applyBorder="1" applyAlignment="1" applyProtection="1">
      <alignment horizontal="center" vertical="center"/>
    </xf>
    <xf numFmtId="0" fontId="34" fillId="2" borderId="46" xfId="0" applyFont="1" applyFill="1" applyBorder="1" applyAlignment="1" applyProtection="1">
      <alignment horizontal="center" vertical="center"/>
    </xf>
    <xf numFmtId="0" fontId="30" fillId="0" borderId="10" xfId="21" applyFont="1" applyBorder="1" applyAlignment="1" applyProtection="1">
      <alignment horizontal="center" vertical="center" shrinkToFit="1"/>
    </xf>
    <xf numFmtId="0" fontId="30" fillId="0" borderId="5" xfId="21" applyFont="1" applyBorder="1" applyAlignment="1" applyProtection="1">
      <alignment horizontal="center" vertical="center" shrinkToFit="1"/>
    </xf>
    <xf numFmtId="0" fontId="30" fillId="0" borderId="6" xfId="21" applyFont="1" applyBorder="1" applyAlignment="1" applyProtection="1">
      <alignment horizontal="center" vertical="center" shrinkToFit="1"/>
    </xf>
    <xf numFmtId="179" fontId="32" fillId="5" borderId="5" xfId="0" applyNumberFormat="1" applyFont="1" applyFill="1" applyBorder="1" applyAlignment="1" applyProtection="1">
      <alignment horizontal="center" vertical="center" shrinkToFit="1"/>
      <protection locked="0"/>
    </xf>
    <xf numFmtId="179" fontId="32" fillId="5" borderId="11" xfId="0" applyNumberFormat="1" applyFont="1" applyFill="1" applyBorder="1" applyAlignment="1" applyProtection="1">
      <alignment horizontal="center" vertical="center" shrinkToFit="1"/>
      <protection locked="0"/>
    </xf>
    <xf numFmtId="0" fontId="31" fillId="0" borderId="10" xfId="21" applyFont="1" applyBorder="1" applyAlignment="1" applyProtection="1">
      <alignment horizontal="center" vertical="center" shrinkToFit="1"/>
    </xf>
    <xf numFmtId="0" fontId="31" fillId="0" borderId="5" xfId="21" applyFont="1" applyBorder="1" applyAlignment="1" applyProtection="1">
      <alignment horizontal="center" vertical="center" shrinkToFit="1"/>
    </xf>
    <xf numFmtId="0" fontId="31" fillId="0" borderId="6" xfId="21" applyFont="1" applyBorder="1" applyAlignment="1" applyProtection="1">
      <alignment horizontal="center" vertical="center" shrinkToFit="1"/>
    </xf>
    <xf numFmtId="0" fontId="32" fillId="5" borderId="5" xfId="0" applyFont="1" applyFill="1" applyBorder="1" applyAlignment="1" applyProtection="1">
      <alignment horizontal="center" vertical="center" shrinkToFit="1"/>
      <protection locked="0"/>
    </xf>
    <xf numFmtId="0" fontId="32" fillId="5" borderId="11" xfId="0" applyFont="1" applyFill="1" applyBorder="1" applyAlignment="1" applyProtection="1">
      <alignment horizontal="center" vertical="center" shrinkToFit="1"/>
      <protection locked="0"/>
    </xf>
    <xf numFmtId="0" fontId="31" fillId="0" borderId="43" xfId="21" applyFont="1" applyBorder="1" applyAlignment="1" applyProtection="1">
      <alignment horizontal="center" vertical="center" shrinkToFit="1"/>
    </xf>
    <xf numFmtId="0" fontId="31" fillId="0" borderId="54" xfId="21" applyFont="1" applyBorder="1" applyAlignment="1" applyProtection="1">
      <alignment horizontal="center" vertical="center" shrinkToFit="1"/>
    </xf>
    <xf numFmtId="0" fontId="31" fillId="0" borderId="23" xfId="21" applyFont="1" applyBorder="1" applyAlignment="1" applyProtection="1">
      <alignment horizontal="center" vertical="center" shrinkToFit="1"/>
    </xf>
    <xf numFmtId="0" fontId="32" fillId="5" borderId="54" xfId="0" applyFont="1" applyFill="1" applyBorder="1" applyAlignment="1" applyProtection="1">
      <alignment horizontal="center" vertical="center" shrinkToFit="1"/>
      <protection locked="0"/>
    </xf>
    <xf numFmtId="0" fontId="32" fillId="5" borderId="49" xfId="0" applyFont="1" applyFill="1" applyBorder="1" applyAlignment="1" applyProtection="1">
      <alignment horizontal="center" vertical="center" shrinkToFit="1"/>
      <protection locked="0"/>
    </xf>
    <xf numFmtId="0" fontId="35" fillId="0" borderId="0" xfId="21" applyFont="1" applyAlignment="1" applyProtection="1">
      <alignment horizontal="center" vertical="center" wrapText="1"/>
    </xf>
    <xf numFmtId="0" fontId="35" fillId="0" borderId="0" xfId="21" applyFont="1" applyAlignment="1" applyProtection="1">
      <alignment horizontal="center" vertical="center"/>
    </xf>
    <xf numFmtId="0" fontId="37" fillId="0" borderId="4" xfId="21" applyFont="1" applyFill="1" applyBorder="1" applyAlignment="1" applyProtection="1">
      <alignment horizontal="center" vertical="center" shrinkToFit="1"/>
    </xf>
    <xf numFmtId="0" fontId="37" fillId="0" borderId="5" xfId="21" applyFont="1" applyFill="1" applyBorder="1" applyAlignment="1" applyProtection="1">
      <alignment horizontal="center" vertical="center" shrinkToFit="1"/>
    </xf>
    <xf numFmtId="182" fontId="44" fillId="5" borderId="4" xfId="0" applyNumberFormat="1" applyFont="1" applyFill="1" applyBorder="1" applyAlignment="1" applyProtection="1">
      <alignment horizontal="center" vertical="center"/>
      <protection locked="0"/>
    </xf>
    <xf numFmtId="182" fontId="44" fillId="5" borderId="5" xfId="0" applyNumberFormat="1" applyFont="1" applyFill="1" applyBorder="1" applyAlignment="1" applyProtection="1">
      <alignment horizontal="center" vertical="center"/>
      <protection locked="0"/>
    </xf>
    <xf numFmtId="182" fontId="44" fillId="5" borderId="11" xfId="0" applyNumberFormat="1" applyFont="1" applyFill="1" applyBorder="1" applyAlignment="1" applyProtection="1">
      <alignment horizontal="center" vertical="center"/>
      <protection locked="0"/>
    </xf>
    <xf numFmtId="0" fontId="37" fillId="0" borderId="13" xfId="21" applyFont="1" applyFill="1" applyBorder="1" applyAlignment="1" applyProtection="1">
      <alignment horizontal="center" vertical="center"/>
    </xf>
    <xf numFmtId="0" fontId="37" fillId="0" borderId="17" xfId="21" applyFont="1" applyFill="1" applyBorder="1" applyAlignment="1" applyProtection="1">
      <alignment horizontal="center" vertical="center"/>
    </xf>
    <xf numFmtId="0" fontId="37" fillId="0" borderId="24" xfId="21" applyFont="1" applyFill="1" applyBorder="1" applyAlignment="1" applyProtection="1">
      <alignment horizontal="center" vertical="center"/>
    </xf>
    <xf numFmtId="182" fontId="44" fillId="3" borderId="25" xfId="0" applyNumberFormat="1" applyFont="1" applyFill="1" applyBorder="1" applyAlignment="1" applyProtection="1">
      <alignment horizontal="center" vertical="center" shrinkToFit="1"/>
    </xf>
    <xf numFmtId="182" fontId="44" fillId="3" borderId="17" xfId="0" applyNumberFormat="1" applyFont="1" applyFill="1" applyBorder="1" applyAlignment="1" applyProtection="1">
      <alignment horizontal="center" vertical="center" shrinkToFit="1"/>
    </xf>
    <xf numFmtId="182" fontId="44" fillId="3" borderId="14" xfId="0" applyNumberFormat="1" applyFont="1" applyFill="1" applyBorder="1" applyAlignment="1" applyProtection="1">
      <alignment horizontal="center" vertical="center" shrinkToFit="1"/>
    </xf>
    <xf numFmtId="183" fontId="44" fillId="3" borderId="110" xfId="0" applyNumberFormat="1" applyFont="1" applyFill="1" applyBorder="1" applyAlignment="1" applyProtection="1">
      <alignment horizontal="center" vertical="center"/>
    </xf>
    <xf numFmtId="0" fontId="16" fillId="0" borderId="0" xfId="0" applyFont="1" applyAlignment="1" applyProtection="1">
      <alignment horizontal="left" vertical="center" wrapText="1"/>
    </xf>
    <xf numFmtId="0" fontId="10" fillId="2" borderId="0" xfId="0" applyFont="1" applyFill="1" applyAlignment="1">
      <alignment horizontal="left" vertical="center" shrinkToFit="1"/>
    </xf>
    <xf numFmtId="177" fontId="10" fillId="2" borderId="2" xfId="0" applyNumberFormat="1" applyFont="1" applyFill="1" applyBorder="1" applyAlignment="1" applyProtection="1">
      <alignment horizontal="right" vertical="center"/>
      <protection locked="0"/>
    </xf>
    <xf numFmtId="177" fontId="10" fillId="2" borderId="9" xfId="0" applyNumberFormat="1" applyFont="1" applyFill="1" applyBorder="1" applyAlignment="1" applyProtection="1">
      <alignment horizontal="right" vertical="center"/>
      <protection locked="0"/>
    </xf>
    <xf numFmtId="177" fontId="10" fillId="2" borderId="3" xfId="0" applyNumberFormat="1" applyFont="1" applyFill="1" applyBorder="1" applyAlignment="1" applyProtection="1">
      <alignment horizontal="right" vertical="center"/>
      <protection locked="0"/>
    </xf>
    <xf numFmtId="177" fontId="10" fillId="2" borderId="21" xfId="0" applyNumberFormat="1" applyFont="1" applyFill="1" applyBorder="1" applyAlignment="1" applyProtection="1">
      <alignment horizontal="right" vertical="center"/>
      <protection locked="0"/>
    </xf>
    <xf numFmtId="0" fontId="10" fillId="2" borderId="12"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1" xfId="0" applyFont="1" applyFill="1" applyBorder="1" applyAlignment="1">
      <alignment horizontal="center" vertical="center"/>
    </xf>
    <xf numFmtId="177" fontId="10" fillId="2" borderId="12" xfId="0" applyNumberFormat="1" applyFont="1" applyFill="1" applyBorder="1" applyAlignment="1" applyProtection="1">
      <alignment horizontal="right" vertical="center"/>
    </xf>
    <xf numFmtId="177" fontId="10" fillId="2" borderId="2" xfId="0" applyNumberFormat="1" applyFont="1" applyFill="1" applyBorder="1" applyAlignment="1" applyProtection="1">
      <alignment horizontal="right" vertical="center"/>
    </xf>
    <xf numFmtId="177" fontId="10" fillId="2" borderId="9" xfId="0" applyNumberFormat="1" applyFont="1" applyFill="1" applyBorder="1" applyAlignment="1" applyProtection="1">
      <alignment horizontal="right" vertical="center"/>
    </xf>
    <xf numFmtId="177" fontId="10" fillId="2" borderId="20" xfId="0" applyNumberFormat="1" applyFont="1" applyFill="1" applyBorder="1" applyAlignment="1" applyProtection="1">
      <alignment horizontal="right" vertical="center"/>
    </xf>
    <xf numFmtId="177" fontId="10" fillId="2" borderId="3" xfId="0" applyNumberFormat="1" applyFont="1" applyFill="1" applyBorder="1" applyAlignment="1" applyProtection="1">
      <alignment horizontal="right" vertical="center"/>
    </xf>
    <xf numFmtId="177" fontId="10" fillId="2" borderId="21" xfId="0" applyNumberFormat="1" applyFont="1" applyFill="1" applyBorder="1" applyAlignment="1" applyProtection="1">
      <alignment horizontal="right" vertical="center"/>
    </xf>
    <xf numFmtId="0" fontId="10" fillId="2" borderId="12"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12"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21" xfId="0" applyFont="1" applyFill="1" applyBorder="1" applyAlignment="1" applyProtection="1">
      <alignment horizontal="center" vertical="center"/>
      <protection locked="0"/>
    </xf>
    <xf numFmtId="177" fontId="10" fillId="2" borderId="0" xfId="0" applyNumberFormat="1" applyFont="1" applyFill="1" applyBorder="1" applyAlignment="1" applyProtection="1">
      <alignment horizontal="right" vertical="center"/>
      <protection locked="0"/>
    </xf>
    <xf numFmtId="177" fontId="10" fillId="2" borderId="19" xfId="0" applyNumberFormat="1" applyFont="1" applyFill="1" applyBorder="1" applyAlignment="1" applyProtection="1">
      <alignment horizontal="right" vertical="center"/>
      <protection locked="0"/>
    </xf>
    <xf numFmtId="0" fontId="10" fillId="2" borderId="18"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8"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2" fillId="2" borderId="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0" fillId="2" borderId="32"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18"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19"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pplyProtection="1">
      <alignment horizontal="center" vertical="center" shrinkToFit="1"/>
    </xf>
    <xf numFmtId="0" fontId="10" fillId="2" borderId="5" xfId="0" applyFont="1" applyFill="1" applyBorder="1" applyAlignment="1" applyProtection="1">
      <alignment horizontal="center" vertical="center" shrinkToFit="1"/>
    </xf>
    <xf numFmtId="0" fontId="10" fillId="2" borderId="11" xfId="0" applyFont="1" applyFill="1" applyBorder="1" applyAlignment="1" applyProtection="1">
      <alignment horizontal="center" vertical="center" shrinkToFit="1"/>
    </xf>
    <xf numFmtId="180" fontId="10" fillId="2" borderId="4" xfId="0" applyNumberFormat="1" applyFont="1" applyFill="1" applyBorder="1" applyAlignment="1" applyProtection="1">
      <alignment horizontal="center" vertical="center" shrinkToFit="1"/>
    </xf>
    <xf numFmtId="180" fontId="10" fillId="2" borderId="5" xfId="0" applyNumberFormat="1" applyFont="1" applyFill="1" applyBorder="1" applyAlignment="1" applyProtection="1">
      <alignment horizontal="center" vertical="center" shrinkToFit="1"/>
    </xf>
    <xf numFmtId="180" fontId="10" fillId="2" borderId="11" xfId="0" applyNumberFormat="1" applyFont="1" applyFill="1" applyBorder="1" applyAlignment="1" applyProtection="1">
      <alignment horizontal="center" vertical="center" shrinkToFit="1"/>
    </xf>
    <xf numFmtId="14" fontId="10" fillId="2" borderId="4" xfId="0" applyNumberFormat="1" applyFont="1" applyFill="1" applyBorder="1" applyAlignment="1" applyProtection="1">
      <alignment horizontal="center" vertical="center" shrinkToFit="1"/>
    </xf>
    <xf numFmtId="0" fontId="10" fillId="2" borderId="22" xfId="0" applyFont="1" applyFill="1" applyBorder="1" applyAlignment="1" applyProtection="1">
      <alignment horizontal="center" vertical="center" shrinkToFit="1"/>
    </xf>
    <xf numFmtId="0" fontId="10" fillId="2" borderId="54" xfId="0" applyFont="1" applyFill="1" applyBorder="1" applyAlignment="1" applyProtection="1">
      <alignment horizontal="center" vertical="center" shrinkToFit="1"/>
    </xf>
    <xf numFmtId="0" fontId="19" fillId="2" borderId="0" xfId="0" applyFont="1" applyFill="1" applyAlignment="1" applyProtection="1">
      <alignment horizontal="center" vertical="center"/>
      <protection locked="0"/>
    </xf>
    <xf numFmtId="0" fontId="10" fillId="2" borderId="47" xfId="0" applyFont="1" applyFill="1" applyBorder="1" applyAlignment="1" applyProtection="1">
      <alignment horizontal="center" vertical="center" shrinkToFit="1"/>
    </xf>
    <xf numFmtId="0" fontId="10" fillId="2" borderId="53" xfId="0" applyFont="1" applyFill="1" applyBorder="1" applyAlignment="1" applyProtection="1">
      <alignment horizontal="center" vertical="center" shrinkToFit="1"/>
    </xf>
    <xf numFmtId="0" fontId="10" fillId="2" borderId="53" xfId="3" applyFont="1" applyFill="1" applyBorder="1" applyAlignment="1" applyProtection="1">
      <alignment horizontal="center" vertical="center" shrinkToFit="1"/>
    </xf>
    <xf numFmtId="0" fontId="10" fillId="2" borderId="46" xfId="3" applyFont="1" applyFill="1" applyBorder="1" applyAlignment="1" applyProtection="1">
      <alignment horizontal="center" vertical="center" shrinkToFit="1"/>
    </xf>
    <xf numFmtId="0" fontId="10" fillId="2" borderId="45" xfId="3" applyFont="1" applyFill="1" applyBorder="1" applyAlignment="1" applyProtection="1">
      <alignment horizontal="center" vertical="center" shrinkToFit="1"/>
    </xf>
    <xf numFmtId="176" fontId="10" fillId="2" borderId="0" xfId="3" applyNumberFormat="1" applyFont="1" applyFill="1" applyBorder="1" applyAlignment="1" applyProtection="1">
      <alignment horizontal="right" vertical="center"/>
      <protection locked="0"/>
    </xf>
    <xf numFmtId="0" fontId="10" fillId="2" borderId="10" xfId="0" applyFont="1" applyFill="1" applyBorder="1" applyAlignment="1" applyProtection="1">
      <alignment horizontal="center" vertical="center" shrinkToFit="1"/>
    </xf>
    <xf numFmtId="0" fontId="10" fillId="2" borderId="43" xfId="0" applyFont="1" applyFill="1" applyBorder="1" applyAlignment="1" applyProtection="1">
      <alignment horizontal="center" vertical="center" shrinkToFit="1"/>
    </xf>
    <xf numFmtId="0" fontId="10" fillId="2" borderId="0" xfId="0" applyFont="1" applyFill="1" applyAlignment="1">
      <alignment horizontal="left" vertical="top" wrapText="1"/>
    </xf>
    <xf numFmtId="0" fontId="23" fillId="2" borderId="1" xfId="0" applyFont="1" applyFill="1" applyBorder="1" applyAlignment="1">
      <alignment horizontal="center" vertical="center" wrapText="1" shrinkToFit="1"/>
    </xf>
    <xf numFmtId="0" fontId="23" fillId="2" borderId="1"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2"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9" fillId="2" borderId="4"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42"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89"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9" fillId="2" borderId="12" xfId="0" applyFont="1" applyFill="1" applyBorder="1" applyAlignment="1" applyProtection="1">
      <alignment horizontal="right" vertical="center"/>
      <protection locked="0"/>
    </xf>
    <xf numFmtId="0" fontId="9" fillId="2" borderId="2" xfId="0" applyFont="1" applyFill="1" applyBorder="1" applyAlignment="1" applyProtection="1">
      <alignment horizontal="right" vertical="center"/>
      <protection locked="0"/>
    </xf>
    <xf numFmtId="0" fontId="9" fillId="2" borderId="50" xfId="0" applyFont="1" applyFill="1" applyBorder="1" applyAlignment="1" applyProtection="1">
      <alignment horizontal="right" vertical="center"/>
      <protection locked="0"/>
    </xf>
    <xf numFmtId="0" fontId="12" fillId="2" borderId="18" xfId="0" applyFont="1" applyFill="1" applyBorder="1" applyAlignment="1" applyProtection="1">
      <alignment horizontal="left" vertical="top"/>
      <protection locked="0"/>
    </xf>
    <xf numFmtId="0" fontId="12" fillId="2" borderId="0" xfId="0" applyFont="1" applyFill="1" applyBorder="1" applyAlignment="1" applyProtection="1">
      <alignment horizontal="left" vertical="top"/>
      <protection locked="0"/>
    </xf>
    <xf numFmtId="0" fontId="12" fillId="2" borderId="52" xfId="0" applyFont="1" applyFill="1" applyBorder="1" applyAlignment="1" applyProtection="1">
      <alignment horizontal="left" vertical="top"/>
      <protection locked="0"/>
    </xf>
    <xf numFmtId="0" fontId="12" fillId="2" borderId="20"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9" fillId="2" borderId="9" xfId="0" applyFont="1" applyFill="1" applyBorder="1" applyAlignment="1" applyProtection="1">
      <alignment horizontal="right" vertical="center"/>
      <protection locked="0"/>
    </xf>
    <xf numFmtId="0" fontId="12" fillId="2" borderId="19" xfId="0" applyFont="1" applyFill="1" applyBorder="1" applyAlignment="1" applyProtection="1">
      <alignment horizontal="left" vertical="top"/>
      <protection locked="0"/>
    </xf>
    <xf numFmtId="0" fontId="9" fillId="2" borderId="1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9"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3" xfId="0" applyFont="1" applyFill="1" applyBorder="1" applyAlignment="1">
      <alignment horizontal="left" vertical="top" wrapText="1"/>
    </xf>
    <xf numFmtId="0" fontId="10" fillId="2" borderId="23" xfId="0" applyFont="1" applyFill="1" applyBorder="1" applyAlignment="1" applyProtection="1">
      <alignment horizontal="center" vertical="center" shrinkToFit="1"/>
    </xf>
    <xf numFmtId="0" fontId="10" fillId="2" borderId="48" xfId="0" applyFont="1" applyFill="1" applyBorder="1" applyAlignment="1" applyProtection="1">
      <alignment horizontal="center" vertical="center" shrinkToFit="1"/>
    </xf>
    <xf numFmtId="0" fontId="10" fillId="2" borderId="6" xfId="0" applyFont="1" applyFill="1" applyBorder="1" applyAlignment="1" applyProtection="1">
      <alignment horizontal="center" vertical="center" shrinkToFit="1"/>
    </xf>
    <xf numFmtId="0" fontId="12" fillId="2" borderId="1" xfId="0" applyFont="1" applyFill="1" applyBorder="1" applyAlignment="1">
      <alignment horizontal="center" vertical="center" wrapText="1"/>
    </xf>
    <xf numFmtId="0" fontId="10" fillId="2" borderId="4" xfId="0" applyFont="1" applyFill="1" applyBorder="1" applyAlignment="1">
      <alignment horizontal="center" vertical="center" shrinkToFit="1"/>
    </xf>
    <xf numFmtId="0" fontId="10" fillId="2" borderId="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6" xfId="0" applyFont="1" applyFill="1" applyBorder="1" applyAlignment="1">
      <alignment horizontal="center" vertical="center"/>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0" fillId="2" borderId="0" xfId="0" applyFont="1" applyFill="1" applyAlignment="1">
      <alignment horizontal="left" vertical="center" wrapText="1"/>
    </xf>
    <xf numFmtId="0" fontId="10" fillId="2" borderId="0" xfId="0" applyFont="1" applyFill="1" applyAlignment="1">
      <alignment horizontal="left" vertical="center"/>
    </xf>
    <xf numFmtId="0" fontId="10" fillId="2" borderId="55" xfId="0" applyFont="1" applyFill="1" applyBorder="1" applyAlignment="1" applyProtection="1">
      <alignment horizontal="left" vertical="center" wrapText="1" indent="2"/>
      <protection locked="0"/>
    </xf>
    <xf numFmtId="0" fontId="10" fillId="2" borderId="56" xfId="0" applyFont="1" applyFill="1" applyBorder="1" applyAlignment="1" applyProtection="1">
      <alignment horizontal="left" vertical="center" wrapText="1" indent="2"/>
      <protection locked="0"/>
    </xf>
    <xf numFmtId="0" fontId="10" fillId="2" borderId="57" xfId="0" applyFont="1" applyFill="1" applyBorder="1" applyAlignment="1" applyProtection="1">
      <alignment horizontal="left" vertical="center" wrapText="1" indent="2"/>
      <protection locked="0"/>
    </xf>
    <xf numFmtId="0" fontId="10" fillId="2" borderId="59" xfId="0" applyFont="1" applyFill="1" applyBorder="1" applyAlignment="1" applyProtection="1">
      <alignment horizontal="left" vertical="center" wrapText="1" indent="2"/>
      <protection locked="0"/>
    </xf>
    <xf numFmtId="0" fontId="10" fillId="2" borderId="0" xfId="0" applyFont="1" applyFill="1" applyBorder="1" applyAlignment="1" applyProtection="1">
      <alignment horizontal="left" vertical="center" wrapText="1" indent="2"/>
      <protection locked="0"/>
    </xf>
    <xf numFmtId="0" fontId="10" fillId="2" borderId="60" xfId="0" applyFont="1" applyFill="1" applyBorder="1" applyAlignment="1" applyProtection="1">
      <alignment horizontal="left" vertical="center" wrapText="1" indent="2"/>
      <protection locked="0"/>
    </xf>
    <xf numFmtId="0" fontId="10" fillId="2" borderId="80" xfId="0" applyFont="1" applyFill="1" applyBorder="1" applyAlignment="1" applyProtection="1">
      <alignment horizontal="left" vertical="center" wrapText="1" indent="2"/>
      <protection locked="0"/>
    </xf>
    <xf numFmtId="0" fontId="10" fillId="2" borderId="66" xfId="0" applyFont="1" applyFill="1" applyBorder="1" applyAlignment="1" applyProtection="1">
      <alignment horizontal="left" vertical="center" wrapText="1" indent="2"/>
      <protection locked="0"/>
    </xf>
    <xf numFmtId="0" fontId="10" fillId="2" borderId="62" xfId="0" applyFont="1" applyFill="1" applyBorder="1" applyAlignment="1" applyProtection="1">
      <alignment horizontal="left" vertical="center" wrapText="1" indent="2"/>
      <protection locked="0"/>
    </xf>
    <xf numFmtId="0" fontId="16" fillId="2" borderId="1" xfId="0" applyFont="1" applyFill="1" applyBorder="1" applyAlignment="1">
      <alignment horizontal="center" vertical="center" wrapText="1"/>
    </xf>
    <xf numFmtId="0" fontId="16" fillId="2" borderId="12" xfId="0" applyFont="1" applyFill="1" applyBorder="1" applyAlignment="1" applyProtection="1">
      <alignment horizontal="center" vertical="top" wrapText="1"/>
      <protection locked="0"/>
    </xf>
    <xf numFmtId="0" fontId="16" fillId="2" borderId="2" xfId="0" applyFont="1" applyFill="1" applyBorder="1" applyAlignment="1" applyProtection="1">
      <alignment horizontal="center" vertical="top" wrapText="1"/>
      <protection locked="0"/>
    </xf>
    <xf numFmtId="0" fontId="16" fillId="2" borderId="9" xfId="0" applyFont="1" applyFill="1" applyBorder="1" applyAlignment="1" applyProtection="1">
      <alignment horizontal="center" vertical="top" wrapText="1"/>
      <protection locked="0"/>
    </xf>
    <xf numFmtId="0" fontId="16" fillId="2" borderId="18" xfId="0" applyFont="1" applyFill="1" applyBorder="1" applyAlignment="1" applyProtection="1">
      <alignment horizontal="center" vertical="top" wrapText="1"/>
      <protection locked="0"/>
    </xf>
    <xf numFmtId="0" fontId="16" fillId="2" borderId="0" xfId="0" applyFont="1" applyFill="1" applyBorder="1" applyAlignment="1" applyProtection="1">
      <alignment horizontal="center" vertical="top" wrapText="1"/>
      <protection locked="0"/>
    </xf>
    <xf numFmtId="0" fontId="16" fillId="2" borderId="19" xfId="0" applyFont="1" applyFill="1" applyBorder="1" applyAlignment="1" applyProtection="1">
      <alignment horizontal="center" vertical="top" wrapText="1"/>
      <protection locked="0"/>
    </xf>
    <xf numFmtId="0" fontId="16" fillId="2" borderId="20" xfId="0" applyFont="1" applyFill="1" applyBorder="1" applyAlignment="1" applyProtection="1">
      <alignment horizontal="center" vertical="top" wrapText="1"/>
      <protection locked="0"/>
    </xf>
    <xf numFmtId="0" fontId="16" fillId="2" borderId="3" xfId="0" applyFont="1" applyFill="1" applyBorder="1" applyAlignment="1" applyProtection="1">
      <alignment horizontal="center" vertical="top" wrapText="1"/>
      <protection locked="0"/>
    </xf>
    <xf numFmtId="0" fontId="16" fillId="2" borderId="21" xfId="0" applyFont="1" applyFill="1" applyBorder="1" applyAlignment="1" applyProtection="1">
      <alignment horizontal="center" vertical="top" wrapText="1"/>
      <protection locked="0"/>
    </xf>
    <xf numFmtId="0" fontId="16" fillId="2" borderId="1" xfId="0" applyFont="1" applyFill="1" applyBorder="1" applyAlignment="1" applyProtection="1">
      <alignment horizontal="left" vertical="top" wrapText="1"/>
      <protection locked="0"/>
    </xf>
    <xf numFmtId="0" fontId="16" fillId="2" borderId="1" xfId="0" applyFont="1" applyFill="1" applyBorder="1" applyAlignment="1">
      <alignment horizontal="left" vertical="center"/>
    </xf>
    <xf numFmtId="0" fontId="16" fillId="2" borderId="4" xfId="0" applyFont="1" applyFill="1" applyBorder="1" applyAlignment="1">
      <alignment horizontal="left" vertical="center"/>
    </xf>
    <xf numFmtId="0" fontId="16" fillId="2" borderId="71" xfId="0" applyFont="1" applyFill="1" applyBorder="1" applyAlignment="1" applyProtection="1">
      <alignment horizontal="left" vertical="center" wrapText="1"/>
      <protection locked="0"/>
    </xf>
    <xf numFmtId="0" fontId="16" fillId="2" borderId="72" xfId="0" applyFont="1" applyFill="1" applyBorder="1" applyAlignment="1" applyProtection="1">
      <alignment horizontal="left" vertical="center"/>
      <protection locked="0"/>
    </xf>
    <xf numFmtId="0" fontId="16" fillId="2" borderId="73" xfId="0" applyFont="1" applyFill="1" applyBorder="1" applyAlignment="1" applyProtection="1">
      <alignment horizontal="left" vertical="center"/>
      <protection locked="0"/>
    </xf>
    <xf numFmtId="0" fontId="16" fillId="2" borderId="74" xfId="0" applyFont="1" applyFill="1" applyBorder="1" applyAlignment="1" applyProtection="1">
      <alignment horizontal="left" vertical="center"/>
      <protection locked="0"/>
    </xf>
    <xf numFmtId="0" fontId="16" fillId="2" borderId="75" xfId="0" applyFont="1" applyFill="1" applyBorder="1" applyAlignment="1" applyProtection="1">
      <alignment horizontal="left" vertical="center"/>
      <protection locked="0"/>
    </xf>
    <xf numFmtId="0" fontId="16" fillId="2" borderId="76" xfId="0" applyFont="1" applyFill="1" applyBorder="1" applyAlignment="1" applyProtection="1">
      <alignment horizontal="left" vertical="center"/>
      <protection locked="0"/>
    </xf>
    <xf numFmtId="14" fontId="16" fillId="2" borderId="2" xfId="0" applyNumberFormat="1" applyFont="1" applyFill="1" applyBorder="1" applyAlignment="1">
      <alignment horizontal="center" vertical="center" wrapText="1" shrinkToFit="1"/>
    </xf>
    <xf numFmtId="0" fontId="16" fillId="2" borderId="2" xfId="0" applyNumberFormat="1" applyFont="1" applyFill="1" applyBorder="1" applyAlignment="1">
      <alignment horizontal="center" vertical="center" wrapText="1" shrinkToFit="1"/>
    </xf>
    <xf numFmtId="0" fontId="16" fillId="2" borderId="9" xfId="0" applyNumberFormat="1" applyFont="1" applyFill="1" applyBorder="1" applyAlignment="1">
      <alignment horizontal="center" vertical="center" wrapText="1" shrinkToFit="1"/>
    </xf>
    <xf numFmtId="0" fontId="16" fillId="2" borderId="3" xfId="0" applyNumberFormat="1" applyFont="1" applyFill="1" applyBorder="1" applyAlignment="1">
      <alignment horizontal="center" vertical="center" wrapText="1" shrinkToFit="1"/>
    </xf>
    <xf numFmtId="0" fontId="16" fillId="2" borderId="21" xfId="0" applyNumberFormat="1" applyFont="1" applyFill="1" applyBorder="1" applyAlignment="1">
      <alignment horizontal="center" vertical="center" wrapText="1" shrinkToFit="1"/>
    </xf>
    <xf numFmtId="0" fontId="17" fillId="2" borderId="12"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3"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2"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0" fontId="17" fillId="2" borderId="12" xfId="0" applyFont="1" applyFill="1" applyBorder="1" applyAlignment="1">
      <alignment horizontal="center" vertical="center" wrapText="1"/>
    </xf>
    <xf numFmtId="180" fontId="16" fillId="2" borderId="2" xfId="0" applyNumberFormat="1" applyFont="1" applyFill="1" applyBorder="1" applyAlignment="1">
      <alignment horizontal="center" vertical="center" shrinkToFit="1"/>
    </xf>
    <xf numFmtId="180" fontId="16" fillId="2" borderId="9" xfId="0" applyNumberFormat="1" applyFont="1" applyFill="1" applyBorder="1" applyAlignment="1">
      <alignment horizontal="center" vertical="center" shrinkToFit="1"/>
    </xf>
    <xf numFmtId="180" fontId="16" fillId="2" borderId="3" xfId="0" applyNumberFormat="1" applyFont="1" applyFill="1" applyBorder="1" applyAlignment="1">
      <alignment horizontal="center" vertical="center" shrinkToFit="1"/>
    </xf>
    <xf numFmtId="180" fontId="16" fillId="2" borderId="21" xfId="0" applyNumberFormat="1" applyFont="1" applyFill="1" applyBorder="1" applyAlignment="1">
      <alignment horizontal="center" vertical="center" shrinkToFit="1"/>
    </xf>
    <xf numFmtId="0" fontId="17" fillId="2" borderId="2"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6" fillId="2" borderId="12"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6" fillId="2" borderId="18"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6" fillId="2" borderId="19" xfId="0" applyFont="1" applyFill="1" applyBorder="1" applyAlignment="1">
      <alignment horizontal="left" vertical="center" wrapText="1"/>
    </xf>
    <xf numFmtId="0" fontId="16" fillId="2" borderId="20"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2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6" xfId="0" applyFont="1" applyFill="1" applyBorder="1" applyAlignment="1">
      <alignment horizontal="center" vertical="center"/>
    </xf>
    <xf numFmtId="0" fontId="10" fillId="2" borderId="18" xfId="0" applyFont="1" applyFill="1" applyBorder="1" applyAlignment="1">
      <alignment horizontal="left" vertical="center" wrapText="1"/>
    </xf>
    <xf numFmtId="0" fontId="10" fillId="2" borderId="0" xfId="0" applyFont="1" applyFill="1" applyBorder="1" applyAlignment="1">
      <alignment horizontal="left" vertical="center" wrapText="1"/>
    </xf>
    <xf numFmtId="178" fontId="10" fillId="2" borderId="77" xfId="0" applyNumberFormat="1" applyFont="1" applyFill="1" applyBorder="1" applyAlignment="1" applyProtection="1">
      <alignment horizontal="right" vertical="center" indent="2"/>
      <protection locked="0"/>
    </xf>
    <xf numFmtId="178" fontId="10" fillId="2" borderId="78" xfId="0" applyNumberFormat="1" applyFont="1" applyFill="1" applyBorder="1" applyAlignment="1" applyProtection="1">
      <alignment horizontal="right" vertical="center" indent="2"/>
      <protection locked="0"/>
    </xf>
    <xf numFmtId="178" fontId="10" fillId="2" borderId="79" xfId="0" applyNumberFormat="1" applyFont="1" applyFill="1" applyBorder="1" applyAlignment="1" applyProtection="1">
      <alignment horizontal="right" vertical="center" indent="2"/>
      <protection locked="0"/>
    </xf>
    <xf numFmtId="178" fontId="10" fillId="2" borderId="1" xfId="0" applyNumberFormat="1" applyFont="1" applyFill="1" applyBorder="1" applyAlignment="1" applyProtection="1">
      <alignment horizontal="right" vertical="center" indent="2"/>
      <protection locked="0"/>
    </xf>
    <xf numFmtId="178" fontId="10" fillId="2" borderId="7" xfId="0" applyNumberFormat="1" applyFont="1" applyFill="1" applyBorder="1" applyAlignment="1" applyProtection="1">
      <alignment horizontal="right" vertical="center" indent="2"/>
      <protection locked="0"/>
    </xf>
    <xf numFmtId="0" fontId="10" fillId="2" borderId="84" xfId="0" applyFont="1" applyFill="1" applyBorder="1" applyAlignment="1" applyProtection="1">
      <alignment horizontal="left" vertical="center"/>
      <protection locked="0"/>
    </xf>
    <xf numFmtId="0" fontId="10" fillId="2" borderId="85" xfId="0" applyFont="1" applyFill="1" applyBorder="1" applyAlignment="1" applyProtection="1">
      <alignment horizontal="left" vertical="center"/>
      <protection locked="0"/>
    </xf>
    <xf numFmtId="0" fontId="20" fillId="2" borderId="18" xfId="0" applyFont="1" applyFill="1" applyBorder="1" applyAlignment="1" applyProtection="1">
      <alignment horizontal="left" vertical="top" wrapText="1"/>
      <protection locked="0"/>
    </xf>
    <xf numFmtId="0" fontId="20" fillId="2" borderId="0" xfId="0" applyFont="1" applyFill="1" applyBorder="1" applyAlignment="1" applyProtection="1">
      <alignment horizontal="left" vertical="top" wrapText="1"/>
      <protection locked="0"/>
    </xf>
    <xf numFmtId="0" fontId="20" fillId="2" borderId="19" xfId="0" applyFont="1" applyFill="1" applyBorder="1" applyAlignment="1" applyProtection="1">
      <alignment horizontal="left" vertical="top" wrapText="1"/>
      <protection locked="0"/>
    </xf>
    <xf numFmtId="0" fontId="20" fillId="2" borderId="20"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21" xfId="0" applyFont="1" applyFill="1" applyBorder="1" applyAlignment="1" applyProtection="1">
      <alignment horizontal="left" vertical="top" wrapText="1"/>
      <protection locked="0"/>
    </xf>
    <xf numFmtId="0" fontId="10" fillId="2" borderId="70" xfId="0" applyFont="1" applyFill="1" applyBorder="1" applyAlignment="1" applyProtection="1">
      <alignment horizontal="left" vertical="center"/>
      <protection locked="0"/>
    </xf>
    <xf numFmtId="177" fontId="10" fillId="4" borderId="12" xfId="0" applyNumberFormat="1" applyFont="1" applyFill="1" applyBorder="1" applyAlignment="1">
      <alignment horizontal="right" vertical="center" indent="2"/>
    </xf>
    <xf numFmtId="177" fontId="10" fillId="4" borderId="2" xfId="0" applyNumberFormat="1" applyFont="1" applyFill="1" applyBorder="1" applyAlignment="1">
      <alignment horizontal="right" vertical="center" indent="2"/>
    </xf>
    <xf numFmtId="177" fontId="10" fillId="4" borderId="9" xfId="0" applyNumberFormat="1" applyFont="1" applyFill="1" applyBorder="1" applyAlignment="1">
      <alignment horizontal="right" vertical="center" indent="2"/>
    </xf>
    <xf numFmtId="177" fontId="10" fillId="4" borderId="20" xfId="0" applyNumberFormat="1" applyFont="1" applyFill="1" applyBorder="1" applyAlignment="1">
      <alignment horizontal="right" vertical="center" indent="2"/>
    </xf>
    <xf numFmtId="177" fontId="10" fillId="4" borderId="3" xfId="0" applyNumberFormat="1" applyFont="1" applyFill="1" applyBorder="1" applyAlignment="1">
      <alignment horizontal="right" vertical="center" indent="2"/>
    </xf>
    <xf numFmtId="177" fontId="10" fillId="4" borderId="21" xfId="0" applyNumberFormat="1" applyFont="1" applyFill="1" applyBorder="1" applyAlignment="1">
      <alignment horizontal="right" vertical="center" indent="2"/>
    </xf>
    <xf numFmtId="0" fontId="10" fillId="2" borderId="12" xfId="0" applyFont="1" applyFill="1" applyBorder="1" applyAlignment="1" applyProtection="1">
      <alignment horizontal="left" vertical="center"/>
      <protection locked="0"/>
    </xf>
    <xf numFmtId="0" fontId="10" fillId="2" borderId="2" xfId="0" applyFont="1" applyFill="1" applyBorder="1" applyAlignment="1" applyProtection="1">
      <alignment horizontal="left" vertical="center"/>
      <protection locked="0"/>
    </xf>
    <xf numFmtId="0" fontId="10" fillId="2" borderId="9" xfId="0" applyFont="1" applyFill="1" applyBorder="1" applyAlignment="1" applyProtection="1">
      <alignment horizontal="left" vertical="center"/>
      <protection locked="0"/>
    </xf>
    <xf numFmtId="178" fontId="10" fillId="2" borderId="12" xfId="0" applyNumberFormat="1" applyFont="1" applyFill="1" applyBorder="1" applyAlignment="1" applyProtection="1">
      <alignment horizontal="right" vertical="center" indent="2"/>
      <protection locked="0"/>
    </xf>
    <xf numFmtId="178" fontId="10" fillId="2" borderId="2" xfId="0" applyNumberFormat="1" applyFont="1" applyFill="1" applyBorder="1" applyAlignment="1" applyProtection="1">
      <alignment horizontal="right" vertical="center" indent="2"/>
      <protection locked="0"/>
    </xf>
    <xf numFmtId="178" fontId="10" fillId="2" borderId="9" xfId="0" applyNumberFormat="1" applyFont="1" applyFill="1" applyBorder="1" applyAlignment="1" applyProtection="1">
      <alignment horizontal="right" vertical="center" indent="2"/>
      <protection locked="0"/>
    </xf>
    <xf numFmtId="178" fontId="10" fillId="2" borderId="20" xfId="0" applyNumberFormat="1" applyFont="1" applyFill="1" applyBorder="1" applyAlignment="1" applyProtection="1">
      <alignment horizontal="right" vertical="center" indent="2"/>
      <protection locked="0"/>
    </xf>
    <xf numFmtId="178" fontId="10" fillId="2" borderId="3" xfId="0" applyNumberFormat="1" applyFont="1" applyFill="1" applyBorder="1" applyAlignment="1" applyProtection="1">
      <alignment horizontal="right" vertical="center" indent="2"/>
      <protection locked="0"/>
    </xf>
    <xf numFmtId="178" fontId="10" fillId="2" borderId="21" xfId="0" applyNumberFormat="1" applyFont="1" applyFill="1" applyBorder="1" applyAlignment="1" applyProtection="1">
      <alignment horizontal="right" vertical="center" indent="2"/>
      <protection locked="0"/>
    </xf>
    <xf numFmtId="0" fontId="10" fillId="2" borderId="19" xfId="0" applyFont="1" applyFill="1" applyBorder="1" applyAlignment="1">
      <alignment horizontal="center" vertical="center"/>
    </xf>
    <xf numFmtId="0" fontId="10" fillId="2" borderId="12" xfId="0" applyFont="1" applyFill="1" applyBorder="1" applyAlignment="1">
      <alignment horizontal="left" vertical="center"/>
    </xf>
    <xf numFmtId="0" fontId="10" fillId="2" borderId="2" xfId="0" applyFont="1" applyFill="1" applyBorder="1" applyAlignment="1">
      <alignment horizontal="left" vertical="center"/>
    </xf>
    <xf numFmtId="0" fontId="10" fillId="2" borderId="9" xfId="0" applyFont="1" applyFill="1" applyBorder="1" applyAlignment="1">
      <alignment horizontal="left" vertical="center"/>
    </xf>
    <xf numFmtId="0" fontId="10" fillId="2" borderId="81" xfId="0" applyFont="1" applyFill="1" applyBorder="1" applyAlignment="1">
      <alignment horizontal="left" vertical="center"/>
    </xf>
    <xf numFmtId="0" fontId="10" fillId="2" borderId="82" xfId="0" applyFont="1" applyFill="1" applyBorder="1" applyAlignment="1">
      <alignment horizontal="left" vertical="center"/>
    </xf>
    <xf numFmtId="0" fontId="10" fillId="2" borderId="83" xfId="0" applyFont="1" applyFill="1" applyBorder="1" applyAlignment="1">
      <alignment horizontal="left" vertical="center"/>
    </xf>
    <xf numFmtId="0" fontId="10" fillId="2" borderId="90" xfId="0" applyFont="1" applyFill="1" applyBorder="1" applyAlignment="1">
      <alignment horizontal="right" vertical="center"/>
    </xf>
    <xf numFmtId="0" fontId="10" fillId="2" borderId="78" xfId="0" applyFont="1" applyFill="1" applyBorder="1" applyAlignment="1">
      <alignment horizontal="right" vertical="center"/>
    </xf>
    <xf numFmtId="0" fontId="10" fillId="2" borderId="79" xfId="0" applyFont="1" applyFill="1" applyBorder="1" applyAlignment="1">
      <alignment horizontal="right" vertical="center"/>
    </xf>
    <xf numFmtId="0" fontId="10" fillId="2" borderId="40" xfId="0" applyFont="1" applyFill="1" applyBorder="1" applyAlignment="1">
      <alignment horizontal="right" vertical="center"/>
    </xf>
    <xf numFmtId="0" fontId="10" fillId="2" borderId="86" xfId="0" applyFont="1" applyFill="1" applyBorder="1" applyAlignment="1">
      <alignment horizontal="right" vertical="center"/>
    </xf>
    <xf numFmtId="0" fontId="10" fillId="2" borderId="37" xfId="0" applyFont="1" applyFill="1" applyBorder="1" applyAlignment="1">
      <alignment horizontal="right" vertical="center"/>
    </xf>
    <xf numFmtId="0" fontId="10" fillId="2" borderId="20" xfId="0" applyFont="1" applyFill="1" applyBorder="1" applyAlignment="1">
      <alignment horizontal="left" vertical="center"/>
    </xf>
    <xf numFmtId="0" fontId="10" fillId="2" borderId="3" xfId="0" applyFont="1" applyFill="1" applyBorder="1" applyAlignment="1">
      <alignment horizontal="left" vertical="center"/>
    </xf>
    <xf numFmtId="0" fontId="10" fillId="2" borderId="21" xfId="0" applyFont="1" applyFill="1" applyBorder="1" applyAlignment="1">
      <alignment horizontal="left" vertical="center"/>
    </xf>
    <xf numFmtId="0" fontId="10" fillId="2" borderId="12"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1" xfId="0" applyFont="1" applyFill="1" applyBorder="1" applyAlignment="1">
      <alignment horizontal="left" vertical="center"/>
    </xf>
    <xf numFmtId="0" fontId="10" fillId="2" borderId="18"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19" xfId="0" applyFont="1" applyFill="1" applyBorder="1" applyAlignment="1">
      <alignment horizontal="left" vertical="top" wrapText="1"/>
    </xf>
    <xf numFmtId="0" fontId="10" fillId="2" borderId="20"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21" xfId="0" applyFont="1" applyFill="1" applyBorder="1" applyAlignment="1">
      <alignment horizontal="left" vertical="top" wrapText="1"/>
    </xf>
    <xf numFmtId="0" fontId="10" fillId="2" borderId="0" xfId="0" applyFont="1" applyFill="1" applyBorder="1" applyAlignment="1" applyProtection="1">
      <alignment horizontal="left" vertical="center"/>
      <protection locked="0"/>
    </xf>
    <xf numFmtId="0" fontId="10" fillId="2" borderId="19" xfId="0" applyFont="1" applyFill="1" applyBorder="1" applyAlignment="1" applyProtection="1">
      <alignment horizontal="left" vertical="center"/>
      <protection locked="0"/>
    </xf>
    <xf numFmtId="177" fontId="10" fillId="2" borderId="1" xfId="0" applyNumberFormat="1" applyFont="1" applyFill="1" applyBorder="1" applyAlignment="1" applyProtection="1">
      <alignment horizontal="right" vertical="center" indent="2"/>
      <protection locked="0"/>
    </xf>
    <xf numFmtId="177" fontId="10" fillId="2" borderId="12" xfId="0" applyNumberFormat="1" applyFont="1" applyFill="1" applyBorder="1" applyAlignment="1" applyProtection="1">
      <alignment horizontal="right" vertical="center" indent="2"/>
      <protection locked="0"/>
    </xf>
    <xf numFmtId="177" fontId="10" fillId="2" borderId="2" xfId="0" applyNumberFormat="1" applyFont="1" applyFill="1" applyBorder="1" applyAlignment="1" applyProtection="1">
      <alignment horizontal="right" vertical="center" indent="2"/>
      <protection locked="0"/>
    </xf>
    <xf numFmtId="177" fontId="10" fillId="2" borderId="9" xfId="0" applyNumberFormat="1" applyFont="1" applyFill="1" applyBorder="1" applyAlignment="1" applyProtection="1">
      <alignment horizontal="right" vertical="center" indent="2"/>
      <protection locked="0"/>
    </xf>
    <xf numFmtId="177" fontId="10" fillId="2" borderId="18" xfId="0" applyNumberFormat="1" applyFont="1" applyFill="1" applyBorder="1" applyAlignment="1" applyProtection="1">
      <alignment horizontal="right" vertical="center" indent="2"/>
      <protection locked="0"/>
    </xf>
    <xf numFmtId="177" fontId="10" fillId="2" borderId="0" xfId="0" applyNumberFormat="1" applyFont="1" applyFill="1" applyBorder="1" applyAlignment="1" applyProtection="1">
      <alignment horizontal="right" vertical="center" indent="2"/>
      <protection locked="0"/>
    </xf>
    <xf numFmtId="177" fontId="10" fillId="2" borderId="19" xfId="0" applyNumberFormat="1" applyFont="1" applyFill="1" applyBorder="1" applyAlignment="1" applyProtection="1">
      <alignment horizontal="right" vertical="center" indent="2"/>
      <protection locked="0"/>
    </xf>
    <xf numFmtId="177" fontId="10" fillId="2" borderId="81" xfId="0" applyNumberFormat="1" applyFont="1" applyFill="1" applyBorder="1" applyAlignment="1" applyProtection="1">
      <alignment horizontal="right" vertical="center" indent="2"/>
      <protection locked="0"/>
    </xf>
    <xf numFmtId="177" fontId="10" fillId="2" borderId="82" xfId="0" applyNumberFormat="1" applyFont="1" applyFill="1" applyBorder="1" applyAlignment="1" applyProtection="1">
      <alignment horizontal="right" vertical="center" indent="2"/>
      <protection locked="0"/>
    </xf>
    <xf numFmtId="177" fontId="10" fillId="2" borderId="83" xfId="0" applyNumberFormat="1" applyFont="1" applyFill="1" applyBorder="1" applyAlignment="1" applyProtection="1">
      <alignment horizontal="right" vertical="center" indent="2"/>
      <protection locked="0"/>
    </xf>
    <xf numFmtId="177" fontId="10" fillId="2" borderId="70" xfId="0" applyNumberFormat="1" applyFont="1" applyFill="1" applyBorder="1" applyAlignment="1" applyProtection="1">
      <alignment horizontal="right" vertical="center" indent="2"/>
      <protection locked="0"/>
    </xf>
    <xf numFmtId="177" fontId="10" fillId="2" borderId="84" xfId="0" applyNumberFormat="1" applyFont="1" applyFill="1" applyBorder="1" applyAlignment="1" applyProtection="1">
      <alignment horizontal="right" vertical="center" indent="2"/>
      <protection locked="0"/>
    </xf>
    <xf numFmtId="177" fontId="10" fillId="2" borderId="85" xfId="0" applyNumberFormat="1" applyFont="1" applyFill="1" applyBorder="1" applyAlignment="1" applyProtection="1">
      <alignment horizontal="right" vertical="center" indent="2"/>
      <protection locked="0"/>
    </xf>
    <xf numFmtId="177" fontId="10" fillId="2" borderId="20" xfId="0" applyNumberFormat="1" applyFont="1" applyFill="1" applyBorder="1" applyAlignment="1" applyProtection="1">
      <alignment horizontal="right" vertical="center" indent="2"/>
      <protection locked="0"/>
    </xf>
    <xf numFmtId="177" fontId="10" fillId="2" borderId="3" xfId="0" applyNumberFormat="1" applyFont="1" applyFill="1" applyBorder="1" applyAlignment="1" applyProtection="1">
      <alignment horizontal="right" vertical="center" indent="2"/>
      <protection locked="0"/>
    </xf>
    <xf numFmtId="177" fontId="10" fillId="2" borderId="21" xfId="0" applyNumberFormat="1" applyFont="1" applyFill="1" applyBorder="1" applyAlignment="1" applyProtection="1">
      <alignment horizontal="right" vertical="center" indent="2"/>
      <protection locked="0"/>
    </xf>
    <xf numFmtId="0" fontId="10" fillId="2" borderId="18" xfId="0" applyFont="1" applyFill="1" applyBorder="1" applyAlignment="1">
      <alignment horizontal="left" vertical="center"/>
    </xf>
    <xf numFmtId="0" fontId="10" fillId="2" borderId="0" xfId="0" applyFont="1" applyFill="1" applyBorder="1" applyAlignment="1">
      <alignment horizontal="left" vertical="center"/>
    </xf>
    <xf numFmtId="0" fontId="10" fillId="2" borderId="19" xfId="0" applyFont="1" applyFill="1" applyBorder="1" applyAlignment="1">
      <alignment horizontal="left" vertical="center"/>
    </xf>
    <xf numFmtId="0" fontId="10" fillId="2" borderId="12" xfId="0" applyFont="1" applyFill="1" applyBorder="1" applyAlignment="1">
      <alignment vertical="top"/>
    </xf>
    <xf numFmtId="0" fontId="10" fillId="2" borderId="2" xfId="0" applyFont="1" applyFill="1" applyBorder="1" applyAlignment="1">
      <alignment vertical="top"/>
    </xf>
    <xf numFmtId="0" fontId="10" fillId="2" borderId="9" xfId="0" applyFont="1" applyFill="1" applyBorder="1" applyAlignment="1">
      <alignment vertical="top"/>
    </xf>
    <xf numFmtId="0" fontId="10" fillId="2" borderId="20" xfId="0" applyFont="1" applyFill="1" applyBorder="1" applyAlignment="1">
      <alignment vertical="top"/>
    </xf>
    <xf numFmtId="0" fontId="10" fillId="2" borderId="3" xfId="0" applyFont="1" applyFill="1" applyBorder="1" applyAlignment="1">
      <alignment vertical="top"/>
    </xf>
    <xf numFmtId="0" fontId="10" fillId="2" borderId="21" xfId="0" applyFont="1" applyFill="1" applyBorder="1" applyAlignment="1">
      <alignment vertical="top"/>
    </xf>
    <xf numFmtId="0" fontId="10" fillId="2" borderId="12" xfId="0" applyFont="1" applyFill="1" applyBorder="1" applyAlignment="1" applyProtection="1">
      <alignment horizontal="left" vertical="top" wrapText="1"/>
      <protection locked="0"/>
    </xf>
    <xf numFmtId="0" fontId="10" fillId="2" borderId="2" xfId="0" applyFont="1" applyFill="1" applyBorder="1" applyAlignment="1" applyProtection="1">
      <alignment horizontal="left" vertical="top" wrapText="1"/>
      <protection locked="0"/>
    </xf>
    <xf numFmtId="0" fontId="10" fillId="2" borderId="9" xfId="0" applyFont="1" applyFill="1" applyBorder="1" applyAlignment="1" applyProtection="1">
      <alignment horizontal="left" vertical="top" wrapText="1"/>
      <protection locked="0"/>
    </xf>
    <xf numFmtId="0" fontId="10" fillId="2" borderId="20" xfId="0"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locked="0"/>
    </xf>
    <xf numFmtId="0" fontId="10" fillId="2" borderId="21" xfId="0" applyFont="1" applyFill="1" applyBorder="1" applyAlignment="1" applyProtection="1">
      <alignment horizontal="left" vertical="top" wrapText="1"/>
      <protection locked="0"/>
    </xf>
    <xf numFmtId="177" fontId="10" fillId="4" borderId="18" xfId="0" applyNumberFormat="1" applyFont="1" applyFill="1" applyBorder="1" applyAlignment="1">
      <alignment horizontal="right" vertical="center" indent="2"/>
    </xf>
    <xf numFmtId="177" fontId="10" fillId="4" borderId="0" xfId="0" applyNumberFormat="1" applyFont="1" applyFill="1" applyBorder="1" applyAlignment="1">
      <alignment horizontal="right" vertical="center" indent="2"/>
    </xf>
    <xf numFmtId="177" fontId="10" fillId="4" borderId="19" xfId="0" applyNumberFormat="1" applyFont="1" applyFill="1" applyBorder="1" applyAlignment="1">
      <alignment horizontal="right" vertical="center" indent="2"/>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5" xfId="0" applyFont="1" applyFill="1" applyBorder="1" applyAlignment="1">
      <alignment horizontal="center" vertical="center"/>
    </xf>
    <xf numFmtId="0" fontId="10" fillId="2" borderId="82" xfId="0" applyFont="1" applyFill="1" applyBorder="1" applyAlignment="1">
      <alignment horizontal="center" vertical="center"/>
    </xf>
    <xf numFmtId="0" fontId="10" fillId="2" borderId="83" xfId="0" applyFont="1" applyFill="1" applyBorder="1" applyAlignment="1">
      <alignment horizontal="center" vertical="center"/>
    </xf>
    <xf numFmtId="0" fontId="10" fillId="2" borderId="5" xfId="0" applyFont="1" applyFill="1" applyBorder="1" applyAlignment="1" applyProtection="1">
      <alignment horizontal="center" vertical="center" shrinkToFit="1"/>
      <protection locked="0"/>
    </xf>
    <xf numFmtId="177" fontId="10" fillId="2" borderId="4" xfId="0" applyNumberFormat="1" applyFont="1" applyFill="1" applyBorder="1" applyAlignment="1" applyProtection="1">
      <alignment horizontal="right" vertical="center" indent="2"/>
      <protection locked="0"/>
    </xf>
    <xf numFmtId="177" fontId="10" fillId="2" borderId="5" xfId="0" applyNumberFormat="1" applyFont="1" applyFill="1" applyBorder="1" applyAlignment="1" applyProtection="1">
      <alignment horizontal="right" vertical="center" indent="2"/>
      <protection locked="0"/>
    </xf>
    <xf numFmtId="177" fontId="10" fillId="2" borderId="6" xfId="0" applyNumberFormat="1" applyFont="1" applyFill="1" applyBorder="1" applyAlignment="1" applyProtection="1">
      <alignment horizontal="right" vertical="center" indent="2"/>
      <protection locked="0"/>
    </xf>
    <xf numFmtId="0" fontId="21" fillId="2" borderId="0" xfId="0" applyFont="1" applyFill="1" applyAlignment="1" applyProtection="1">
      <alignment horizontal="center" vertical="center"/>
      <protection locked="0"/>
    </xf>
    <xf numFmtId="0" fontId="10" fillId="2" borderId="15" xfId="0" applyFont="1" applyFill="1" applyBorder="1" applyAlignment="1">
      <alignment horizontal="left" vertical="center"/>
    </xf>
    <xf numFmtId="177" fontId="10" fillId="4" borderId="4" xfId="0" applyNumberFormat="1" applyFont="1" applyFill="1" applyBorder="1" applyAlignment="1">
      <alignment horizontal="right" vertical="center" indent="2"/>
    </xf>
    <xf numFmtId="177" fontId="10" fillId="4" borderId="5" xfId="0" applyNumberFormat="1" applyFont="1" applyFill="1" applyBorder="1" applyAlignment="1">
      <alignment horizontal="right" vertical="center" indent="2"/>
    </xf>
    <xf numFmtId="177" fontId="10" fillId="4" borderId="6" xfId="0" applyNumberFormat="1" applyFont="1" applyFill="1" applyBorder="1" applyAlignment="1">
      <alignment horizontal="right" vertical="center" indent="2"/>
    </xf>
    <xf numFmtId="0" fontId="10" fillId="2" borderId="81" xfId="0" applyFont="1" applyFill="1" applyBorder="1" applyAlignment="1">
      <alignment horizontal="left" vertical="center" wrapText="1"/>
    </xf>
    <xf numFmtId="0" fontId="10" fillId="2" borderId="82" xfId="0" applyFont="1" applyFill="1" applyBorder="1" applyAlignment="1">
      <alignment horizontal="left" vertical="center" wrapText="1"/>
    </xf>
    <xf numFmtId="0" fontId="10" fillId="2" borderId="83" xfId="0" applyFont="1" applyFill="1" applyBorder="1" applyAlignment="1">
      <alignment horizontal="left" vertical="center" wrapText="1"/>
    </xf>
    <xf numFmtId="0" fontId="10" fillId="2" borderId="78" xfId="0" applyFont="1" applyFill="1" applyBorder="1" applyAlignment="1">
      <alignment horizontal="left" vertical="center"/>
    </xf>
    <xf numFmtId="0" fontId="10" fillId="2" borderId="79" xfId="0" applyFont="1" applyFill="1" applyBorder="1" applyAlignment="1">
      <alignment horizontal="left" vertical="center"/>
    </xf>
    <xf numFmtId="0" fontId="10" fillId="2" borderId="3" xfId="0" applyFont="1" applyFill="1" applyBorder="1" applyAlignment="1" applyProtection="1">
      <alignment horizontal="left" vertical="center"/>
      <protection locked="0"/>
    </xf>
    <xf numFmtId="0" fontId="10" fillId="2" borderId="21" xfId="0" applyFont="1" applyFill="1" applyBorder="1" applyAlignment="1" applyProtection="1">
      <alignment horizontal="left" vertical="center"/>
      <protection locked="0"/>
    </xf>
    <xf numFmtId="0" fontId="10" fillId="2" borderId="82" xfId="0" applyFont="1" applyFill="1" applyBorder="1" applyAlignment="1" applyProtection="1">
      <alignment horizontal="center" vertical="center"/>
      <protection locked="0"/>
    </xf>
    <xf numFmtId="177" fontId="10" fillId="4" borderId="77" xfId="0" applyNumberFormat="1" applyFont="1" applyFill="1" applyBorder="1" applyAlignment="1">
      <alignment horizontal="right" vertical="center" indent="2"/>
    </xf>
    <xf numFmtId="177" fontId="10" fillId="4" borderId="78" xfId="0" applyNumberFormat="1" applyFont="1" applyFill="1" applyBorder="1" applyAlignment="1">
      <alignment horizontal="right" vertical="center" indent="2"/>
    </xf>
    <xf numFmtId="177" fontId="10" fillId="4" borderId="79" xfId="0" applyNumberFormat="1" applyFont="1" applyFill="1" applyBorder="1" applyAlignment="1">
      <alignment horizontal="right" vertical="center" indent="2"/>
    </xf>
    <xf numFmtId="0" fontId="18" fillId="2" borderId="0" xfId="0" applyFont="1" applyFill="1" applyAlignment="1" applyProtection="1">
      <alignment horizontal="center" vertical="center" shrinkToFit="1"/>
      <protection locked="0"/>
    </xf>
    <xf numFmtId="0" fontId="11" fillId="2" borderId="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9" xfId="0" applyFont="1" applyFill="1" applyBorder="1" applyAlignment="1">
      <alignment horizontal="center" vertical="center" wrapText="1"/>
    </xf>
    <xf numFmtId="177" fontId="10" fillId="2" borderId="2" xfId="0" applyNumberFormat="1" applyFont="1" applyFill="1" applyBorder="1" applyAlignment="1" applyProtection="1">
      <alignment horizontal="right" vertical="center" shrinkToFit="1"/>
      <protection locked="0"/>
    </xf>
    <xf numFmtId="177" fontId="10" fillId="2" borderId="9" xfId="0" applyNumberFormat="1" applyFont="1" applyFill="1" applyBorder="1" applyAlignment="1" applyProtection="1">
      <alignment horizontal="right" vertical="center" shrinkToFit="1"/>
      <protection locked="0"/>
    </xf>
    <xf numFmtId="177" fontId="10" fillId="2" borderId="0" xfId="0" applyNumberFormat="1" applyFont="1" applyFill="1" applyBorder="1" applyAlignment="1" applyProtection="1">
      <alignment horizontal="right" vertical="center" shrinkToFit="1"/>
      <protection locked="0"/>
    </xf>
    <xf numFmtId="177" fontId="10" fillId="2" borderId="19" xfId="0" applyNumberFormat="1" applyFont="1" applyFill="1" applyBorder="1" applyAlignment="1" applyProtection="1">
      <alignment horizontal="right" vertical="center" shrinkToFit="1"/>
      <protection locked="0"/>
    </xf>
    <xf numFmtId="177" fontId="10" fillId="4" borderId="2" xfId="0" applyNumberFormat="1" applyFont="1" applyFill="1" applyBorder="1" applyAlignment="1">
      <alignment horizontal="right" vertical="center" shrinkToFit="1"/>
    </xf>
    <xf numFmtId="177" fontId="10" fillId="4" borderId="9" xfId="0" applyNumberFormat="1" applyFont="1" applyFill="1" applyBorder="1" applyAlignment="1">
      <alignment horizontal="right" vertical="center" shrinkToFit="1"/>
    </xf>
    <xf numFmtId="177" fontId="10" fillId="4" borderId="0" xfId="0" applyNumberFormat="1" applyFont="1" applyFill="1" applyBorder="1" applyAlignment="1">
      <alignment horizontal="right" vertical="center" shrinkToFit="1"/>
    </xf>
    <xf numFmtId="177" fontId="10" fillId="4" borderId="19" xfId="0" applyNumberFormat="1" applyFont="1" applyFill="1" applyBorder="1" applyAlignment="1">
      <alignment horizontal="right" vertical="center" shrinkToFit="1"/>
    </xf>
    <xf numFmtId="177" fontId="10" fillId="2" borderId="3" xfId="0" applyNumberFormat="1" applyFont="1" applyFill="1" applyBorder="1" applyAlignment="1" applyProtection="1">
      <alignment horizontal="right" vertical="center" shrinkToFit="1"/>
      <protection locked="0"/>
    </xf>
    <xf numFmtId="177" fontId="10" fillId="2" borderId="21" xfId="0" applyNumberFormat="1" applyFont="1" applyFill="1" applyBorder="1" applyAlignment="1" applyProtection="1">
      <alignment horizontal="right" vertical="center" shrinkToFit="1"/>
      <protection locked="0"/>
    </xf>
    <xf numFmtId="177" fontId="10" fillId="4" borderId="3" xfId="0" applyNumberFormat="1" applyFont="1" applyFill="1" applyBorder="1" applyAlignment="1">
      <alignment horizontal="right" vertical="center" shrinkToFit="1"/>
    </xf>
    <xf numFmtId="177" fontId="10" fillId="4" borderId="21" xfId="0" applyNumberFormat="1" applyFont="1" applyFill="1" applyBorder="1" applyAlignment="1">
      <alignment horizontal="right" vertical="center" shrinkToFit="1"/>
    </xf>
    <xf numFmtId="177" fontId="10" fillId="4" borderId="12" xfId="0" applyNumberFormat="1" applyFont="1" applyFill="1" applyBorder="1" applyAlignment="1">
      <alignment horizontal="right" vertical="center" shrinkToFit="1"/>
    </xf>
    <xf numFmtId="177" fontId="10" fillId="4" borderId="20" xfId="0" applyNumberFormat="1" applyFont="1" applyFill="1" applyBorder="1" applyAlignment="1">
      <alignment horizontal="right" vertical="center" shrinkToFit="1"/>
    </xf>
    <xf numFmtId="178" fontId="10" fillId="3" borderId="13" xfId="0" applyNumberFormat="1" applyFont="1" applyFill="1" applyBorder="1" applyAlignment="1" applyProtection="1">
      <alignment horizontal="right" vertical="center"/>
    </xf>
    <xf numFmtId="178" fontId="10" fillId="3" borderId="17" xfId="0" applyNumberFormat="1" applyFont="1" applyFill="1" applyBorder="1" applyAlignment="1" applyProtection="1">
      <alignment horizontal="right" vertical="center"/>
    </xf>
    <xf numFmtId="178" fontId="10" fillId="3" borderId="14" xfId="0" applyNumberFormat="1" applyFont="1" applyFill="1" applyBorder="1" applyAlignment="1" applyProtection="1">
      <alignment horizontal="right" vertical="center"/>
    </xf>
    <xf numFmtId="177" fontId="10" fillId="3" borderId="13" xfId="20" applyNumberFormat="1" applyFont="1" applyFill="1" applyBorder="1" applyAlignment="1" applyProtection="1">
      <alignment horizontal="right" vertical="center"/>
    </xf>
    <xf numFmtId="177" fontId="10" fillId="3" borderId="17" xfId="20" applyNumberFormat="1" applyFont="1" applyFill="1" applyBorder="1" applyAlignment="1" applyProtection="1">
      <alignment horizontal="right" vertical="center"/>
    </xf>
    <xf numFmtId="177" fontId="10" fillId="3" borderId="14" xfId="20" applyNumberFormat="1" applyFont="1" applyFill="1" applyBorder="1" applyAlignment="1" applyProtection="1">
      <alignment horizontal="right" vertical="center"/>
    </xf>
    <xf numFmtId="0" fontId="10" fillId="2" borderId="12"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0" fontId="10" fillId="2" borderId="20"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5" borderId="28" xfId="0" applyFont="1" applyFill="1" applyBorder="1" applyAlignment="1" applyProtection="1">
      <alignment horizontal="center" vertical="center"/>
      <protection locked="0"/>
    </xf>
    <xf numFmtId="0" fontId="10" fillId="5" borderId="41" xfId="0" applyFont="1" applyFill="1" applyBorder="1" applyAlignment="1" applyProtection="1">
      <alignment horizontal="center" vertical="center"/>
      <protection locked="0"/>
    </xf>
    <xf numFmtId="0" fontId="10" fillId="5" borderId="8" xfId="0" applyFont="1" applyFill="1" applyBorder="1" applyAlignment="1" applyProtection="1">
      <alignment horizontal="center" vertical="center"/>
      <protection locked="0"/>
    </xf>
    <xf numFmtId="0" fontId="10" fillId="5" borderId="16" xfId="0" applyFont="1" applyFill="1" applyBorder="1" applyAlignment="1" applyProtection="1">
      <alignment horizontal="center" vertical="center"/>
      <protection locked="0"/>
    </xf>
    <xf numFmtId="0" fontId="10" fillId="5" borderId="44" xfId="0" applyFont="1" applyFill="1" applyBorder="1" applyAlignment="1" applyProtection="1">
      <alignment horizontal="center" vertical="center"/>
      <protection locked="0"/>
    </xf>
    <xf numFmtId="0" fontId="10" fillId="5" borderId="91" xfId="0" applyFont="1" applyFill="1" applyBorder="1" applyAlignment="1" applyProtection="1">
      <alignment horizontal="center" vertical="center"/>
      <protection locked="0"/>
    </xf>
    <xf numFmtId="0" fontId="10" fillId="2" borderId="3" xfId="0" applyFont="1" applyFill="1" applyBorder="1" applyAlignment="1" applyProtection="1">
      <alignment horizontal="right" vertical="center" wrapText="1"/>
    </xf>
    <xf numFmtId="0" fontId="10" fillId="2" borderId="3" xfId="0" applyFont="1" applyFill="1" applyBorder="1" applyAlignment="1" applyProtection="1">
      <alignment horizontal="right" vertical="center"/>
    </xf>
    <xf numFmtId="0" fontId="10" fillId="2" borderId="30" xfId="0" applyFont="1" applyFill="1" applyBorder="1" applyAlignment="1" applyProtection="1">
      <alignment horizontal="right" vertical="center"/>
    </xf>
    <xf numFmtId="178" fontId="10" fillId="3" borderId="43" xfId="0" applyNumberFormat="1" applyFont="1" applyFill="1" applyBorder="1" applyAlignment="1" applyProtection="1">
      <alignment horizontal="right" vertical="center"/>
    </xf>
    <xf numFmtId="178" fontId="10" fillId="3" borderId="54" xfId="0" applyNumberFormat="1" applyFont="1" applyFill="1" applyBorder="1" applyAlignment="1" applyProtection="1">
      <alignment horizontal="right" vertical="center"/>
    </xf>
    <xf numFmtId="178" fontId="10" fillId="3" borderId="49" xfId="0" applyNumberFormat="1" applyFont="1" applyFill="1" applyBorder="1" applyAlignment="1" applyProtection="1">
      <alignment horizontal="right" vertical="center"/>
    </xf>
    <xf numFmtId="178" fontId="10" fillId="3" borderId="100" xfId="0" applyNumberFormat="1" applyFont="1" applyFill="1" applyBorder="1" applyAlignment="1" applyProtection="1">
      <alignment horizontal="right" vertical="center"/>
    </xf>
    <xf numFmtId="178" fontId="10" fillId="3" borderId="101" xfId="0" applyNumberFormat="1" applyFont="1" applyFill="1" applyBorder="1" applyAlignment="1" applyProtection="1">
      <alignment horizontal="right" vertical="center"/>
    </xf>
    <xf numFmtId="178" fontId="10" fillId="3" borderId="102" xfId="0" applyNumberFormat="1" applyFont="1" applyFill="1" applyBorder="1" applyAlignment="1" applyProtection="1">
      <alignment horizontal="right" vertical="center"/>
    </xf>
    <xf numFmtId="0" fontId="10" fillId="2" borderId="2"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178" fontId="10" fillId="3" borderId="103" xfId="0" applyNumberFormat="1" applyFont="1" applyFill="1" applyBorder="1" applyAlignment="1" applyProtection="1">
      <alignment horizontal="right" vertical="center"/>
    </xf>
    <xf numFmtId="178" fontId="10" fillId="3" borderId="104" xfId="0" applyNumberFormat="1" applyFont="1" applyFill="1" applyBorder="1" applyAlignment="1" applyProtection="1">
      <alignment horizontal="right" vertical="center"/>
    </xf>
    <xf numFmtId="178" fontId="10" fillId="3" borderId="105" xfId="0" applyNumberFormat="1" applyFont="1" applyFill="1" applyBorder="1" applyAlignment="1" applyProtection="1">
      <alignment horizontal="right" vertical="center"/>
    </xf>
    <xf numFmtId="0" fontId="10" fillId="2" borderId="58" xfId="0" applyFont="1" applyFill="1" applyBorder="1" applyAlignment="1" applyProtection="1">
      <alignment horizontal="left" vertical="center" wrapText="1"/>
    </xf>
    <xf numFmtId="0" fontId="10" fillId="2" borderId="30" xfId="0" applyFont="1" applyFill="1" applyBorder="1" applyAlignment="1" applyProtection="1">
      <alignment horizontal="left" vertical="center" wrapText="1"/>
    </xf>
    <xf numFmtId="0" fontId="10" fillId="2" borderId="39" xfId="0" applyFont="1" applyFill="1" applyBorder="1" applyAlignment="1" applyProtection="1">
      <alignment horizontal="right" vertical="center" wrapText="1"/>
    </xf>
    <xf numFmtId="0" fontId="10" fillId="2" borderId="93" xfId="0" applyFont="1" applyFill="1" applyBorder="1" applyAlignment="1" applyProtection="1">
      <alignment horizontal="right" vertical="center" wrapText="1"/>
    </xf>
    <xf numFmtId="181" fontId="10" fillId="4" borderId="100" xfId="0" applyNumberFormat="1" applyFont="1" applyFill="1" applyBorder="1" applyAlignment="1" applyProtection="1">
      <alignment horizontal="right" vertical="center"/>
    </xf>
    <xf numFmtId="181" fontId="10" fillId="4" borderId="101" xfId="0" applyNumberFormat="1" applyFont="1" applyFill="1" applyBorder="1" applyAlignment="1" applyProtection="1">
      <alignment horizontal="right" vertical="center"/>
    </xf>
    <xf numFmtId="181" fontId="10" fillId="4" borderId="102" xfId="0" applyNumberFormat="1" applyFont="1" applyFill="1" applyBorder="1" applyAlignment="1" applyProtection="1">
      <alignment horizontal="right" vertical="center"/>
    </xf>
    <xf numFmtId="181" fontId="10" fillId="4" borderId="27" xfId="0" applyNumberFormat="1" applyFont="1" applyFill="1" applyBorder="1" applyAlignment="1" applyProtection="1">
      <alignment horizontal="right" vertical="center"/>
    </xf>
    <xf numFmtId="181" fontId="10" fillId="4" borderId="0" xfId="0" applyNumberFormat="1" applyFont="1" applyFill="1" applyBorder="1" applyAlignment="1" applyProtection="1">
      <alignment horizontal="right" vertical="center"/>
    </xf>
    <xf numFmtId="181" fontId="10" fillId="4" borderId="26" xfId="0" applyNumberFormat="1" applyFont="1" applyFill="1" applyBorder="1" applyAlignment="1" applyProtection="1">
      <alignment horizontal="right" vertical="center"/>
    </xf>
    <xf numFmtId="0" fontId="10" fillId="2" borderId="9"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4" borderId="94" xfId="0" applyFont="1" applyFill="1" applyBorder="1" applyAlignment="1" applyProtection="1">
      <alignment horizontal="center" vertical="center"/>
    </xf>
    <xf numFmtId="0" fontId="10" fillId="4" borderId="78" xfId="0" applyFont="1" applyFill="1" applyBorder="1" applyAlignment="1" applyProtection="1">
      <alignment horizontal="center" vertical="center"/>
    </xf>
    <xf numFmtId="0" fontId="10" fillId="4" borderId="95" xfId="0" applyFont="1" applyFill="1" applyBorder="1" applyAlignment="1" applyProtection="1">
      <alignment horizontal="center" vertical="center"/>
    </xf>
    <xf numFmtId="0" fontId="10" fillId="4" borderId="92" xfId="0" applyFont="1" applyFill="1" applyBorder="1" applyAlignment="1" applyProtection="1">
      <alignment horizontal="center" vertical="center"/>
    </xf>
    <xf numFmtId="0" fontId="10" fillId="4" borderId="39" xfId="0" applyFont="1" applyFill="1" applyBorder="1" applyAlignment="1" applyProtection="1">
      <alignment horizontal="center" vertical="center"/>
    </xf>
    <xf numFmtId="0" fontId="10" fillId="4" borderId="93" xfId="0" applyFont="1" applyFill="1" applyBorder="1" applyAlignment="1" applyProtection="1">
      <alignment horizontal="center" vertical="center"/>
    </xf>
    <xf numFmtId="0" fontId="10" fillId="2" borderId="70" xfId="0" applyFont="1" applyFill="1" applyBorder="1" applyAlignment="1" applyProtection="1">
      <alignment horizontal="left" vertical="center" wrapText="1"/>
    </xf>
    <xf numFmtId="0" fontId="10" fillId="2" borderId="84" xfId="0" applyFont="1" applyFill="1" applyBorder="1" applyAlignment="1" applyProtection="1">
      <alignment horizontal="left" vertical="center" wrapText="1"/>
    </xf>
    <xf numFmtId="0" fontId="10" fillId="2" borderId="106" xfId="0" applyFont="1" applyFill="1" applyBorder="1" applyAlignment="1" applyProtection="1">
      <alignment horizontal="left" vertical="center" wrapText="1"/>
    </xf>
    <xf numFmtId="0" fontId="10" fillId="4" borderId="107" xfId="0" applyFont="1" applyFill="1" applyBorder="1" applyAlignment="1" applyProtection="1">
      <alignment horizontal="center" vertical="center"/>
    </xf>
    <xf numFmtId="0" fontId="10" fillId="4" borderId="84" xfId="0" applyFont="1" applyFill="1" applyBorder="1" applyAlignment="1" applyProtection="1">
      <alignment horizontal="center" vertical="center"/>
    </xf>
    <xf numFmtId="0" fontId="10" fillId="4" borderId="106" xfId="0" applyFont="1" applyFill="1" applyBorder="1" applyAlignment="1" applyProtection="1">
      <alignment horizontal="center" vertical="center"/>
    </xf>
    <xf numFmtId="0" fontId="10" fillId="4" borderId="27" xfId="0" applyFont="1" applyFill="1" applyBorder="1" applyAlignment="1" applyProtection="1">
      <alignment horizontal="center" vertical="center"/>
    </xf>
    <xf numFmtId="0" fontId="10" fillId="4" borderId="0" xfId="0" applyFont="1" applyFill="1" applyBorder="1" applyAlignment="1" applyProtection="1">
      <alignment horizontal="center" vertical="center"/>
    </xf>
    <xf numFmtId="0" fontId="10" fillId="4" borderId="26" xfId="0" applyFont="1" applyFill="1" applyBorder="1" applyAlignment="1" applyProtection="1">
      <alignment horizontal="center" vertical="center"/>
    </xf>
    <xf numFmtId="0" fontId="10" fillId="4" borderId="97" xfId="0" applyFont="1" applyFill="1" applyBorder="1" applyAlignment="1" applyProtection="1">
      <alignment horizontal="center" vertical="center"/>
    </xf>
    <xf numFmtId="0" fontId="10" fillId="4" borderId="86" xfId="0" applyFont="1" applyFill="1" applyBorder="1" applyAlignment="1" applyProtection="1">
      <alignment horizontal="center" vertical="center"/>
    </xf>
    <xf numFmtId="0" fontId="10" fillId="4" borderId="98" xfId="0" applyFont="1" applyFill="1" applyBorder="1" applyAlignment="1" applyProtection="1">
      <alignment horizontal="center" vertical="center"/>
    </xf>
    <xf numFmtId="0" fontId="10" fillId="4" borderId="16" xfId="0" applyFont="1" applyFill="1" applyBorder="1" applyAlignment="1" applyProtection="1">
      <alignment horizontal="center" vertical="center"/>
    </xf>
    <xf numFmtId="0" fontId="10" fillId="4" borderId="44" xfId="0" applyFont="1" applyFill="1" applyBorder="1" applyAlignment="1" applyProtection="1">
      <alignment horizontal="center" vertical="center"/>
    </xf>
    <xf numFmtId="0" fontId="10" fillId="4" borderId="91" xfId="0" applyFont="1" applyFill="1" applyBorder="1" applyAlignment="1" applyProtection="1">
      <alignment horizontal="center" vertical="center"/>
    </xf>
    <xf numFmtId="0" fontId="10" fillId="4" borderId="29" xfId="0" applyFont="1" applyFill="1" applyBorder="1" applyAlignment="1" applyProtection="1">
      <alignment horizontal="center" vertical="center"/>
    </xf>
    <xf numFmtId="0" fontId="10" fillId="4" borderId="3" xfId="0" applyFont="1" applyFill="1" applyBorder="1" applyAlignment="1" applyProtection="1">
      <alignment horizontal="center" vertical="center"/>
    </xf>
    <xf numFmtId="0" fontId="10" fillId="4" borderId="30" xfId="0" applyFont="1" applyFill="1" applyBorder="1" applyAlignment="1" applyProtection="1">
      <alignment horizontal="center" vertical="center"/>
    </xf>
    <xf numFmtId="0" fontId="10" fillId="4" borderId="103" xfId="0" applyFont="1" applyFill="1" applyBorder="1" applyAlignment="1" applyProtection="1">
      <alignment horizontal="center" vertical="center"/>
    </xf>
    <xf numFmtId="0" fontId="10" fillId="4" borderId="104" xfId="0" applyFont="1" applyFill="1" applyBorder="1" applyAlignment="1" applyProtection="1">
      <alignment horizontal="center" vertical="center"/>
    </xf>
    <xf numFmtId="0" fontId="10" fillId="4" borderId="105" xfId="0" applyFont="1" applyFill="1" applyBorder="1" applyAlignment="1" applyProtection="1">
      <alignment horizontal="center" vertical="center"/>
    </xf>
    <xf numFmtId="0" fontId="10" fillId="4" borderId="120" xfId="0" applyFont="1" applyFill="1" applyBorder="1" applyAlignment="1" applyProtection="1">
      <alignment horizontal="center" vertical="center"/>
    </xf>
    <xf numFmtId="0" fontId="10" fillId="4" borderId="82" xfId="0" applyFont="1" applyFill="1" applyBorder="1" applyAlignment="1" applyProtection="1">
      <alignment horizontal="center" vertical="center"/>
    </xf>
    <xf numFmtId="0" fontId="10" fillId="4" borderId="99" xfId="0" applyFont="1" applyFill="1" applyBorder="1" applyAlignment="1" applyProtection="1">
      <alignment horizontal="center" vertical="center"/>
    </xf>
    <xf numFmtId="0" fontId="10" fillId="3" borderId="94" xfId="0" applyFont="1" applyFill="1" applyBorder="1" applyAlignment="1" applyProtection="1">
      <alignment horizontal="center" vertical="center"/>
    </xf>
    <xf numFmtId="0" fontId="10" fillId="3" borderId="78" xfId="0" applyFont="1" applyFill="1" applyBorder="1" applyAlignment="1" applyProtection="1">
      <alignment horizontal="center" vertical="center"/>
    </xf>
    <xf numFmtId="0" fontId="10" fillId="3" borderId="95" xfId="0" applyFont="1" applyFill="1" applyBorder="1" applyAlignment="1" applyProtection="1">
      <alignment horizontal="center" vertical="center"/>
    </xf>
    <xf numFmtId="0" fontId="10" fillId="3" borderId="107" xfId="0" applyFont="1" applyFill="1" applyBorder="1" applyAlignment="1" applyProtection="1">
      <alignment horizontal="center" vertical="center"/>
    </xf>
    <xf numFmtId="0" fontId="10" fillId="3" borderId="84" xfId="0" applyFont="1" applyFill="1" applyBorder="1" applyAlignment="1" applyProtection="1">
      <alignment horizontal="center" vertical="center"/>
    </xf>
    <xf numFmtId="0" fontId="10" fillId="3" borderId="106" xfId="0" applyFont="1" applyFill="1" applyBorder="1" applyAlignment="1" applyProtection="1">
      <alignment horizontal="center" vertical="center"/>
    </xf>
    <xf numFmtId="0" fontId="10" fillId="4" borderId="100" xfId="0" applyFont="1" applyFill="1" applyBorder="1" applyAlignment="1" applyProtection="1">
      <alignment horizontal="center" vertical="center"/>
    </xf>
    <xf numFmtId="0" fontId="10" fillId="4" borderId="101" xfId="0" applyFont="1" applyFill="1" applyBorder="1" applyAlignment="1" applyProtection="1">
      <alignment horizontal="center" vertical="center"/>
    </xf>
    <xf numFmtId="0" fontId="10" fillId="4" borderId="102" xfId="0" applyFont="1" applyFill="1" applyBorder="1" applyAlignment="1" applyProtection="1">
      <alignment horizontal="center" vertical="center"/>
    </xf>
    <xf numFmtId="0" fontId="10" fillId="3" borderId="100" xfId="0" applyFont="1" applyFill="1" applyBorder="1" applyAlignment="1" applyProtection="1">
      <alignment horizontal="center" vertical="center"/>
    </xf>
    <xf numFmtId="0" fontId="10" fillId="3" borderId="101" xfId="0" applyFont="1" applyFill="1" applyBorder="1" applyAlignment="1" applyProtection="1">
      <alignment horizontal="center" vertical="center"/>
    </xf>
    <xf numFmtId="0" fontId="10" fillId="3" borderId="102"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0" fillId="2" borderId="19" xfId="0" applyFont="1" applyFill="1" applyBorder="1" applyAlignment="1" applyProtection="1">
      <alignment horizontal="center" vertical="center"/>
    </xf>
    <xf numFmtId="0" fontId="10" fillId="2" borderId="18" xfId="0" applyFont="1" applyFill="1" applyBorder="1" applyAlignment="1" applyProtection="1">
      <alignment horizontal="center" vertical="center"/>
    </xf>
    <xf numFmtId="0" fontId="10" fillId="2" borderId="6" xfId="0" applyFont="1" applyFill="1" applyBorder="1" applyAlignment="1" applyProtection="1">
      <alignment horizontal="center" vertical="center" textRotation="255"/>
    </xf>
    <xf numFmtId="0" fontId="10" fillId="2" borderId="1" xfId="0" applyFont="1" applyFill="1" applyBorder="1" applyAlignment="1" applyProtection="1">
      <alignment horizontal="center" vertical="center" textRotation="255"/>
    </xf>
    <xf numFmtId="0" fontId="15" fillId="0" borderId="64" xfId="0" applyFont="1" applyFill="1" applyBorder="1" applyAlignment="1" applyProtection="1">
      <alignment horizontal="center" vertical="center"/>
    </xf>
    <xf numFmtId="0" fontId="15" fillId="0" borderId="65" xfId="0" applyFont="1" applyFill="1" applyBorder="1" applyAlignment="1" applyProtection="1">
      <alignment horizontal="center" vertical="center"/>
    </xf>
    <xf numFmtId="0" fontId="15" fillId="0" borderId="87"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10" fillId="3" borderId="94" xfId="0" applyFont="1" applyFill="1" applyBorder="1" applyAlignment="1">
      <alignment horizontal="center" vertical="center"/>
    </xf>
    <xf numFmtId="0" fontId="10" fillId="3" borderId="78" xfId="0" applyFont="1" applyFill="1" applyBorder="1" applyAlignment="1">
      <alignment horizontal="center" vertical="center"/>
    </xf>
    <xf numFmtId="0" fontId="10" fillId="3" borderId="95" xfId="0" applyFont="1" applyFill="1" applyBorder="1" applyAlignment="1">
      <alignment horizontal="center" vertical="center"/>
    </xf>
    <xf numFmtId="0" fontId="10" fillId="2" borderId="6" xfId="0" applyFont="1" applyFill="1" applyBorder="1" applyAlignment="1" applyProtection="1">
      <alignment horizontal="center" vertical="center" textRotation="255" shrinkToFit="1"/>
    </xf>
    <xf numFmtId="0" fontId="10" fillId="2" borderId="1" xfId="0" applyFont="1" applyFill="1" applyBorder="1" applyAlignment="1" applyProtection="1">
      <alignment horizontal="center" vertical="center" textRotation="255" shrinkToFit="1"/>
    </xf>
    <xf numFmtId="0" fontId="10" fillId="2" borderId="2"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10" fillId="2" borderId="19"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2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xf>
    <xf numFmtId="0" fontId="15" fillId="3" borderId="2" xfId="0" applyFont="1" applyFill="1" applyBorder="1" applyAlignment="1" applyProtection="1">
      <alignment horizontal="center" vertical="center"/>
    </xf>
    <xf numFmtId="0" fontId="15" fillId="3" borderId="18"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20"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0" borderId="68" xfId="0" applyFont="1" applyFill="1" applyBorder="1" applyAlignment="1" applyProtection="1">
      <alignment horizontal="center" vertical="center"/>
    </xf>
    <xf numFmtId="0" fontId="15" fillId="0" borderId="69" xfId="0" applyFont="1" applyFill="1" applyBorder="1" applyAlignment="1" applyProtection="1">
      <alignment horizontal="center" vertical="center"/>
    </xf>
    <xf numFmtId="0" fontId="10" fillId="3" borderId="12" xfId="0" applyFont="1" applyFill="1" applyBorder="1" applyAlignment="1" applyProtection="1">
      <alignment horizontal="center" vertical="center"/>
    </xf>
    <xf numFmtId="0" fontId="10" fillId="3" borderId="2" xfId="0" applyFont="1" applyFill="1" applyBorder="1" applyAlignment="1" applyProtection="1">
      <alignment horizontal="center" vertical="center"/>
    </xf>
    <xf numFmtId="0" fontId="10" fillId="3" borderId="18"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10" fillId="2" borderId="2" xfId="0" applyFont="1" applyFill="1" applyBorder="1" applyAlignment="1" applyProtection="1">
      <alignment horizontal="center" vertical="center" textRotation="255"/>
    </xf>
    <xf numFmtId="0" fontId="10" fillId="2" borderId="9" xfId="0" applyFont="1" applyFill="1" applyBorder="1" applyAlignment="1" applyProtection="1">
      <alignment horizontal="center" vertical="center" textRotation="255"/>
    </xf>
    <xf numFmtId="0" fontId="10" fillId="2" borderId="0" xfId="0" applyFont="1" applyFill="1" applyBorder="1" applyAlignment="1" applyProtection="1">
      <alignment horizontal="center" vertical="center" textRotation="255"/>
    </xf>
    <xf numFmtId="0" fontId="10" fillId="2" borderId="19" xfId="0" applyFont="1" applyFill="1" applyBorder="1" applyAlignment="1" applyProtection="1">
      <alignment horizontal="center" vertical="center" textRotation="255"/>
    </xf>
    <xf numFmtId="0" fontId="10" fillId="2" borderId="3" xfId="0" applyFont="1" applyFill="1" applyBorder="1" applyAlignment="1" applyProtection="1">
      <alignment horizontal="center" vertical="center" textRotation="255"/>
    </xf>
    <xf numFmtId="0" fontId="10" fillId="2" borderId="21" xfId="0" applyFont="1" applyFill="1" applyBorder="1" applyAlignment="1" applyProtection="1">
      <alignment horizontal="center" vertical="center" textRotation="255"/>
    </xf>
    <xf numFmtId="0" fontId="10" fillId="2" borderId="81" xfId="0" applyFont="1" applyFill="1" applyBorder="1" applyAlignment="1" applyProtection="1">
      <alignment horizontal="left" vertical="center" wrapText="1"/>
    </xf>
    <xf numFmtId="0" fontId="10" fillId="2" borderId="82" xfId="0" applyFont="1" applyFill="1" applyBorder="1" applyAlignment="1" applyProtection="1">
      <alignment horizontal="left" vertical="center" wrapText="1"/>
    </xf>
    <xf numFmtId="0" fontId="10" fillId="2" borderId="99" xfId="0" applyFont="1" applyFill="1" applyBorder="1" applyAlignment="1" applyProtection="1">
      <alignment horizontal="left" vertical="center" wrapText="1"/>
    </xf>
    <xf numFmtId="0" fontId="10" fillId="2" borderId="63" xfId="0" applyFont="1" applyFill="1" applyBorder="1" applyAlignment="1" applyProtection="1">
      <alignment horizontal="center" vertical="center" shrinkToFit="1"/>
    </xf>
    <xf numFmtId="0" fontId="10" fillId="2" borderId="2" xfId="0" applyFont="1" applyFill="1" applyBorder="1" applyAlignment="1" applyProtection="1">
      <alignment horizontal="center" vertical="center" shrinkToFit="1"/>
    </xf>
    <xf numFmtId="0" fontId="10" fillId="2" borderId="9" xfId="0" applyFont="1" applyFill="1" applyBorder="1" applyAlignment="1" applyProtection="1">
      <alignment horizontal="center" vertical="center" shrinkToFit="1"/>
    </xf>
    <xf numFmtId="0" fontId="10" fillId="2" borderId="29" xfId="0" applyFont="1" applyFill="1" applyBorder="1" applyAlignment="1" applyProtection="1">
      <alignment horizontal="center" vertical="center" shrinkToFit="1"/>
    </xf>
    <xf numFmtId="0" fontId="10" fillId="2" borderId="3" xfId="0" applyFont="1" applyFill="1" applyBorder="1" applyAlignment="1" applyProtection="1">
      <alignment horizontal="center" vertical="center" shrinkToFit="1"/>
    </xf>
    <xf numFmtId="0" fontId="10" fillId="2" borderId="21" xfId="0" applyFont="1" applyFill="1" applyBorder="1" applyAlignment="1" applyProtection="1">
      <alignment horizontal="center" vertical="center" shrinkToFit="1"/>
    </xf>
    <xf numFmtId="14" fontId="10" fillId="5" borderId="12" xfId="0" applyNumberFormat="1" applyFont="1" applyFill="1" applyBorder="1" applyAlignment="1" applyProtection="1">
      <alignment horizontal="center" vertical="center" shrinkToFit="1"/>
      <protection locked="0"/>
    </xf>
    <xf numFmtId="14" fontId="10" fillId="5" borderId="2" xfId="0" applyNumberFormat="1" applyFont="1" applyFill="1" applyBorder="1" applyAlignment="1" applyProtection="1">
      <alignment horizontal="center" vertical="center" shrinkToFit="1"/>
      <protection locked="0"/>
    </xf>
    <xf numFmtId="14" fontId="10" fillId="5" borderId="58" xfId="0" applyNumberFormat="1" applyFont="1" applyFill="1" applyBorder="1" applyAlignment="1" applyProtection="1">
      <alignment horizontal="center" vertical="center" shrinkToFit="1"/>
      <protection locked="0"/>
    </xf>
    <xf numFmtId="14" fontId="10" fillId="5" borderId="20" xfId="0" applyNumberFormat="1" applyFont="1" applyFill="1" applyBorder="1" applyAlignment="1" applyProtection="1">
      <alignment horizontal="center" vertical="center" shrinkToFit="1"/>
      <protection locked="0"/>
    </xf>
    <xf numFmtId="14" fontId="10" fillId="5" borderId="3" xfId="0" applyNumberFormat="1" applyFont="1" applyFill="1" applyBorder="1" applyAlignment="1" applyProtection="1">
      <alignment horizontal="center" vertical="center" shrinkToFit="1"/>
      <protection locked="0"/>
    </xf>
    <xf numFmtId="14" fontId="10" fillId="5" borderId="30" xfId="0" applyNumberFormat="1" applyFont="1" applyFill="1" applyBorder="1" applyAlignment="1" applyProtection="1">
      <alignment horizontal="center" vertical="center" shrinkToFit="1"/>
      <protection locked="0"/>
    </xf>
    <xf numFmtId="0" fontId="10" fillId="2" borderId="21" xfId="0" applyFont="1" applyFill="1" applyBorder="1" applyAlignment="1" applyProtection="1">
      <alignment horizontal="center" vertical="center"/>
    </xf>
    <xf numFmtId="0" fontId="10" fillId="2" borderId="2" xfId="0" applyFont="1" applyFill="1" applyBorder="1" applyAlignment="1" applyProtection="1">
      <alignment horizontal="left" vertical="center"/>
    </xf>
    <xf numFmtId="0" fontId="10" fillId="2" borderId="9" xfId="0" applyFont="1" applyFill="1" applyBorder="1" applyAlignment="1" applyProtection="1">
      <alignment horizontal="left" vertical="center"/>
    </xf>
    <xf numFmtId="0" fontId="10" fillId="2" borderId="3" xfId="0" applyFont="1" applyFill="1" applyBorder="1" applyAlignment="1" applyProtection="1">
      <alignment horizontal="left" vertical="center"/>
    </xf>
    <xf numFmtId="0" fontId="10" fillId="2" borderId="21" xfId="0" applyFont="1" applyFill="1" applyBorder="1" applyAlignment="1" applyProtection="1">
      <alignment horizontal="left" vertical="center"/>
    </xf>
    <xf numFmtId="0" fontId="10" fillId="5" borderId="22" xfId="0" applyFont="1" applyFill="1" applyBorder="1" applyAlignment="1" applyProtection="1">
      <alignment horizontal="center" vertical="center" shrinkToFit="1"/>
      <protection locked="0"/>
    </xf>
    <xf numFmtId="0" fontId="10" fillId="5" borderId="54" xfId="0" applyFont="1" applyFill="1" applyBorder="1" applyAlignment="1" applyProtection="1">
      <alignment horizontal="center" vertical="center" shrinkToFit="1"/>
      <protection locked="0"/>
    </xf>
    <xf numFmtId="0" fontId="10" fillId="2" borderId="11" xfId="0" applyFont="1" applyFill="1" applyBorder="1" applyAlignment="1" applyProtection="1">
      <alignment horizontal="center" vertical="center" shrinkToFit="1"/>
      <protection locked="0"/>
    </xf>
    <xf numFmtId="180" fontId="10" fillId="5" borderId="4" xfId="0" applyNumberFormat="1" applyFont="1" applyFill="1" applyBorder="1" applyAlignment="1" applyProtection="1">
      <alignment horizontal="center" vertical="center" shrinkToFit="1"/>
      <protection locked="0"/>
    </xf>
    <xf numFmtId="180" fontId="10" fillId="5" borderId="5" xfId="0" applyNumberFormat="1" applyFont="1" applyFill="1" applyBorder="1" applyAlignment="1" applyProtection="1">
      <alignment horizontal="center" vertical="center" shrinkToFit="1"/>
      <protection locked="0"/>
    </xf>
    <xf numFmtId="180" fontId="10" fillId="5" borderId="11" xfId="0" applyNumberFormat="1" applyFont="1" applyFill="1" applyBorder="1" applyAlignment="1" applyProtection="1">
      <alignment horizontal="center" vertical="center" shrinkToFit="1"/>
      <protection locked="0"/>
    </xf>
    <xf numFmtId="0" fontId="21" fillId="2" borderId="0" xfId="0" applyFont="1" applyFill="1" applyAlignment="1" applyProtection="1">
      <alignment horizontal="center" vertical="center" shrinkToFit="1"/>
    </xf>
    <xf numFmtId="186" fontId="10" fillId="2" borderId="0" xfId="3" applyNumberFormat="1" applyFont="1" applyFill="1" applyBorder="1" applyAlignment="1" applyProtection="1">
      <alignment horizontal="right" vertical="center"/>
    </xf>
    <xf numFmtId="0" fontId="10" fillId="5" borderId="53" xfId="3" applyFont="1" applyFill="1" applyBorder="1" applyAlignment="1" applyProtection="1">
      <alignment horizontal="center" vertical="center" shrinkToFit="1"/>
      <protection locked="0"/>
    </xf>
  </cellXfs>
  <cellStyles count="27">
    <cellStyle name="パーセント 2" xfId="8"/>
    <cellStyle name="パーセント 2 2" xfId="23"/>
    <cellStyle name="パーセント 3" xfId="9"/>
    <cellStyle name="パーセント 3 2" xfId="24"/>
    <cellStyle name="桁区切り" xfId="20" builtinId="6"/>
    <cellStyle name="桁区切り 2" xfId="4"/>
    <cellStyle name="桁区切り 2 2" xfId="6"/>
    <cellStyle name="桁区切り 2 3" xfId="10"/>
    <cellStyle name="桁区切り 3" xfId="7"/>
    <cellStyle name="桁区切り 3 2" xfId="25"/>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6"/>
    <cellStyle name="標準 2_●●●　●●●●　20　★請求確認シート★ 【10月〆】" xfId="14"/>
    <cellStyle name="標準 3" xfId="15"/>
    <cellStyle name="標準 4" xfId="16"/>
    <cellStyle name="標準 4 2" xfId="1"/>
    <cellStyle name="標準 5" xfId="17"/>
    <cellStyle name="標準 7" xfId="2"/>
    <cellStyle name="標準 7 2" xfId="22"/>
    <cellStyle name="標準 8" xfId="21"/>
  </cellStyles>
  <dxfs count="0"/>
  <tableStyles count="0" defaultTableStyle="TableStyleMedium9" defaultPivotStyle="PivotStyleLight16"/>
  <colors>
    <mruColors>
      <color rgb="FFFFFF66"/>
      <color rgb="FFFFFF99"/>
      <color rgb="FFFFCC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66675</xdr:colOff>
      <xdr:row>20</xdr:row>
      <xdr:rowOff>9525</xdr:rowOff>
    </xdr:from>
    <xdr:to>
      <xdr:col>31</xdr:col>
      <xdr:colOff>152400</xdr:colOff>
      <xdr:row>20</xdr:row>
      <xdr:rowOff>552450</xdr:rowOff>
    </xdr:to>
    <xdr:sp macro="" textlink="">
      <xdr:nvSpPr>
        <xdr:cNvPr id="2" name="大かっこ 1"/>
        <xdr:cNvSpPr/>
      </xdr:nvSpPr>
      <xdr:spPr>
        <a:xfrm>
          <a:off x="1333500" y="5114925"/>
          <a:ext cx="5591175" cy="542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66676</xdr:colOff>
      <xdr:row>12</xdr:row>
      <xdr:rowOff>76199</xdr:rowOff>
    </xdr:from>
    <xdr:to>
      <xdr:col>30</xdr:col>
      <xdr:colOff>142876</xdr:colOff>
      <xdr:row>12</xdr:row>
      <xdr:rowOff>619124</xdr:rowOff>
    </xdr:to>
    <xdr:sp macro="" textlink="">
      <xdr:nvSpPr>
        <xdr:cNvPr id="3" name="大かっこ 2"/>
        <xdr:cNvSpPr/>
      </xdr:nvSpPr>
      <xdr:spPr>
        <a:xfrm>
          <a:off x="2381251" y="2486024"/>
          <a:ext cx="4267200" cy="542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16</xdr:row>
      <xdr:rowOff>38101</xdr:rowOff>
    </xdr:from>
    <xdr:to>
      <xdr:col>26</xdr:col>
      <xdr:colOff>200025</xdr:colOff>
      <xdr:row>18</xdr:row>
      <xdr:rowOff>276225</xdr:rowOff>
    </xdr:to>
    <xdr:sp macro="" textlink="">
      <xdr:nvSpPr>
        <xdr:cNvPr id="4" name="右中かっこ 3"/>
        <xdr:cNvSpPr/>
      </xdr:nvSpPr>
      <xdr:spPr>
        <a:xfrm>
          <a:off x="5524500" y="3733801"/>
          <a:ext cx="133350" cy="942974"/>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16</xdr:row>
      <xdr:rowOff>133350</xdr:rowOff>
    </xdr:from>
    <xdr:to>
      <xdr:col>30</xdr:col>
      <xdr:colOff>257174</xdr:colOff>
      <xdr:row>18</xdr:row>
      <xdr:rowOff>200025</xdr:rowOff>
    </xdr:to>
    <xdr:sp macro="" textlink="">
      <xdr:nvSpPr>
        <xdr:cNvPr id="5" name="テキスト ボックス 4"/>
        <xdr:cNvSpPr txBox="1"/>
      </xdr:nvSpPr>
      <xdr:spPr>
        <a:xfrm>
          <a:off x="5648324" y="3829050"/>
          <a:ext cx="1114425"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xdr:from>
      <xdr:col>13</xdr:col>
      <xdr:colOff>142875</xdr:colOff>
      <xdr:row>11</xdr:row>
      <xdr:rowOff>285750</xdr:rowOff>
    </xdr:from>
    <xdr:to>
      <xdr:col>29</xdr:col>
      <xdr:colOff>190500</xdr:colOff>
      <xdr:row>14</xdr:row>
      <xdr:rowOff>9525</xdr:rowOff>
    </xdr:to>
    <xdr:sp macro="" textlink="">
      <xdr:nvSpPr>
        <xdr:cNvPr id="7" name="テキスト ボックス 6"/>
        <xdr:cNvSpPr txBox="1"/>
      </xdr:nvSpPr>
      <xdr:spPr>
        <a:xfrm>
          <a:off x="2876550" y="2343150"/>
          <a:ext cx="3552825" cy="85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solidFill>
            </a:rPr>
            <a:t>定員</a:t>
          </a:r>
          <a:r>
            <a:rPr kumimoji="1" lang="en-US" altLang="ja-JP" sz="1100" b="1">
              <a:solidFill>
                <a:schemeClr val="tx1"/>
              </a:solidFill>
            </a:rPr>
            <a:t>35</a:t>
          </a:r>
          <a:r>
            <a:rPr kumimoji="1" lang="ja-JP" altLang="en-US" sz="1100" b="1">
              <a:solidFill>
                <a:schemeClr val="tx1"/>
              </a:solidFill>
            </a:rPr>
            <a:t>人以下または</a:t>
          </a:r>
          <a:r>
            <a:rPr kumimoji="1" lang="en-US" altLang="ja-JP" sz="1100" b="1">
              <a:solidFill>
                <a:schemeClr val="tx1"/>
              </a:solidFill>
            </a:rPr>
            <a:t>301</a:t>
          </a:r>
          <a:r>
            <a:rPr kumimoji="1" lang="ja-JP" altLang="en-US" sz="1100" b="1">
              <a:solidFill>
                <a:schemeClr val="tx1"/>
              </a:solidFill>
            </a:rPr>
            <a:t>人以上の場合は</a:t>
          </a:r>
          <a:r>
            <a:rPr kumimoji="1" lang="en-US" altLang="ja-JP" sz="1100" b="1">
              <a:solidFill>
                <a:schemeClr val="tx1"/>
              </a:solidFill>
            </a:rPr>
            <a:t>0.4</a:t>
          </a:r>
          <a:r>
            <a:rPr kumimoji="1" lang="ja-JP" altLang="en-US" sz="1100" b="1">
              <a:solidFill>
                <a:schemeClr val="tx1"/>
              </a:solidFill>
            </a:rPr>
            <a:t>、</a:t>
          </a:r>
          <a:endParaRPr kumimoji="1" lang="en-US" altLang="ja-JP" sz="1100" b="1">
            <a:solidFill>
              <a:schemeClr val="tx1"/>
            </a:solidFill>
          </a:endParaRPr>
        </a:p>
        <a:p>
          <a:r>
            <a:rPr kumimoji="1" lang="en-US" altLang="ja-JP" sz="1100" b="1">
              <a:solidFill>
                <a:schemeClr val="tx1"/>
              </a:solidFill>
            </a:rPr>
            <a:t>36</a:t>
          </a:r>
          <a:r>
            <a:rPr kumimoji="1" lang="ja-JP" altLang="en-US" sz="1100" b="1">
              <a:solidFill>
                <a:schemeClr val="tx1"/>
              </a:solidFill>
            </a:rPr>
            <a:t>～</a:t>
          </a:r>
          <a:r>
            <a:rPr kumimoji="1" lang="en-US" altLang="ja-JP" sz="1100" b="1">
              <a:solidFill>
                <a:schemeClr val="tx1"/>
              </a:solidFill>
            </a:rPr>
            <a:t>300</a:t>
          </a:r>
          <a:r>
            <a:rPr kumimoji="1" lang="ja-JP" altLang="en-US" sz="1100" b="1">
              <a:solidFill>
                <a:schemeClr val="tx1"/>
              </a:solidFill>
            </a:rPr>
            <a:t>人の場合は</a:t>
          </a:r>
          <a:r>
            <a:rPr kumimoji="1" lang="en-US" altLang="ja-JP" sz="1100" b="1">
              <a:solidFill>
                <a:schemeClr val="tx1"/>
              </a:solidFill>
            </a:rPr>
            <a:t>1.4</a:t>
          </a:r>
          <a:r>
            <a:rPr kumimoji="1" lang="ja-JP" altLang="en-US" sz="1100" b="1">
              <a:solidFill>
                <a:schemeClr val="tx1"/>
              </a:solidFill>
            </a:rPr>
            <a:t>。</a:t>
          </a:r>
          <a:endParaRPr kumimoji="1" lang="en-US" altLang="ja-JP" sz="1100" b="1">
            <a:solidFill>
              <a:schemeClr val="tx1"/>
            </a:solidFill>
          </a:endParaRPr>
        </a:p>
      </xdr:txBody>
    </xdr:sp>
    <xdr:clientData/>
  </xdr:twoCellAnchor>
  <xdr:twoCellAnchor editAs="oneCell">
    <xdr:from>
      <xdr:col>32</xdr:col>
      <xdr:colOff>302559</xdr:colOff>
      <xdr:row>3</xdr:row>
      <xdr:rowOff>56029</xdr:rowOff>
    </xdr:from>
    <xdr:to>
      <xdr:col>37</xdr:col>
      <xdr:colOff>232522</xdr:colOff>
      <xdr:row>7</xdr:row>
      <xdr:rowOff>559</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1559" y="593911"/>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9525</xdr:colOff>
      <xdr:row>5</xdr:row>
      <xdr:rowOff>0</xdr:rowOff>
    </xdr:from>
    <xdr:to>
      <xdr:col>44</xdr:col>
      <xdr:colOff>614082</xdr:colOff>
      <xdr:row>8</xdr:row>
      <xdr:rowOff>147357</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1875" y="857250"/>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1152;&#34276;&#21152;&#24037;&#20013;&#12305;&#31309;&#31639;&#34920;&#26696;&#65288;&#35469;&#23450;&#12371;&#12393;&#12418;&#2229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1309;&#31639;&#34920;&#26696;&#65288;&#20445;&#32946;&#2515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s>
    <sheetDataSet>
      <sheetData sheetId="0">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表（教育）"/>
      <sheetName val="加算区分"/>
      <sheetName val="こども園 本単価表（教育）"/>
      <sheetName val="こども園 本単価表②（教育）"/>
      <sheetName val="積算表（保育）"/>
      <sheetName val="認定こども園（処遇Ⅱ）"/>
      <sheetName val="保育単価表（保育）"/>
      <sheetName val="保育単価表②（保育）"/>
    </sheetNames>
    <sheetDataSet>
      <sheetData sheetId="0">
        <row r="2">
          <cell r="AO2">
            <v>1</v>
          </cell>
          <cell r="AP2">
            <v>15</v>
          </cell>
        </row>
        <row r="3">
          <cell r="AO3">
            <v>16</v>
          </cell>
          <cell r="AP3">
            <v>25</v>
          </cell>
        </row>
        <row r="4">
          <cell r="AO4">
            <v>26</v>
          </cell>
          <cell r="AP4">
            <v>35</v>
          </cell>
        </row>
        <row r="5">
          <cell r="AO5">
            <v>36</v>
          </cell>
          <cell r="AP5">
            <v>45</v>
          </cell>
        </row>
        <row r="6">
          <cell r="AO6">
            <v>46</v>
          </cell>
          <cell r="AP6">
            <v>60</v>
          </cell>
        </row>
        <row r="7">
          <cell r="AO7">
            <v>61</v>
          </cell>
          <cell r="AP7">
            <v>75</v>
          </cell>
        </row>
        <row r="8">
          <cell r="AO8">
            <v>76</v>
          </cell>
          <cell r="AP8">
            <v>90</v>
          </cell>
        </row>
        <row r="9">
          <cell r="AO9">
            <v>91</v>
          </cell>
          <cell r="AP9">
            <v>105</v>
          </cell>
        </row>
        <row r="10">
          <cell r="AO10">
            <v>106</v>
          </cell>
          <cell r="AP10">
            <v>120</v>
          </cell>
        </row>
        <row r="11">
          <cell r="AO11">
            <v>121</v>
          </cell>
          <cell r="AP11">
            <v>135</v>
          </cell>
        </row>
        <row r="12">
          <cell r="AO12">
            <v>136</v>
          </cell>
          <cell r="AP12">
            <v>150</v>
          </cell>
        </row>
        <row r="13">
          <cell r="AO13">
            <v>151</v>
          </cell>
          <cell r="AP13">
            <v>180</v>
          </cell>
        </row>
        <row r="14">
          <cell r="AO14">
            <v>181</v>
          </cell>
          <cell r="AP14">
            <v>210</v>
          </cell>
        </row>
        <row r="15">
          <cell r="AO15">
            <v>211</v>
          </cell>
          <cell r="AP15">
            <v>240</v>
          </cell>
        </row>
        <row r="16">
          <cell r="AO16">
            <v>241</v>
          </cell>
          <cell r="AP16">
            <v>270</v>
          </cell>
        </row>
        <row r="17">
          <cell r="AO17">
            <v>271</v>
          </cell>
          <cell r="AP17">
            <v>300</v>
          </cell>
        </row>
        <row r="18">
          <cell r="AO18">
            <v>301</v>
          </cell>
          <cell r="AP18">
            <v>330</v>
          </cell>
        </row>
      </sheetData>
      <sheetData sheetId="1" refreshError="1"/>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cell r="BJ6">
            <v>62</v>
          </cell>
          <cell r="BK6">
            <v>63</v>
          </cell>
          <cell r="BL6">
            <v>64</v>
          </cell>
          <cell r="BM6">
            <v>65</v>
          </cell>
          <cell r="BN6">
            <v>66</v>
          </cell>
          <cell r="BO6">
            <v>67</v>
          </cell>
          <cell r="BP6">
            <v>68</v>
          </cell>
        </row>
        <row r="7">
          <cell r="A7" t="str">
            <v>15４歳以上児</v>
          </cell>
          <cell r="B7" t="str">
            <v>16/100
地域</v>
          </cell>
          <cell r="C7" t="str">
            <v>　15人
　　まで</v>
          </cell>
          <cell r="D7" t="str">
            <v>1号</v>
          </cell>
          <cell r="E7" t="str">
            <v>４歳以上児</v>
          </cell>
          <cell r="G7">
            <v>88150</v>
          </cell>
          <cell r="H7">
            <v>95640</v>
          </cell>
          <cell r="I7" t="str">
            <v>＋</v>
          </cell>
          <cell r="J7">
            <v>860</v>
          </cell>
          <cell r="K7">
            <v>930</v>
          </cell>
          <cell r="L7" t="str">
            <v>×加算率</v>
          </cell>
          <cell r="M7" t="str">
            <v>＋</v>
          </cell>
          <cell r="N7">
            <v>7420</v>
          </cell>
          <cell r="O7" t="str">
            <v>＋</v>
          </cell>
          <cell r="P7">
            <v>70</v>
          </cell>
          <cell r="Q7" t="str">
            <v>＋</v>
          </cell>
          <cell r="R7">
            <v>29970</v>
          </cell>
          <cell r="S7" t="str">
            <v>＋</v>
          </cell>
          <cell r="T7">
            <v>290</v>
          </cell>
          <cell r="U7" t="str">
            <v>＋</v>
          </cell>
          <cell r="V7">
            <v>7490</v>
          </cell>
          <cell r="W7">
            <v>70</v>
          </cell>
          <cell r="AC7">
            <v>0</v>
          </cell>
          <cell r="AF7" t="str">
            <v>＋</v>
          </cell>
          <cell r="AG7">
            <v>29970</v>
          </cell>
          <cell r="AH7" t="str">
            <v>＋</v>
          </cell>
          <cell r="AI7">
            <v>290</v>
          </cell>
          <cell r="AJ7" t="str">
            <v>＋</v>
          </cell>
          <cell r="AK7">
            <v>3640</v>
          </cell>
          <cell r="AL7" t="str">
            <v>＋</v>
          </cell>
          <cell r="AM7">
            <v>30</v>
          </cell>
          <cell r="AN7" t="str">
            <v>＋</v>
          </cell>
          <cell r="AO7">
            <v>1360</v>
          </cell>
          <cell r="AP7" t="str">
            <v>＋</v>
          </cell>
          <cell r="AQ7">
            <v>10</v>
          </cell>
          <cell r="AR7" t="str">
            <v>＋</v>
          </cell>
          <cell r="AS7" t="str">
            <v xml:space="preserve"> 　　 ～　15人</v>
          </cell>
          <cell r="AU7" t="str">
            <v>B</v>
          </cell>
          <cell r="AV7" t="str">
            <v>標　準</v>
          </cell>
          <cell r="AW7">
            <v>2600</v>
          </cell>
          <cell r="AZ7" t="str">
            <v>B</v>
          </cell>
          <cell r="BA7" t="str">
            <v>標　準</v>
          </cell>
          <cell r="BB7">
            <v>2600</v>
          </cell>
          <cell r="BD7" t="e">
            <v>#VALUE!</v>
          </cell>
          <cell r="BE7" t="str">
            <v>－</v>
          </cell>
          <cell r="BF7">
            <v>7500</v>
          </cell>
          <cell r="BG7" t="str">
            <v>－</v>
          </cell>
          <cell r="BH7">
            <v>29970</v>
          </cell>
          <cell r="BI7" t="str">
            <v>－</v>
          </cell>
          <cell r="BJ7">
            <v>22000</v>
          </cell>
          <cell r="BK7" t="str">
            <v>＋</v>
          </cell>
          <cell r="BL7">
            <v>17640</v>
          </cell>
          <cell r="BM7" t="str">
            <v>＋</v>
          </cell>
          <cell r="BN7">
            <v>170</v>
          </cell>
          <cell r="BP7" t="str">
            <v>(⑤～⑱)</v>
          </cell>
        </row>
        <row r="8">
          <cell r="A8" t="str">
            <v>15３歳児</v>
          </cell>
          <cell r="E8" t="str">
            <v>３歳児</v>
          </cell>
          <cell r="G8">
            <v>95640</v>
          </cell>
          <cell r="I8" t="str">
            <v>＋</v>
          </cell>
          <cell r="J8">
            <v>930</v>
          </cell>
          <cell r="L8" t="str">
            <v>×加算率</v>
          </cell>
          <cell r="U8" t="str">
            <v>＋</v>
          </cell>
          <cell r="V8">
            <v>7490</v>
          </cell>
          <cell r="W8">
            <v>70</v>
          </cell>
          <cell r="X8" t="str">
            <v>＋</v>
          </cell>
          <cell r="Y8">
            <v>52450</v>
          </cell>
          <cell r="Z8" t="str">
            <v>＋</v>
          </cell>
          <cell r="AA8">
            <v>520</v>
          </cell>
          <cell r="AB8" t="str">
            <v>＋</v>
          </cell>
          <cell r="AC8">
            <v>44960</v>
          </cell>
          <cell r="AD8" t="str">
            <v>＋</v>
          </cell>
          <cell r="AE8">
            <v>440</v>
          </cell>
          <cell r="AS8">
            <v>26660</v>
          </cell>
          <cell r="AV8" t="str">
            <v>都市部</v>
          </cell>
          <cell r="AW8">
            <v>2800</v>
          </cell>
          <cell r="BA8" t="str">
            <v>都市部</v>
          </cell>
          <cell r="BB8">
            <v>2800</v>
          </cell>
          <cell r="BF8">
            <v>70</v>
          </cell>
          <cell r="BH8">
            <v>300</v>
          </cell>
          <cell r="BJ8">
            <v>220</v>
          </cell>
          <cell r="BP8">
            <v>0.63</v>
          </cell>
        </row>
        <row r="9">
          <cell r="A9" t="str">
            <v>25４歳以上児</v>
          </cell>
          <cell r="C9" t="str">
            <v>　16人
　　から
　25人
　　まで</v>
          </cell>
          <cell r="D9" t="str">
            <v>1号</v>
          </cell>
          <cell r="E9" t="str">
            <v>４歳以上児</v>
          </cell>
          <cell r="G9">
            <v>54580</v>
          </cell>
          <cell r="H9">
            <v>62070</v>
          </cell>
          <cell r="I9" t="str">
            <v>＋</v>
          </cell>
          <cell r="J9">
            <v>520</v>
          </cell>
          <cell r="K9">
            <v>600</v>
          </cell>
          <cell r="L9" t="str">
            <v>×加算率</v>
          </cell>
          <cell r="M9" t="str">
            <v>＋</v>
          </cell>
          <cell r="N9">
            <v>4450</v>
          </cell>
          <cell r="O9" t="str">
            <v>＋</v>
          </cell>
          <cell r="P9">
            <v>40</v>
          </cell>
          <cell r="Q9" t="str">
            <v>＋</v>
          </cell>
          <cell r="R9">
            <v>17980</v>
          </cell>
          <cell r="S9" t="str">
            <v>＋</v>
          </cell>
          <cell r="T9">
            <v>170</v>
          </cell>
          <cell r="U9" t="str">
            <v>＋</v>
          </cell>
          <cell r="V9">
            <v>7490</v>
          </cell>
          <cell r="W9">
            <v>70</v>
          </cell>
          <cell r="AC9">
            <v>0</v>
          </cell>
          <cell r="AF9" t="str">
            <v>＋</v>
          </cell>
          <cell r="AG9">
            <v>17980</v>
          </cell>
          <cell r="AH9" t="str">
            <v>＋</v>
          </cell>
          <cell r="AI9">
            <v>170</v>
          </cell>
          <cell r="AJ9" t="str">
            <v>＋</v>
          </cell>
          <cell r="AK9">
            <v>2490</v>
          </cell>
          <cell r="AL9" t="str">
            <v>＋</v>
          </cell>
          <cell r="AM9">
            <v>20</v>
          </cell>
          <cell r="AN9" t="str">
            <v>＋</v>
          </cell>
          <cell r="AO9">
            <v>810</v>
          </cell>
          <cell r="AP9" t="str">
            <v>＋</v>
          </cell>
          <cell r="AQ9">
            <v>8</v>
          </cell>
          <cell r="AS9" t="str">
            <v xml:space="preserve">  16人～　25人</v>
          </cell>
          <cell r="AU9" t="str">
            <v>C</v>
          </cell>
          <cell r="AV9" t="str">
            <v>標　準</v>
          </cell>
          <cell r="AW9">
            <v>2400</v>
          </cell>
          <cell r="AZ9" t="str">
            <v>C</v>
          </cell>
          <cell r="BA9" t="str">
            <v>標　準</v>
          </cell>
          <cell r="BB9">
            <v>2400</v>
          </cell>
          <cell r="BD9" t="e">
            <v>#VALUE!</v>
          </cell>
          <cell r="BE9" t="str">
            <v>－</v>
          </cell>
          <cell r="BF9">
            <v>4500</v>
          </cell>
          <cell r="BG9" t="str">
            <v>－</v>
          </cell>
          <cell r="BH9">
            <v>17980</v>
          </cell>
          <cell r="BI9" t="str">
            <v>－</v>
          </cell>
          <cell r="BJ9">
            <v>13200</v>
          </cell>
          <cell r="BK9" t="str">
            <v>＋</v>
          </cell>
          <cell r="BL9">
            <v>10580</v>
          </cell>
          <cell r="BM9" t="str">
            <v>＋</v>
          </cell>
          <cell r="BN9">
            <v>100</v>
          </cell>
          <cell r="BP9" t="str">
            <v>(⑤～⑱)</v>
          </cell>
        </row>
        <row r="10">
          <cell r="A10" t="str">
            <v>25３歳児</v>
          </cell>
          <cell r="E10" t="str">
            <v>３歳児</v>
          </cell>
          <cell r="G10">
            <v>62070</v>
          </cell>
          <cell r="I10" t="str">
            <v>＋</v>
          </cell>
          <cell r="J10">
            <v>600</v>
          </cell>
          <cell r="L10" t="str">
            <v>×加算率</v>
          </cell>
          <cell r="U10" t="str">
            <v>＋</v>
          </cell>
          <cell r="V10">
            <v>7490</v>
          </cell>
          <cell r="W10">
            <v>70</v>
          </cell>
          <cell r="X10" t="str">
            <v>＋</v>
          </cell>
          <cell r="Y10">
            <v>52450</v>
          </cell>
          <cell r="Z10" t="str">
            <v>＋</v>
          </cell>
          <cell r="AA10">
            <v>520</v>
          </cell>
          <cell r="AB10" t="str">
            <v>＋</v>
          </cell>
          <cell r="AC10">
            <v>44960</v>
          </cell>
          <cell r="AD10" t="str">
            <v>＋</v>
          </cell>
          <cell r="AE10">
            <v>440</v>
          </cell>
          <cell r="AS10">
            <v>16400</v>
          </cell>
          <cell r="AV10" t="str">
            <v>都市部</v>
          </cell>
          <cell r="AW10">
            <v>2700</v>
          </cell>
          <cell r="BA10" t="str">
            <v>都市部</v>
          </cell>
          <cell r="BB10">
            <v>2700</v>
          </cell>
          <cell r="BF10">
            <v>40</v>
          </cell>
          <cell r="BH10">
            <v>180</v>
          </cell>
          <cell r="BJ10">
            <v>130</v>
          </cell>
          <cell r="BP10">
            <v>0.78</v>
          </cell>
        </row>
        <row r="11">
          <cell r="A11" t="str">
            <v>35４歳以上児</v>
          </cell>
          <cell r="C11" t="str">
            <v>　26人
　　から
　35人
　　まで</v>
          </cell>
          <cell r="D11" t="str">
            <v>1号</v>
          </cell>
          <cell r="E11" t="str">
            <v>４歳以上児</v>
          </cell>
          <cell r="G11">
            <v>42360</v>
          </cell>
          <cell r="H11">
            <v>49850</v>
          </cell>
          <cell r="I11" t="str">
            <v>＋</v>
          </cell>
          <cell r="J11">
            <v>400</v>
          </cell>
          <cell r="K11">
            <v>480</v>
          </cell>
          <cell r="L11" t="str">
            <v>×加算率</v>
          </cell>
          <cell r="M11" t="str">
            <v>＋</v>
          </cell>
          <cell r="N11">
            <v>3180</v>
          </cell>
          <cell r="O11" t="str">
            <v>＋</v>
          </cell>
          <cell r="P11">
            <v>30</v>
          </cell>
          <cell r="Q11" t="str">
            <v>＋</v>
          </cell>
          <cell r="R11">
            <v>12840</v>
          </cell>
          <cell r="S11" t="str">
            <v>＋</v>
          </cell>
          <cell r="T11">
            <v>120</v>
          </cell>
          <cell r="U11" t="str">
            <v>＋</v>
          </cell>
          <cell r="V11">
            <v>7490</v>
          </cell>
          <cell r="W11">
            <v>70</v>
          </cell>
          <cell r="AC11">
            <v>0</v>
          </cell>
          <cell r="AF11" t="str">
            <v>＋</v>
          </cell>
          <cell r="AG11">
            <v>12840</v>
          </cell>
          <cell r="AH11" t="str">
            <v>＋</v>
          </cell>
          <cell r="AI11">
            <v>120</v>
          </cell>
          <cell r="AJ11" t="str">
            <v>＋</v>
          </cell>
          <cell r="AK11">
            <v>2000</v>
          </cell>
          <cell r="AL11" t="str">
            <v>＋</v>
          </cell>
          <cell r="AM11">
            <v>20</v>
          </cell>
          <cell r="AN11" t="str">
            <v>＋</v>
          </cell>
          <cell r="AO11">
            <v>580</v>
          </cell>
          <cell r="AP11" t="str">
            <v>＋</v>
          </cell>
          <cell r="AQ11">
            <v>5</v>
          </cell>
          <cell r="AS11" t="str">
            <v xml:space="preserve">  26人～　35人</v>
          </cell>
          <cell r="AU11" t="str">
            <v>D</v>
          </cell>
          <cell r="AV11" t="str">
            <v>標　準</v>
          </cell>
          <cell r="AW11">
            <v>2300</v>
          </cell>
          <cell r="AZ11" t="str">
            <v>D</v>
          </cell>
          <cell r="BA11" t="str">
            <v>標　準</v>
          </cell>
          <cell r="BB11">
            <v>2300</v>
          </cell>
          <cell r="BD11" t="e">
            <v>#VALUE!</v>
          </cell>
          <cell r="BE11" t="str">
            <v>－</v>
          </cell>
          <cell r="BF11">
            <v>3210</v>
          </cell>
          <cell r="BG11" t="str">
            <v>－</v>
          </cell>
          <cell r="BH11">
            <v>12840</v>
          </cell>
          <cell r="BI11" t="str">
            <v>－</v>
          </cell>
          <cell r="BJ11">
            <v>9420</v>
          </cell>
          <cell r="BK11" t="str">
            <v>＋</v>
          </cell>
          <cell r="BL11">
            <v>7560</v>
          </cell>
          <cell r="BM11" t="str">
            <v>＋</v>
          </cell>
          <cell r="BN11">
            <v>70</v>
          </cell>
          <cell r="BP11" t="str">
            <v>(⑤～⑱)</v>
          </cell>
        </row>
        <row r="12">
          <cell r="A12" t="str">
            <v>35３歳児</v>
          </cell>
          <cell r="E12" t="str">
            <v>３歳児</v>
          </cell>
          <cell r="G12">
            <v>49850</v>
          </cell>
          <cell r="I12" t="str">
            <v>＋</v>
          </cell>
          <cell r="J12">
            <v>480</v>
          </cell>
          <cell r="L12" t="str">
            <v>×加算率</v>
          </cell>
          <cell r="U12" t="str">
            <v>＋</v>
          </cell>
          <cell r="V12">
            <v>7490</v>
          </cell>
          <cell r="W12">
            <v>70</v>
          </cell>
          <cell r="X12" t="str">
            <v>＋</v>
          </cell>
          <cell r="Y12">
            <v>52450</v>
          </cell>
          <cell r="Z12" t="str">
            <v>＋</v>
          </cell>
          <cell r="AA12">
            <v>520</v>
          </cell>
          <cell r="AB12" t="str">
            <v>＋</v>
          </cell>
          <cell r="AC12">
            <v>44960</v>
          </cell>
          <cell r="AD12" t="str">
            <v>＋</v>
          </cell>
          <cell r="AE12">
            <v>440</v>
          </cell>
          <cell r="AS12">
            <v>12000</v>
          </cell>
          <cell r="AV12" t="str">
            <v>都市部</v>
          </cell>
          <cell r="AW12">
            <v>2600</v>
          </cell>
          <cell r="BA12" t="str">
            <v>都市部</v>
          </cell>
          <cell r="BB12">
            <v>2600</v>
          </cell>
          <cell r="BF12">
            <v>30</v>
          </cell>
          <cell r="BH12">
            <v>120</v>
          </cell>
          <cell r="BJ12">
            <v>90</v>
          </cell>
          <cell r="BP12">
            <v>0.83</v>
          </cell>
        </row>
        <row r="13">
          <cell r="A13" t="str">
            <v>45４歳以上児</v>
          </cell>
          <cell r="C13" t="str">
            <v>　36人
　　から
　45人
　　まで</v>
          </cell>
          <cell r="D13" t="str">
            <v>1号</v>
          </cell>
          <cell r="E13" t="str">
            <v>４歳以上児</v>
          </cell>
          <cell r="G13">
            <v>35340</v>
          </cell>
          <cell r="H13">
            <v>42830</v>
          </cell>
          <cell r="I13" t="str">
            <v>＋</v>
          </cell>
          <cell r="J13">
            <v>330</v>
          </cell>
          <cell r="K13">
            <v>410</v>
          </cell>
          <cell r="L13" t="str">
            <v>×加算率</v>
          </cell>
          <cell r="M13" t="str">
            <v>＋</v>
          </cell>
          <cell r="N13">
            <v>2470</v>
          </cell>
          <cell r="O13" t="str">
            <v>＋</v>
          </cell>
          <cell r="P13">
            <v>20</v>
          </cell>
          <cell r="Q13" t="str">
            <v>＋</v>
          </cell>
          <cell r="R13">
            <v>9990</v>
          </cell>
          <cell r="S13" t="str">
            <v>＋</v>
          </cell>
          <cell r="T13">
            <v>90</v>
          </cell>
          <cell r="U13" t="str">
            <v>＋</v>
          </cell>
          <cell r="V13">
            <v>7490</v>
          </cell>
          <cell r="W13">
            <v>70</v>
          </cell>
          <cell r="AC13">
            <v>0</v>
          </cell>
          <cell r="AF13" t="str">
            <v>＋</v>
          </cell>
          <cell r="AG13">
            <v>9990</v>
          </cell>
          <cell r="AH13" t="str">
            <v>＋</v>
          </cell>
          <cell r="AI13">
            <v>90</v>
          </cell>
          <cell r="AJ13" t="str">
            <v>＋</v>
          </cell>
          <cell r="AK13">
            <v>1730</v>
          </cell>
          <cell r="AL13" t="str">
            <v>＋</v>
          </cell>
          <cell r="AM13">
            <v>10</v>
          </cell>
          <cell r="AN13" t="str">
            <v>＋</v>
          </cell>
          <cell r="AO13">
            <v>450</v>
          </cell>
          <cell r="AP13" t="str">
            <v>＋</v>
          </cell>
          <cell r="AQ13">
            <v>4</v>
          </cell>
          <cell r="AS13" t="str">
            <v xml:space="preserve">  36人～　45人</v>
          </cell>
          <cell r="AT13" t="str">
            <v>61人
～
75人</v>
          </cell>
          <cell r="AU13" t="str">
            <v>A</v>
          </cell>
          <cell r="AV13" t="str">
            <v>標　準</v>
          </cell>
          <cell r="AW13">
            <v>2800</v>
          </cell>
          <cell r="AY13" t="str">
            <v>61人
～
75人</v>
          </cell>
          <cell r="AZ13" t="str">
            <v>A</v>
          </cell>
          <cell r="BA13" t="str">
            <v>標　準</v>
          </cell>
          <cell r="BB13">
            <v>2800</v>
          </cell>
          <cell r="BD13" t="e">
            <v>#VALUE!</v>
          </cell>
          <cell r="BE13" t="str">
            <v>－</v>
          </cell>
          <cell r="BF13">
            <v>2500</v>
          </cell>
          <cell r="BG13" t="str">
            <v>－</v>
          </cell>
          <cell r="BH13">
            <v>9990</v>
          </cell>
          <cell r="BI13" t="str">
            <v>－</v>
          </cell>
          <cell r="BJ13">
            <v>7330</v>
          </cell>
          <cell r="BK13" t="str">
            <v>＋</v>
          </cell>
          <cell r="BL13">
            <v>5880</v>
          </cell>
          <cell r="BM13" t="str">
            <v>＋</v>
          </cell>
          <cell r="BN13">
            <v>50</v>
          </cell>
          <cell r="BP13" t="str">
            <v>(⑤～⑱)</v>
          </cell>
        </row>
        <row r="14">
          <cell r="A14" t="str">
            <v>45３歳児</v>
          </cell>
          <cell r="E14" t="str">
            <v>３歳児</v>
          </cell>
          <cell r="G14">
            <v>42830</v>
          </cell>
          <cell r="I14" t="str">
            <v>＋</v>
          </cell>
          <cell r="J14">
            <v>410</v>
          </cell>
          <cell r="L14" t="str">
            <v>×加算率</v>
          </cell>
          <cell r="U14" t="str">
            <v>＋</v>
          </cell>
          <cell r="V14">
            <v>7490</v>
          </cell>
          <cell r="W14">
            <v>70</v>
          </cell>
          <cell r="X14" t="str">
            <v>＋</v>
          </cell>
          <cell r="Y14">
            <v>52450</v>
          </cell>
          <cell r="Z14" t="str">
            <v>＋</v>
          </cell>
          <cell r="AA14">
            <v>520</v>
          </cell>
          <cell r="AB14" t="str">
            <v>＋</v>
          </cell>
          <cell r="AC14">
            <v>44960</v>
          </cell>
          <cell r="AD14" t="str">
            <v>＋</v>
          </cell>
          <cell r="AE14">
            <v>440</v>
          </cell>
          <cell r="AS14">
            <v>9550</v>
          </cell>
          <cell r="AV14" t="str">
            <v>都市部</v>
          </cell>
          <cell r="AW14">
            <v>3100</v>
          </cell>
          <cell r="BA14" t="str">
            <v>都市部</v>
          </cell>
          <cell r="BB14">
            <v>3100</v>
          </cell>
          <cell r="BF14">
            <v>20</v>
          </cell>
          <cell r="BH14">
            <v>100</v>
          </cell>
          <cell r="BJ14">
            <v>70</v>
          </cell>
          <cell r="BP14">
            <v>0.94</v>
          </cell>
        </row>
        <row r="15">
          <cell r="A15" t="str">
            <v>60４歳以上児</v>
          </cell>
          <cell r="C15" t="str">
            <v>　46人
　　から
　60人
　　まで</v>
          </cell>
          <cell r="D15" t="str">
            <v>1号</v>
          </cell>
          <cell r="E15" t="str">
            <v>４歳以上児</v>
          </cell>
          <cell r="G15">
            <v>31290</v>
          </cell>
          <cell r="H15">
            <v>38780</v>
          </cell>
          <cell r="I15" t="str">
            <v>＋</v>
          </cell>
          <cell r="J15">
            <v>290</v>
          </cell>
          <cell r="K15">
            <v>370</v>
          </cell>
          <cell r="L15" t="str">
            <v>×加算率</v>
          </cell>
          <cell r="M15" t="str">
            <v>＋</v>
          </cell>
          <cell r="N15">
            <v>1850</v>
          </cell>
          <cell r="O15" t="str">
            <v>＋</v>
          </cell>
          <cell r="P15">
            <v>10</v>
          </cell>
          <cell r="Q15" t="str">
            <v>＋</v>
          </cell>
          <cell r="R15">
            <v>7490</v>
          </cell>
          <cell r="S15" t="str">
            <v>＋</v>
          </cell>
          <cell r="T15">
            <v>70</v>
          </cell>
          <cell r="U15" t="str">
            <v>＋</v>
          </cell>
          <cell r="V15">
            <v>7490</v>
          </cell>
          <cell r="W15">
            <v>70</v>
          </cell>
          <cell r="AC15">
            <v>0</v>
          </cell>
          <cell r="AF15" t="str">
            <v>＋</v>
          </cell>
          <cell r="AG15">
            <v>7490</v>
          </cell>
          <cell r="AH15" t="str">
            <v>＋</v>
          </cell>
          <cell r="AI15">
            <v>70</v>
          </cell>
          <cell r="AJ15" t="str">
            <v>＋</v>
          </cell>
          <cell r="AK15">
            <v>1300</v>
          </cell>
          <cell r="AL15" t="str">
            <v>＋</v>
          </cell>
          <cell r="AM15">
            <v>10</v>
          </cell>
          <cell r="AN15" t="str">
            <v>＋</v>
          </cell>
          <cell r="AO15">
            <v>340</v>
          </cell>
          <cell r="AP15" t="str">
            <v>＋</v>
          </cell>
          <cell r="AQ15">
            <v>3</v>
          </cell>
          <cell r="AS15" t="str">
            <v xml:space="preserve">  46人～　60人</v>
          </cell>
          <cell r="AU15" t="str">
            <v>B</v>
          </cell>
          <cell r="AV15" t="str">
            <v>標　準</v>
          </cell>
          <cell r="AW15">
            <v>2700</v>
          </cell>
          <cell r="AZ15" t="str">
            <v>B</v>
          </cell>
          <cell r="BA15" t="str">
            <v>標　準</v>
          </cell>
          <cell r="BB15">
            <v>2700</v>
          </cell>
          <cell r="BD15" t="e">
            <v>#VALUE!</v>
          </cell>
          <cell r="BE15" t="str">
            <v>－</v>
          </cell>
          <cell r="BF15">
            <v>1870</v>
          </cell>
          <cell r="BG15" t="str">
            <v>－</v>
          </cell>
          <cell r="BH15">
            <v>7490</v>
          </cell>
          <cell r="BI15" t="str">
            <v>－</v>
          </cell>
          <cell r="BJ15">
            <v>5500</v>
          </cell>
          <cell r="BK15" t="str">
            <v>＋</v>
          </cell>
          <cell r="BL15">
            <v>4410</v>
          </cell>
          <cell r="BM15" t="str">
            <v>＋</v>
          </cell>
          <cell r="BN15">
            <v>40</v>
          </cell>
          <cell r="BP15" t="str">
            <v>(⑤～⑱)</v>
          </cell>
        </row>
        <row r="16">
          <cell r="A16" t="str">
            <v>60３歳児</v>
          </cell>
          <cell r="E16" t="str">
            <v>３歳児</v>
          </cell>
          <cell r="G16">
            <v>38780</v>
          </cell>
          <cell r="I16" t="str">
            <v>＋</v>
          </cell>
          <cell r="J16">
            <v>370</v>
          </cell>
          <cell r="L16" t="str">
            <v>×加算率</v>
          </cell>
          <cell r="U16" t="str">
            <v>＋</v>
          </cell>
          <cell r="V16">
            <v>7490</v>
          </cell>
          <cell r="W16">
            <v>70</v>
          </cell>
          <cell r="X16" t="str">
            <v>＋</v>
          </cell>
          <cell r="Y16">
            <v>52450</v>
          </cell>
          <cell r="Z16" t="str">
            <v>＋</v>
          </cell>
          <cell r="AA16">
            <v>520</v>
          </cell>
          <cell r="AB16" t="str">
            <v>＋</v>
          </cell>
          <cell r="AC16">
            <v>44960</v>
          </cell>
          <cell r="AD16" t="str">
            <v>＋</v>
          </cell>
          <cell r="AE16">
            <v>440</v>
          </cell>
          <cell r="AS16">
            <v>7330</v>
          </cell>
          <cell r="AV16" t="str">
            <v>都市部</v>
          </cell>
          <cell r="AW16">
            <v>3000</v>
          </cell>
          <cell r="BA16" t="str">
            <v>都市部</v>
          </cell>
          <cell r="BB16">
            <v>3000</v>
          </cell>
          <cell r="BF16">
            <v>10</v>
          </cell>
          <cell r="BH16">
            <v>70</v>
          </cell>
          <cell r="BJ16">
            <v>50</v>
          </cell>
          <cell r="BP16">
            <v>0.89</v>
          </cell>
        </row>
        <row r="17">
          <cell r="A17" t="str">
            <v>75４歳以上児</v>
          </cell>
          <cell r="C17" t="str">
            <v>　61人
　　から
　75人
　　まで</v>
          </cell>
          <cell r="D17" t="str">
            <v>1号</v>
          </cell>
          <cell r="E17" t="str">
            <v>４歳以上児</v>
          </cell>
          <cell r="G17">
            <v>28900</v>
          </cell>
          <cell r="H17">
            <v>36390</v>
          </cell>
          <cell r="I17" t="str">
            <v>＋</v>
          </cell>
          <cell r="J17">
            <v>270</v>
          </cell>
          <cell r="K17">
            <v>340</v>
          </cell>
          <cell r="L17" t="str">
            <v>×加算率</v>
          </cell>
          <cell r="M17" t="str">
            <v>＋</v>
          </cell>
          <cell r="N17">
            <v>1480</v>
          </cell>
          <cell r="O17" t="str">
            <v>＋</v>
          </cell>
          <cell r="P17">
            <v>10</v>
          </cell>
          <cell r="Q17" t="str">
            <v>＋</v>
          </cell>
          <cell r="R17">
            <v>5990</v>
          </cell>
          <cell r="S17" t="str">
            <v>＋</v>
          </cell>
          <cell r="T17">
            <v>50</v>
          </cell>
          <cell r="U17" t="str">
            <v>＋</v>
          </cell>
          <cell r="V17">
            <v>7490</v>
          </cell>
          <cell r="W17">
            <v>70</v>
          </cell>
          <cell r="AC17">
            <v>0</v>
          </cell>
          <cell r="AF17" t="str">
            <v>＋</v>
          </cell>
          <cell r="AG17">
            <v>5990</v>
          </cell>
          <cell r="AH17" t="str">
            <v>＋</v>
          </cell>
          <cell r="AI17">
            <v>50</v>
          </cell>
          <cell r="AJ17" t="str">
            <v>＋</v>
          </cell>
          <cell r="AK17">
            <v>1040</v>
          </cell>
          <cell r="AL17" t="str">
            <v>＋</v>
          </cell>
          <cell r="AM17">
            <v>10</v>
          </cell>
          <cell r="AN17" t="str">
            <v>＋</v>
          </cell>
          <cell r="AO17">
            <v>300</v>
          </cell>
          <cell r="AP17" t="str">
            <v>＋</v>
          </cell>
          <cell r="AQ17">
            <v>3</v>
          </cell>
          <cell r="AS17" t="str">
            <v xml:space="preserve">  61人～　75人</v>
          </cell>
          <cell r="AU17" t="str">
            <v>C</v>
          </cell>
          <cell r="AV17" t="str">
            <v>標　準</v>
          </cell>
          <cell r="AW17">
            <v>2600</v>
          </cell>
          <cell r="AZ17" t="str">
            <v>C</v>
          </cell>
          <cell r="BA17" t="str">
            <v>標　準</v>
          </cell>
          <cell r="BB17">
            <v>2600</v>
          </cell>
          <cell r="BD17" t="e">
            <v>#VALUE!</v>
          </cell>
          <cell r="BE17" t="str">
            <v>－</v>
          </cell>
          <cell r="BF17">
            <v>1500</v>
          </cell>
          <cell r="BG17" t="str">
            <v>－</v>
          </cell>
          <cell r="BH17">
            <v>5990</v>
          </cell>
          <cell r="BI17" t="str">
            <v>－</v>
          </cell>
          <cell r="BJ17">
            <v>4400</v>
          </cell>
          <cell r="BK17" t="str">
            <v>＋</v>
          </cell>
          <cell r="BL17">
            <v>3520</v>
          </cell>
          <cell r="BM17" t="str">
            <v>＋</v>
          </cell>
          <cell r="BN17">
            <v>30</v>
          </cell>
          <cell r="BP17" t="str">
            <v>(⑤～⑱)</v>
          </cell>
        </row>
        <row r="18">
          <cell r="A18" t="str">
            <v>75３歳児</v>
          </cell>
          <cell r="E18" t="str">
            <v>３歳児</v>
          </cell>
          <cell r="G18">
            <v>36390</v>
          </cell>
          <cell r="I18" t="str">
            <v>＋</v>
          </cell>
          <cell r="J18">
            <v>340</v>
          </cell>
          <cell r="L18" t="str">
            <v>×加算率</v>
          </cell>
          <cell r="U18" t="str">
            <v>＋</v>
          </cell>
          <cell r="V18">
            <v>7490</v>
          </cell>
          <cell r="W18">
            <v>70</v>
          </cell>
          <cell r="X18" t="str">
            <v>＋</v>
          </cell>
          <cell r="Y18">
            <v>52450</v>
          </cell>
          <cell r="Z18" t="str">
            <v>＋</v>
          </cell>
          <cell r="AA18">
            <v>520</v>
          </cell>
          <cell r="AB18" t="str">
            <v>＋</v>
          </cell>
          <cell r="AC18">
            <v>44960</v>
          </cell>
          <cell r="AD18" t="str">
            <v>＋</v>
          </cell>
          <cell r="AE18">
            <v>440</v>
          </cell>
          <cell r="AS18">
            <v>6000</v>
          </cell>
          <cell r="AV18" t="str">
            <v>都市部</v>
          </cell>
          <cell r="AW18">
            <v>2800</v>
          </cell>
          <cell r="BA18" t="str">
            <v>都市部</v>
          </cell>
          <cell r="BB18">
            <v>2800</v>
          </cell>
          <cell r="BF18">
            <v>10</v>
          </cell>
          <cell r="BH18">
            <v>60</v>
          </cell>
          <cell r="BJ18">
            <v>40</v>
          </cell>
          <cell r="BP18">
            <v>0.92</v>
          </cell>
        </row>
        <row r="19">
          <cell r="A19" t="str">
            <v>90４歳以上児</v>
          </cell>
          <cell r="C19" t="str">
            <v>　76人
　　から
　90人
　　まで</v>
          </cell>
          <cell r="D19" t="str">
            <v>1号</v>
          </cell>
          <cell r="E19" t="str">
            <v>４歳以上児</v>
          </cell>
          <cell r="G19">
            <v>27280</v>
          </cell>
          <cell r="H19">
            <v>34770</v>
          </cell>
          <cell r="I19" t="str">
            <v>＋</v>
          </cell>
          <cell r="J19">
            <v>250</v>
          </cell>
          <cell r="K19">
            <v>330</v>
          </cell>
          <cell r="L19" t="str">
            <v>×加算率</v>
          </cell>
          <cell r="M19" t="str">
            <v>＋</v>
          </cell>
          <cell r="N19">
            <v>1230</v>
          </cell>
          <cell r="O19" t="str">
            <v>＋</v>
          </cell>
          <cell r="P19">
            <v>10</v>
          </cell>
          <cell r="Q19" t="str">
            <v>＋</v>
          </cell>
          <cell r="R19">
            <v>4990</v>
          </cell>
          <cell r="S19" t="str">
            <v>＋</v>
          </cell>
          <cell r="T19">
            <v>40</v>
          </cell>
          <cell r="U19" t="str">
            <v>＋</v>
          </cell>
          <cell r="V19">
            <v>7490</v>
          </cell>
          <cell r="W19">
            <v>70</v>
          </cell>
          <cell r="AC19">
            <v>0</v>
          </cell>
          <cell r="AF19" t="str">
            <v>＋</v>
          </cell>
          <cell r="AG19">
            <v>4990</v>
          </cell>
          <cell r="AH19" t="str">
            <v>＋</v>
          </cell>
          <cell r="AI19">
            <v>40</v>
          </cell>
          <cell r="AJ19" t="str">
            <v>＋</v>
          </cell>
          <cell r="AK19">
            <v>860</v>
          </cell>
          <cell r="AL19" t="str">
            <v>＋</v>
          </cell>
          <cell r="AM19">
            <v>8</v>
          </cell>
          <cell r="AN19" t="str">
            <v>＋</v>
          </cell>
          <cell r="AO19">
            <v>270</v>
          </cell>
          <cell r="AP19" t="str">
            <v>＋</v>
          </cell>
          <cell r="AQ19">
            <v>2</v>
          </cell>
          <cell r="AS19" t="str">
            <v xml:space="preserve">  76人～　90人</v>
          </cell>
          <cell r="AU19" t="str">
            <v>D</v>
          </cell>
          <cell r="AV19" t="str">
            <v>標　準</v>
          </cell>
          <cell r="AW19">
            <v>2400</v>
          </cell>
          <cell r="AZ19" t="str">
            <v>D</v>
          </cell>
          <cell r="BA19" t="str">
            <v>標　準</v>
          </cell>
          <cell r="BB19">
            <v>2400</v>
          </cell>
          <cell r="BD19" t="e">
            <v>#VALUE!</v>
          </cell>
          <cell r="BE19" t="str">
            <v>－</v>
          </cell>
          <cell r="BF19">
            <v>1250</v>
          </cell>
          <cell r="BG19" t="str">
            <v>－</v>
          </cell>
          <cell r="BH19">
            <v>4990</v>
          </cell>
          <cell r="BI19" t="str">
            <v>－</v>
          </cell>
          <cell r="BJ19">
            <v>3660</v>
          </cell>
          <cell r="BK19" t="str">
            <v>＋</v>
          </cell>
          <cell r="BL19">
            <v>2940</v>
          </cell>
          <cell r="BM19" t="str">
            <v>＋</v>
          </cell>
          <cell r="BN19">
            <v>20</v>
          </cell>
          <cell r="BP19" t="str">
            <v>(⑤～⑱)</v>
          </cell>
        </row>
        <row r="20">
          <cell r="A20" t="str">
            <v>90３歳児</v>
          </cell>
          <cell r="E20" t="str">
            <v>３歳児</v>
          </cell>
          <cell r="G20">
            <v>34770</v>
          </cell>
          <cell r="I20" t="str">
            <v>＋</v>
          </cell>
          <cell r="J20">
            <v>330</v>
          </cell>
          <cell r="L20" t="str">
            <v>×加算率</v>
          </cell>
          <cell r="U20" t="str">
            <v>＋</v>
          </cell>
          <cell r="V20">
            <v>7490</v>
          </cell>
          <cell r="W20">
            <v>70</v>
          </cell>
          <cell r="X20" t="str">
            <v>＋</v>
          </cell>
          <cell r="Y20">
            <v>52450</v>
          </cell>
          <cell r="Z20" t="str">
            <v>＋</v>
          </cell>
          <cell r="AA20">
            <v>520</v>
          </cell>
          <cell r="AB20" t="str">
            <v>＋</v>
          </cell>
          <cell r="AC20">
            <v>44960</v>
          </cell>
          <cell r="AD20" t="str">
            <v>＋</v>
          </cell>
          <cell r="AE20">
            <v>440</v>
          </cell>
          <cell r="AS20">
            <v>5110</v>
          </cell>
          <cell r="AV20" t="str">
            <v>都市部</v>
          </cell>
          <cell r="AW20">
            <v>2700</v>
          </cell>
          <cell r="BA20" t="str">
            <v>都市部</v>
          </cell>
          <cell r="BB20">
            <v>2700</v>
          </cell>
          <cell r="BF20">
            <v>10</v>
          </cell>
          <cell r="BH20">
            <v>50</v>
          </cell>
          <cell r="BJ20">
            <v>30</v>
          </cell>
          <cell r="BP20">
            <v>0.91</v>
          </cell>
        </row>
        <row r="21">
          <cell r="A21" t="str">
            <v>105４歳以上児</v>
          </cell>
          <cell r="C21" t="str">
            <v>　91人
　　から
　105人
　　まで</v>
          </cell>
          <cell r="D21" t="str">
            <v>1号</v>
          </cell>
          <cell r="E21" t="str">
            <v>４歳以上児</v>
          </cell>
          <cell r="G21">
            <v>26860</v>
          </cell>
          <cell r="H21">
            <v>34350</v>
          </cell>
          <cell r="I21" t="str">
            <v>＋</v>
          </cell>
          <cell r="J21">
            <v>250</v>
          </cell>
          <cell r="K21">
            <v>320</v>
          </cell>
          <cell r="L21" t="str">
            <v>×加算率</v>
          </cell>
          <cell r="M21" t="str">
            <v>＋</v>
          </cell>
          <cell r="N21">
            <v>1060</v>
          </cell>
          <cell r="O21" t="str">
            <v>＋</v>
          </cell>
          <cell r="P21">
            <v>10</v>
          </cell>
          <cell r="Q21" t="str">
            <v>＋</v>
          </cell>
          <cell r="R21">
            <v>4280</v>
          </cell>
          <cell r="S21" t="str">
            <v>＋</v>
          </cell>
          <cell r="T21">
            <v>40</v>
          </cell>
          <cell r="U21" t="str">
            <v>＋</v>
          </cell>
          <cell r="V21">
            <v>7490</v>
          </cell>
          <cell r="W21">
            <v>70</v>
          </cell>
          <cell r="AC21">
            <v>0</v>
          </cell>
          <cell r="AF21" t="str">
            <v>＋</v>
          </cell>
          <cell r="AG21">
            <v>4280</v>
          </cell>
          <cell r="AH21" t="str">
            <v>＋</v>
          </cell>
          <cell r="AI21">
            <v>40</v>
          </cell>
          <cell r="AJ21" t="str">
            <v>＋</v>
          </cell>
          <cell r="AK21">
            <v>740</v>
          </cell>
          <cell r="AL21" t="str">
            <v>＋</v>
          </cell>
          <cell r="AM21">
            <v>7</v>
          </cell>
          <cell r="AN21" t="str">
            <v>＋</v>
          </cell>
          <cell r="AO21">
            <v>250</v>
          </cell>
          <cell r="AP21" t="str">
            <v>＋</v>
          </cell>
          <cell r="AQ21">
            <v>2</v>
          </cell>
          <cell r="AS21" t="str">
            <v xml:space="preserve">  91人～ 105人</v>
          </cell>
          <cell r="AT21" t="str">
            <v>76人
～
90人</v>
          </cell>
          <cell r="AU21" t="str">
            <v>A</v>
          </cell>
          <cell r="AV21" t="str">
            <v>標　準</v>
          </cell>
          <cell r="AW21">
            <v>2300</v>
          </cell>
          <cell r="AY21" t="str">
            <v>76人
～
90人</v>
          </cell>
          <cell r="AZ21" t="str">
            <v>A</v>
          </cell>
          <cell r="BA21" t="str">
            <v>標　準</v>
          </cell>
          <cell r="BB21">
            <v>2300</v>
          </cell>
          <cell r="BD21" t="e">
            <v>#VALUE!</v>
          </cell>
          <cell r="BE21" t="str">
            <v>－</v>
          </cell>
          <cell r="BF21">
            <v>1070</v>
          </cell>
          <cell r="BG21" t="str">
            <v>－</v>
          </cell>
          <cell r="BH21">
            <v>4280</v>
          </cell>
          <cell r="BI21" t="str">
            <v>－</v>
          </cell>
          <cell r="BJ21">
            <v>3140</v>
          </cell>
          <cell r="BK21" t="str">
            <v>＋</v>
          </cell>
          <cell r="BL21">
            <v>2520</v>
          </cell>
          <cell r="BM21" t="str">
            <v>＋</v>
          </cell>
          <cell r="BN21">
            <v>20</v>
          </cell>
          <cell r="BP21" t="str">
            <v>(⑤～⑱)</v>
          </cell>
        </row>
        <row r="22">
          <cell r="A22" t="str">
            <v>105３歳児</v>
          </cell>
          <cell r="E22" t="str">
            <v>３歳児</v>
          </cell>
          <cell r="G22">
            <v>34350</v>
          </cell>
          <cell r="I22" t="str">
            <v>＋</v>
          </cell>
          <cell r="J22">
            <v>320</v>
          </cell>
          <cell r="L22" t="str">
            <v>×加算率</v>
          </cell>
          <cell r="U22" t="str">
            <v>＋</v>
          </cell>
          <cell r="V22">
            <v>7490</v>
          </cell>
          <cell r="W22">
            <v>70</v>
          </cell>
          <cell r="X22" t="str">
            <v>＋</v>
          </cell>
          <cell r="Y22">
            <v>52450</v>
          </cell>
          <cell r="Z22" t="str">
            <v>＋</v>
          </cell>
          <cell r="AA22">
            <v>520</v>
          </cell>
          <cell r="AB22" t="str">
            <v>＋</v>
          </cell>
          <cell r="AC22">
            <v>44960</v>
          </cell>
          <cell r="AD22" t="str">
            <v>＋</v>
          </cell>
          <cell r="AE22">
            <v>440</v>
          </cell>
          <cell r="AS22">
            <v>4570</v>
          </cell>
          <cell r="AV22" t="str">
            <v>都市部</v>
          </cell>
          <cell r="AW22">
            <v>2600</v>
          </cell>
          <cell r="BA22" t="str">
            <v>都市部</v>
          </cell>
          <cell r="BB22">
            <v>2600</v>
          </cell>
          <cell r="BF22">
            <v>10</v>
          </cell>
          <cell r="BH22">
            <v>40</v>
          </cell>
          <cell r="BJ22">
            <v>30</v>
          </cell>
          <cell r="BP22">
            <v>0.93</v>
          </cell>
        </row>
        <row r="23">
          <cell r="A23" t="str">
            <v>120４歳以上児</v>
          </cell>
          <cell r="C23" t="str">
            <v>　106人
　　から
　120人
　　まで</v>
          </cell>
          <cell r="D23" t="str">
            <v>1号</v>
          </cell>
          <cell r="E23" t="str">
            <v>４歳以上児</v>
          </cell>
          <cell r="G23">
            <v>25920</v>
          </cell>
          <cell r="H23">
            <v>33410</v>
          </cell>
          <cell r="I23" t="str">
            <v>＋</v>
          </cell>
          <cell r="J23">
            <v>240</v>
          </cell>
          <cell r="K23">
            <v>310</v>
          </cell>
          <cell r="L23" t="str">
            <v>×加算率</v>
          </cell>
          <cell r="M23" t="str">
            <v>＋</v>
          </cell>
          <cell r="N23">
            <v>920</v>
          </cell>
          <cell r="O23" t="str">
            <v>＋</v>
          </cell>
          <cell r="P23">
            <v>9</v>
          </cell>
          <cell r="Q23" t="str">
            <v>＋</v>
          </cell>
          <cell r="R23">
            <v>3740</v>
          </cell>
          <cell r="S23" t="str">
            <v>＋</v>
          </cell>
          <cell r="T23">
            <v>30</v>
          </cell>
          <cell r="U23" t="str">
            <v>＋</v>
          </cell>
          <cell r="V23">
            <v>7490</v>
          </cell>
          <cell r="W23">
            <v>70</v>
          </cell>
          <cell r="AC23">
            <v>0</v>
          </cell>
          <cell r="AF23" t="str">
            <v>＋</v>
          </cell>
          <cell r="AG23">
            <v>3740</v>
          </cell>
          <cell r="AH23" t="str">
            <v>＋</v>
          </cell>
          <cell r="AI23">
            <v>30</v>
          </cell>
          <cell r="AJ23" t="str">
            <v>＋</v>
          </cell>
          <cell r="AK23">
            <v>650</v>
          </cell>
          <cell r="AL23" t="str">
            <v>＋</v>
          </cell>
          <cell r="AM23">
            <v>6</v>
          </cell>
          <cell r="AN23" t="str">
            <v>＋</v>
          </cell>
          <cell r="AO23">
            <v>230</v>
          </cell>
          <cell r="AP23" t="str">
            <v>＋</v>
          </cell>
          <cell r="AQ23">
            <v>2</v>
          </cell>
          <cell r="AS23" t="str">
            <v xml:space="preserve"> 106人～ 120人</v>
          </cell>
          <cell r="AU23" t="str">
            <v>B</v>
          </cell>
          <cell r="AV23" t="str">
            <v>標　準</v>
          </cell>
          <cell r="AW23">
            <v>2200</v>
          </cell>
          <cell r="AZ23" t="str">
            <v>B</v>
          </cell>
          <cell r="BA23" t="str">
            <v>標　準</v>
          </cell>
          <cell r="BB23">
            <v>2200</v>
          </cell>
          <cell r="BD23" t="e">
            <v>#VALUE!</v>
          </cell>
          <cell r="BE23" t="str">
            <v>－</v>
          </cell>
          <cell r="BF23">
            <v>930</v>
          </cell>
          <cell r="BG23" t="str">
            <v>－</v>
          </cell>
          <cell r="BH23">
            <v>3740</v>
          </cell>
          <cell r="BI23" t="str">
            <v>－</v>
          </cell>
          <cell r="BJ23">
            <v>2750</v>
          </cell>
          <cell r="BK23" t="str">
            <v>＋</v>
          </cell>
          <cell r="BL23">
            <v>2200</v>
          </cell>
          <cell r="BM23" t="str">
            <v>＋</v>
          </cell>
          <cell r="BN23">
            <v>20</v>
          </cell>
          <cell r="BP23" t="str">
            <v>(⑤～⑱)</v>
          </cell>
        </row>
        <row r="24">
          <cell r="A24" t="str">
            <v>120３歳児</v>
          </cell>
          <cell r="E24" t="str">
            <v>３歳児</v>
          </cell>
          <cell r="G24">
            <v>33410</v>
          </cell>
          <cell r="I24" t="str">
            <v>＋</v>
          </cell>
          <cell r="J24">
            <v>310</v>
          </cell>
          <cell r="L24" t="str">
            <v>×加算率</v>
          </cell>
          <cell r="U24" t="str">
            <v>＋</v>
          </cell>
          <cell r="V24">
            <v>7490</v>
          </cell>
          <cell r="W24">
            <v>70</v>
          </cell>
          <cell r="X24" t="str">
            <v>＋</v>
          </cell>
          <cell r="Y24">
            <v>52450</v>
          </cell>
          <cell r="Z24" t="str">
            <v>＋</v>
          </cell>
          <cell r="AA24">
            <v>520</v>
          </cell>
          <cell r="AB24" t="str">
            <v>＋</v>
          </cell>
          <cell r="AC24">
            <v>44960</v>
          </cell>
          <cell r="AD24" t="str">
            <v>＋</v>
          </cell>
          <cell r="AE24">
            <v>440</v>
          </cell>
          <cell r="AS24">
            <v>4160</v>
          </cell>
          <cell r="AV24" t="str">
            <v>都市部</v>
          </cell>
          <cell r="AW24">
            <v>2500</v>
          </cell>
          <cell r="BA24" t="str">
            <v>都市部</v>
          </cell>
          <cell r="BB24">
            <v>2500</v>
          </cell>
          <cell r="BF24">
            <v>9</v>
          </cell>
          <cell r="BH24">
            <v>30</v>
          </cell>
          <cell r="BJ24">
            <v>20</v>
          </cell>
          <cell r="BP24">
            <v>0.94</v>
          </cell>
        </row>
        <row r="25">
          <cell r="A25" t="str">
            <v>135４歳以上児</v>
          </cell>
          <cell r="C25" t="str">
            <v>　121人
　　から
　135人
　　まで</v>
          </cell>
          <cell r="D25" t="str">
            <v>1号</v>
          </cell>
          <cell r="E25" t="str">
            <v>４歳以上児</v>
          </cell>
          <cell r="G25">
            <v>25810</v>
          </cell>
          <cell r="H25">
            <v>33300</v>
          </cell>
          <cell r="I25" t="str">
            <v>＋</v>
          </cell>
          <cell r="J25">
            <v>240</v>
          </cell>
          <cell r="K25">
            <v>310</v>
          </cell>
          <cell r="L25" t="str">
            <v>×加算率</v>
          </cell>
          <cell r="M25" t="str">
            <v>＋</v>
          </cell>
          <cell r="N25">
            <v>820</v>
          </cell>
          <cell r="O25" t="str">
            <v>＋</v>
          </cell>
          <cell r="P25">
            <v>8</v>
          </cell>
          <cell r="Q25" t="str">
            <v>＋</v>
          </cell>
          <cell r="R25">
            <v>3330</v>
          </cell>
          <cell r="S25" t="str">
            <v>＋</v>
          </cell>
          <cell r="T25">
            <v>30</v>
          </cell>
          <cell r="U25" t="str">
            <v>＋</v>
          </cell>
          <cell r="V25">
            <v>7490</v>
          </cell>
          <cell r="W25">
            <v>70</v>
          </cell>
          <cell r="AC25">
            <v>0</v>
          </cell>
          <cell r="AF25" t="str">
            <v>＋</v>
          </cell>
          <cell r="AG25">
            <v>3330</v>
          </cell>
          <cell r="AH25" t="str">
            <v>＋</v>
          </cell>
          <cell r="AI25">
            <v>30</v>
          </cell>
          <cell r="AJ25" t="str">
            <v>＋</v>
          </cell>
          <cell r="AK25">
            <v>570</v>
          </cell>
          <cell r="AL25" t="str">
            <v>＋</v>
          </cell>
          <cell r="AM25">
            <v>5</v>
          </cell>
          <cell r="AN25" t="str">
            <v>＋</v>
          </cell>
          <cell r="AO25">
            <v>220</v>
          </cell>
          <cell r="AP25" t="str">
            <v>＋</v>
          </cell>
          <cell r="AQ25">
            <v>2</v>
          </cell>
          <cell r="AS25" t="str">
            <v xml:space="preserve"> 121人～ 135人</v>
          </cell>
          <cell r="AU25" t="str">
            <v>C</v>
          </cell>
          <cell r="AV25" t="str">
            <v>標　準</v>
          </cell>
          <cell r="AW25">
            <v>2100</v>
          </cell>
          <cell r="AZ25" t="str">
            <v>C</v>
          </cell>
          <cell r="BA25" t="str">
            <v>標　準</v>
          </cell>
          <cell r="BB25">
            <v>2100</v>
          </cell>
          <cell r="BD25" t="e">
            <v>#VALUE!</v>
          </cell>
          <cell r="BE25" t="str">
            <v>－</v>
          </cell>
          <cell r="BF25">
            <v>830</v>
          </cell>
          <cell r="BG25" t="str">
            <v>－</v>
          </cell>
          <cell r="BH25">
            <v>3330</v>
          </cell>
          <cell r="BI25" t="str">
            <v>－</v>
          </cell>
          <cell r="BJ25">
            <v>2440</v>
          </cell>
          <cell r="BK25" t="str">
            <v>＋</v>
          </cell>
          <cell r="BL25">
            <v>1960</v>
          </cell>
          <cell r="BM25" t="str">
            <v>＋</v>
          </cell>
          <cell r="BN25">
            <v>10</v>
          </cell>
          <cell r="BP25" t="str">
            <v>(⑤～⑱)</v>
          </cell>
        </row>
        <row r="26">
          <cell r="A26" t="str">
            <v>135３歳児</v>
          </cell>
          <cell r="E26" t="str">
            <v>３歳児</v>
          </cell>
          <cell r="G26">
            <v>33300</v>
          </cell>
          <cell r="I26" t="str">
            <v>＋</v>
          </cell>
          <cell r="J26">
            <v>310</v>
          </cell>
          <cell r="L26" t="str">
            <v>×加算率</v>
          </cell>
          <cell r="U26" t="str">
            <v>＋</v>
          </cell>
          <cell r="V26">
            <v>7490</v>
          </cell>
          <cell r="W26">
            <v>70</v>
          </cell>
          <cell r="X26" t="str">
            <v>＋</v>
          </cell>
          <cell r="Y26">
            <v>52450</v>
          </cell>
          <cell r="Z26" t="str">
            <v>＋</v>
          </cell>
          <cell r="AA26">
            <v>520</v>
          </cell>
          <cell r="AB26" t="str">
            <v>＋</v>
          </cell>
          <cell r="AC26">
            <v>44960</v>
          </cell>
          <cell r="AD26" t="str">
            <v>＋</v>
          </cell>
          <cell r="AE26">
            <v>440</v>
          </cell>
          <cell r="AS26">
            <v>3850</v>
          </cell>
          <cell r="AV26" t="str">
            <v>都市部</v>
          </cell>
          <cell r="AW26">
            <v>2300</v>
          </cell>
          <cell r="BA26" t="str">
            <v>都市部</v>
          </cell>
          <cell r="BB26">
            <v>2300</v>
          </cell>
          <cell r="BF26">
            <v>8</v>
          </cell>
          <cell r="BH26">
            <v>30</v>
          </cell>
          <cell r="BJ26">
            <v>20</v>
          </cell>
          <cell r="BP26">
            <v>0.95</v>
          </cell>
        </row>
        <row r="27">
          <cell r="A27" t="str">
            <v>150４歳以上児</v>
          </cell>
          <cell r="C27" t="str">
            <v>　136人
　　から
　150人
　　まで</v>
          </cell>
          <cell r="D27" t="str">
            <v>1号</v>
          </cell>
          <cell r="E27" t="str">
            <v>４歳以上児</v>
          </cell>
          <cell r="G27">
            <v>25160</v>
          </cell>
          <cell r="H27">
            <v>32650</v>
          </cell>
          <cell r="I27" t="str">
            <v>＋</v>
          </cell>
          <cell r="J27">
            <v>230</v>
          </cell>
          <cell r="K27">
            <v>300</v>
          </cell>
          <cell r="L27" t="str">
            <v>×加算率</v>
          </cell>
          <cell r="M27" t="str">
            <v>＋</v>
          </cell>
          <cell r="N27">
            <v>740</v>
          </cell>
          <cell r="O27" t="str">
            <v>＋</v>
          </cell>
          <cell r="P27">
            <v>7</v>
          </cell>
          <cell r="Q27" t="str">
            <v>＋</v>
          </cell>
          <cell r="R27">
            <v>2990</v>
          </cell>
          <cell r="S27" t="str">
            <v>＋</v>
          </cell>
          <cell r="T27">
            <v>20</v>
          </cell>
          <cell r="U27" t="str">
            <v>＋</v>
          </cell>
          <cell r="V27">
            <v>7490</v>
          </cell>
          <cell r="W27">
            <v>70</v>
          </cell>
          <cell r="AC27">
            <v>0</v>
          </cell>
          <cell r="AF27" t="str">
            <v>＋</v>
          </cell>
          <cell r="AG27">
            <v>2990</v>
          </cell>
          <cell r="AH27" t="str">
            <v>＋</v>
          </cell>
          <cell r="AI27">
            <v>20</v>
          </cell>
          <cell r="AJ27" t="str">
            <v>＋</v>
          </cell>
          <cell r="AK27">
            <v>520</v>
          </cell>
          <cell r="AL27" t="str">
            <v>＋</v>
          </cell>
          <cell r="AM27">
            <v>5</v>
          </cell>
          <cell r="AN27" t="str">
            <v>＋</v>
          </cell>
          <cell r="AO27">
            <v>210</v>
          </cell>
          <cell r="AP27" t="str">
            <v>＋</v>
          </cell>
          <cell r="AQ27">
            <v>2</v>
          </cell>
          <cell r="AS27" t="str">
            <v xml:space="preserve"> 136人～ 150人</v>
          </cell>
          <cell r="AU27" t="str">
            <v>D</v>
          </cell>
          <cell r="AV27" t="str">
            <v>標　準</v>
          </cell>
          <cell r="AW27">
            <v>2000</v>
          </cell>
          <cell r="AZ27" t="str">
            <v>D</v>
          </cell>
          <cell r="BA27" t="str">
            <v>標　準</v>
          </cell>
          <cell r="BB27">
            <v>2000</v>
          </cell>
          <cell r="BD27" t="e">
            <v>#VALUE!</v>
          </cell>
          <cell r="BE27" t="str">
            <v>－</v>
          </cell>
          <cell r="BF27">
            <v>750</v>
          </cell>
          <cell r="BG27" t="str">
            <v>－</v>
          </cell>
          <cell r="BH27">
            <v>2990</v>
          </cell>
          <cell r="BI27" t="str">
            <v>－</v>
          </cell>
          <cell r="BJ27">
            <v>2200</v>
          </cell>
          <cell r="BK27" t="str">
            <v>＋</v>
          </cell>
          <cell r="BL27">
            <v>1760</v>
          </cell>
          <cell r="BM27" t="str">
            <v>＋</v>
          </cell>
          <cell r="BN27">
            <v>10</v>
          </cell>
          <cell r="BP27" t="str">
            <v>(⑤～⑱)</v>
          </cell>
        </row>
        <row r="28">
          <cell r="A28" t="str">
            <v>150３歳児</v>
          </cell>
          <cell r="E28" t="str">
            <v>３歳児</v>
          </cell>
          <cell r="G28">
            <v>32650</v>
          </cell>
          <cell r="I28" t="str">
            <v>＋</v>
          </cell>
          <cell r="J28">
            <v>300</v>
          </cell>
          <cell r="L28" t="str">
            <v>×加算率</v>
          </cell>
          <cell r="U28" t="str">
            <v>＋</v>
          </cell>
          <cell r="V28">
            <v>7490</v>
          </cell>
          <cell r="W28">
            <v>70</v>
          </cell>
          <cell r="X28" t="str">
            <v>＋</v>
          </cell>
          <cell r="Y28">
            <v>52450</v>
          </cell>
          <cell r="Z28" t="str">
            <v>＋</v>
          </cell>
          <cell r="AA28">
            <v>520</v>
          </cell>
          <cell r="AB28" t="str">
            <v>＋</v>
          </cell>
          <cell r="AC28">
            <v>44960</v>
          </cell>
          <cell r="AD28" t="str">
            <v>＋</v>
          </cell>
          <cell r="AE28">
            <v>440</v>
          </cell>
          <cell r="AS28">
            <v>3600</v>
          </cell>
          <cell r="AV28" t="str">
            <v>都市部</v>
          </cell>
          <cell r="AW28">
            <v>2200</v>
          </cell>
          <cell r="BA28" t="str">
            <v>都市部</v>
          </cell>
          <cell r="BB28">
            <v>2200</v>
          </cell>
          <cell r="BF28">
            <v>8</v>
          </cell>
          <cell r="BH28">
            <v>30</v>
          </cell>
          <cell r="BJ28">
            <v>20</v>
          </cell>
          <cell r="BP28">
            <v>0.99</v>
          </cell>
        </row>
        <row r="29">
          <cell r="A29" t="str">
            <v>180４歳以上児</v>
          </cell>
          <cell r="C29" t="str">
            <v>　151人
　　から
　180人
　　まで</v>
          </cell>
          <cell r="D29" t="str">
            <v>1号</v>
          </cell>
          <cell r="E29" t="str">
            <v>４歳以上児</v>
          </cell>
          <cell r="G29">
            <v>24180</v>
          </cell>
          <cell r="H29">
            <v>31670</v>
          </cell>
          <cell r="I29" t="str">
            <v>＋</v>
          </cell>
          <cell r="J29">
            <v>220</v>
          </cell>
          <cell r="K29">
            <v>300</v>
          </cell>
          <cell r="L29" t="str">
            <v>×加算率</v>
          </cell>
          <cell r="M29" t="str">
            <v>＋</v>
          </cell>
          <cell r="N29">
            <v>610</v>
          </cell>
          <cell r="O29" t="str">
            <v>＋</v>
          </cell>
          <cell r="P29">
            <v>6</v>
          </cell>
          <cell r="Q29" t="str">
            <v>＋</v>
          </cell>
          <cell r="R29">
            <v>2490</v>
          </cell>
          <cell r="S29" t="str">
            <v>＋</v>
          </cell>
          <cell r="T29">
            <v>20</v>
          </cell>
          <cell r="U29" t="str">
            <v>＋</v>
          </cell>
          <cell r="V29">
            <v>7490</v>
          </cell>
          <cell r="W29">
            <v>70</v>
          </cell>
          <cell r="AC29">
            <v>0</v>
          </cell>
          <cell r="AF29" t="str">
            <v>＋</v>
          </cell>
          <cell r="AG29">
            <v>2490</v>
          </cell>
          <cell r="AH29" t="str">
            <v>＋</v>
          </cell>
          <cell r="AI29">
            <v>20</v>
          </cell>
          <cell r="AJ29" t="str">
            <v>＋</v>
          </cell>
          <cell r="AK29">
            <v>500</v>
          </cell>
          <cell r="AL29" t="str">
            <v>＋</v>
          </cell>
          <cell r="AM29">
            <v>5</v>
          </cell>
          <cell r="AN29" t="str">
            <v>＋</v>
          </cell>
          <cell r="AO29">
            <v>190</v>
          </cell>
          <cell r="AP29" t="str">
            <v>＋</v>
          </cell>
          <cell r="AQ29">
            <v>1</v>
          </cell>
          <cell r="AS29" t="str">
            <v xml:space="preserve"> 151人～ 180人</v>
          </cell>
          <cell r="AT29" t="str">
            <v>91人
～
105人</v>
          </cell>
          <cell r="AU29" t="str">
            <v>A</v>
          </cell>
          <cell r="AV29" t="str">
            <v>標　準</v>
          </cell>
          <cell r="AW29">
            <v>2400</v>
          </cell>
          <cell r="AY29" t="str">
            <v>91人
～
105人</v>
          </cell>
          <cell r="AZ29" t="str">
            <v>A</v>
          </cell>
          <cell r="BA29" t="str">
            <v>標　準</v>
          </cell>
          <cell r="BB29">
            <v>2400</v>
          </cell>
          <cell r="BD29" t="e">
            <v>#VALUE!</v>
          </cell>
          <cell r="BE29" t="str">
            <v>－</v>
          </cell>
          <cell r="BF29">
            <v>620</v>
          </cell>
          <cell r="BG29" t="str">
            <v>－</v>
          </cell>
          <cell r="BH29">
            <v>2490</v>
          </cell>
          <cell r="BI29" t="str">
            <v>－</v>
          </cell>
          <cell r="BJ29">
            <v>1830</v>
          </cell>
          <cell r="BK29" t="str">
            <v>＋</v>
          </cell>
          <cell r="BL29">
            <v>1470</v>
          </cell>
          <cell r="BM29" t="str">
            <v>＋</v>
          </cell>
          <cell r="BN29">
            <v>10</v>
          </cell>
          <cell r="BP29" t="str">
            <v>(⑤～⑱)</v>
          </cell>
        </row>
        <row r="30">
          <cell r="A30" t="str">
            <v>180３歳児</v>
          </cell>
          <cell r="E30" t="str">
            <v>３歳児</v>
          </cell>
          <cell r="G30">
            <v>31670</v>
          </cell>
          <cell r="I30" t="str">
            <v>＋</v>
          </cell>
          <cell r="J30">
            <v>300</v>
          </cell>
          <cell r="L30" t="str">
            <v>×加算率</v>
          </cell>
          <cell r="U30" t="str">
            <v>＋</v>
          </cell>
          <cell r="V30">
            <v>7490</v>
          </cell>
          <cell r="W30">
            <v>70</v>
          </cell>
          <cell r="X30" t="str">
            <v>＋</v>
          </cell>
          <cell r="Y30">
            <v>52450</v>
          </cell>
          <cell r="Z30" t="str">
            <v>＋</v>
          </cell>
          <cell r="AA30">
            <v>520</v>
          </cell>
          <cell r="AB30" t="str">
            <v>＋</v>
          </cell>
          <cell r="AC30">
            <v>44960</v>
          </cell>
          <cell r="AD30" t="str">
            <v>＋</v>
          </cell>
          <cell r="AE30">
            <v>440</v>
          </cell>
          <cell r="AS30">
            <v>3110</v>
          </cell>
          <cell r="AV30" t="str">
            <v>都市部</v>
          </cell>
          <cell r="AW30">
            <v>2700</v>
          </cell>
          <cell r="BA30" t="str">
            <v>都市部</v>
          </cell>
          <cell r="BB30">
            <v>2700</v>
          </cell>
          <cell r="BF30">
            <v>6</v>
          </cell>
          <cell r="BH30">
            <v>20</v>
          </cell>
          <cell r="BJ30">
            <v>10</v>
          </cell>
          <cell r="BP30">
            <v>0.92</v>
          </cell>
        </row>
        <row r="31">
          <cell r="A31" t="str">
            <v>210４歳以上児</v>
          </cell>
          <cell r="C31" t="str">
            <v>　181人
　　から
　210人
　　まで</v>
          </cell>
          <cell r="D31" t="str">
            <v>1号</v>
          </cell>
          <cell r="E31" t="str">
            <v>４歳以上児</v>
          </cell>
          <cell r="G31">
            <v>23460</v>
          </cell>
          <cell r="H31">
            <v>30950</v>
          </cell>
          <cell r="I31" t="str">
            <v>＋</v>
          </cell>
          <cell r="J31">
            <v>210</v>
          </cell>
          <cell r="K31">
            <v>290</v>
          </cell>
          <cell r="L31" t="str">
            <v>×加算率</v>
          </cell>
          <cell r="M31" t="str">
            <v>＋</v>
          </cell>
          <cell r="N31">
            <v>530</v>
          </cell>
          <cell r="O31" t="str">
            <v>＋</v>
          </cell>
          <cell r="P31">
            <v>5</v>
          </cell>
          <cell r="Q31" t="str">
            <v>＋</v>
          </cell>
          <cell r="R31">
            <v>2140</v>
          </cell>
          <cell r="S31" t="str">
            <v>＋</v>
          </cell>
          <cell r="T31">
            <v>20</v>
          </cell>
          <cell r="U31" t="str">
            <v>＋</v>
          </cell>
          <cell r="V31">
            <v>7490</v>
          </cell>
          <cell r="W31">
            <v>70</v>
          </cell>
          <cell r="AC31">
            <v>0</v>
          </cell>
          <cell r="AF31" t="str">
            <v>＋</v>
          </cell>
          <cell r="AG31">
            <v>2140</v>
          </cell>
          <cell r="AH31" t="str">
            <v>＋</v>
          </cell>
          <cell r="AI31">
            <v>20</v>
          </cell>
          <cell r="AJ31" t="str">
            <v>＋</v>
          </cell>
          <cell r="AK31">
            <v>500</v>
          </cell>
          <cell r="AL31" t="str">
            <v>＋</v>
          </cell>
          <cell r="AM31">
            <v>5</v>
          </cell>
          <cell r="AN31" t="str">
            <v>＋</v>
          </cell>
          <cell r="AO31">
            <v>170</v>
          </cell>
          <cell r="AP31" t="str">
            <v>＋</v>
          </cell>
          <cell r="AQ31">
            <v>1</v>
          </cell>
          <cell r="AS31" t="str">
            <v xml:space="preserve"> 181人～ 210人</v>
          </cell>
          <cell r="AU31" t="str">
            <v>B</v>
          </cell>
          <cell r="AV31" t="str">
            <v>標　準</v>
          </cell>
          <cell r="AW31">
            <v>2300</v>
          </cell>
          <cell r="AZ31" t="str">
            <v>B</v>
          </cell>
          <cell r="BA31" t="str">
            <v>標　準</v>
          </cell>
          <cell r="BB31">
            <v>2300</v>
          </cell>
          <cell r="BD31" t="e">
            <v>#VALUE!</v>
          </cell>
          <cell r="BE31" t="str">
            <v>－</v>
          </cell>
          <cell r="BF31">
            <v>530</v>
          </cell>
          <cell r="BG31" t="str">
            <v>－</v>
          </cell>
          <cell r="BH31">
            <v>2140</v>
          </cell>
          <cell r="BI31" t="str">
            <v>－</v>
          </cell>
          <cell r="BJ31">
            <v>1570</v>
          </cell>
          <cell r="BK31" t="str">
            <v>＋</v>
          </cell>
          <cell r="BL31">
            <v>1260</v>
          </cell>
          <cell r="BM31" t="str">
            <v>＋</v>
          </cell>
          <cell r="BN31">
            <v>10</v>
          </cell>
          <cell r="BP31" t="str">
            <v>(⑤～⑱)</v>
          </cell>
        </row>
        <row r="32">
          <cell r="A32" t="str">
            <v>210３歳児</v>
          </cell>
          <cell r="E32" t="str">
            <v>３歳児</v>
          </cell>
          <cell r="G32">
            <v>30950</v>
          </cell>
          <cell r="I32" t="str">
            <v>＋</v>
          </cell>
          <cell r="J32">
            <v>290</v>
          </cell>
          <cell r="L32" t="str">
            <v>×加算率</v>
          </cell>
          <cell r="U32" t="str">
            <v>＋</v>
          </cell>
          <cell r="V32">
            <v>7490</v>
          </cell>
          <cell r="W32">
            <v>70</v>
          </cell>
          <cell r="X32" t="str">
            <v>＋</v>
          </cell>
          <cell r="Y32">
            <v>52450</v>
          </cell>
          <cell r="Z32" t="str">
            <v>＋</v>
          </cell>
          <cell r="AA32">
            <v>520</v>
          </cell>
          <cell r="AB32" t="str">
            <v>＋</v>
          </cell>
          <cell r="AC32">
            <v>44960</v>
          </cell>
          <cell r="AD32" t="str">
            <v>＋</v>
          </cell>
          <cell r="AE32">
            <v>440</v>
          </cell>
          <cell r="AS32">
            <v>2760</v>
          </cell>
          <cell r="AV32" t="str">
            <v>都市部</v>
          </cell>
          <cell r="AW32">
            <v>2500</v>
          </cell>
          <cell r="BA32" t="str">
            <v>都市部</v>
          </cell>
          <cell r="BB32">
            <v>2500</v>
          </cell>
          <cell r="BF32">
            <v>5</v>
          </cell>
          <cell r="BH32">
            <v>20</v>
          </cell>
          <cell r="BJ32">
            <v>10</v>
          </cell>
          <cell r="BP32">
            <v>0.95</v>
          </cell>
        </row>
        <row r="33">
          <cell r="A33" t="str">
            <v>240４歳以上児</v>
          </cell>
          <cell r="C33" t="str">
            <v>　211人
　　から
　240人
　　まで</v>
          </cell>
          <cell r="D33" t="str">
            <v>1号</v>
          </cell>
          <cell r="E33" t="str">
            <v>４歳以上児</v>
          </cell>
          <cell r="G33">
            <v>22930</v>
          </cell>
          <cell r="H33">
            <v>30420</v>
          </cell>
          <cell r="I33" t="str">
            <v>＋</v>
          </cell>
          <cell r="J33">
            <v>210</v>
          </cell>
          <cell r="K33">
            <v>280</v>
          </cell>
          <cell r="L33" t="str">
            <v>×加算率</v>
          </cell>
          <cell r="M33" t="str">
            <v>＋</v>
          </cell>
          <cell r="N33">
            <v>460</v>
          </cell>
          <cell r="O33" t="str">
            <v>＋</v>
          </cell>
          <cell r="P33">
            <v>4</v>
          </cell>
          <cell r="Q33" t="str">
            <v>＋</v>
          </cell>
          <cell r="R33">
            <v>1870</v>
          </cell>
          <cell r="S33" t="str">
            <v>＋</v>
          </cell>
          <cell r="T33">
            <v>10</v>
          </cell>
          <cell r="U33" t="str">
            <v>＋</v>
          </cell>
          <cell r="V33">
            <v>7490</v>
          </cell>
          <cell r="W33">
            <v>70</v>
          </cell>
          <cell r="AC33">
            <v>0</v>
          </cell>
          <cell r="AF33" t="str">
            <v>＋</v>
          </cell>
          <cell r="AG33">
            <v>1870</v>
          </cell>
          <cell r="AH33" t="str">
            <v>＋</v>
          </cell>
          <cell r="AI33">
            <v>10</v>
          </cell>
          <cell r="AJ33" t="str">
            <v>＋</v>
          </cell>
          <cell r="AK33">
            <v>500</v>
          </cell>
          <cell r="AL33" t="str">
            <v>＋</v>
          </cell>
          <cell r="AM33">
            <v>5</v>
          </cell>
          <cell r="AN33" t="str">
            <v>＋</v>
          </cell>
          <cell r="AO33">
            <v>170</v>
          </cell>
          <cell r="AP33" t="str">
            <v>＋</v>
          </cell>
          <cell r="AQ33">
            <v>1</v>
          </cell>
          <cell r="AS33" t="str">
            <v xml:space="preserve"> 211人～ 240人</v>
          </cell>
          <cell r="AU33" t="str">
            <v>C</v>
          </cell>
          <cell r="AV33" t="str">
            <v>標　準</v>
          </cell>
          <cell r="AW33">
            <v>2200</v>
          </cell>
          <cell r="AZ33" t="str">
            <v>C</v>
          </cell>
          <cell r="BA33" t="str">
            <v>標　準</v>
          </cell>
          <cell r="BB33">
            <v>2200</v>
          </cell>
          <cell r="BD33" t="e">
            <v>#VALUE!</v>
          </cell>
          <cell r="BE33" t="str">
            <v>－</v>
          </cell>
          <cell r="BF33">
            <v>460</v>
          </cell>
          <cell r="BG33" t="str">
            <v>－</v>
          </cell>
          <cell r="BH33">
            <v>1870</v>
          </cell>
          <cell r="BI33" t="str">
            <v>－</v>
          </cell>
          <cell r="BJ33">
            <v>1370</v>
          </cell>
          <cell r="BK33" t="str">
            <v>＋</v>
          </cell>
          <cell r="BL33">
            <v>1100</v>
          </cell>
          <cell r="BM33" t="str">
            <v>＋</v>
          </cell>
          <cell r="BN33">
            <v>10</v>
          </cell>
          <cell r="BP33" t="str">
            <v>(⑤～⑱)</v>
          </cell>
        </row>
        <row r="34">
          <cell r="A34" t="str">
            <v>240３歳児</v>
          </cell>
          <cell r="E34" t="str">
            <v>３歳児</v>
          </cell>
          <cell r="G34">
            <v>30420</v>
          </cell>
          <cell r="I34" t="str">
            <v>＋</v>
          </cell>
          <cell r="J34">
            <v>280</v>
          </cell>
          <cell r="L34" t="str">
            <v>×加算率</v>
          </cell>
          <cell r="U34" t="str">
            <v>＋</v>
          </cell>
          <cell r="V34">
            <v>7490</v>
          </cell>
          <cell r="W34">
            <v>70</v>
          </cell>
          <cell r="X34" t="str">
            <v>＋</v>
          </cell>
          <cell r="Y34">
            <v>52450</v>
          </cell>
          <cell r="Z34" t="str">
            <v>＋</v>
          </cell>
          <cell r="AA34">
            <v>520</v>
          </cell>
          <cell r="AB34" t="str">
            <v>＋</v>
          </cell>
          <cell r="AC34">
            <v>44960</v>
          </cell>
          <cell r="AD34" t="str">
            <v>＋</v>
          </cell>
          <cell r="AE34">
            <v>440</v>
          </cell>
          <cell r="AS34">
            <v>2500</v>
          </cell>
          <cell r="AV34" t="str">
            <v>都市部</v>
          </cell>
          <cell r="AW34">
            <v>2400</v>
          </cell>
          <cell r="BA34" t="str">
            <v>都市部</v>
          </cell>
          <cell r="BB34">
            <v>2400</v>
          </cell>
          <cell r="BF34">
            <v>5</v>
          </cell>
          <cell r="BH34">
            <v>10</v>
          </cell>
          <cell r="BJ34">
            <v>10</v>
          </cell>
          <cell r="BP34">
            <v>0.99</v>
          </cell>
        </row>
        <row r="35">
          <cell r="A35" t="str">
            <v>270４歳以上児</v>
          </cell>
          <cell r="C35" t="str">
            <v>　241人
　　から
　270人
　　まで</v>
          </cell>
          <cell r="D35" t="str">
            <v>1号</v>
          </cell>
          <cell r="E35" t="str">
            <v>４歳以上児</v>
          </cell>
          <cell r="G35">
            <v>22520</v>
          </cell>
          <cell r="H35">
            <v>30010</v>
          </cell>
          <cell r="I35" t="str">
            <v>＋</v>
          </cell>
          <cell r="J35">
            <v>200</v>
          </cell>
          <cell r="K35">
            <v>280</v>
          </cell>
          <cell r="L35" t="str">
            <v>×加算率</v>
          </cell>
          <cell r="M35" t="str">
            <v>＋</v>
          </cell>
          <cell r="N35">
            <v>410</v>
          </cell>
          <cell r="O35" t="str">
            <v>＋</v>
          </cell>
          <cell r="P35">
            <v>4</v>
          </cell>
          <cell r="Q35" t="str">
            <v>＋</v>
          </cell>
          <cell r="R35">
            <v>1660</v>
          </cell>
          <cell r="S35" t="str">
            <v>＋</v>
          </cell>
          <cell r="T35">
            <v>10</v>
          </cell>
          <cell r="U35" t="str">
            <v>＋</v>
          </cell>
          <cell r="V35">
            <v>7490</v>
          </cell>
          <cell r="W35">
            <v>70</v>
          </cell>
          <cell r="AC35">
            <v>0</v>
          </cell>
          <cell r="AF35" t="str">
            <v>＋</v>
          </cell>
          <cell r="AG35">
            <v>1660</v>
          </cell>
          <cell r="AH35" t="str">
            <v>＋</v>
          </cell>
          <cell r="AI35">
            <v>10</v>
          </cell>
          <cell r="AJ35" t="str">
            <v>＋</v>
          </cell>
          <cell r="AK35">
            <v>500</v>
          </cell>
          <cell r="AL35" t="str">
            <v>＋</v>
          </cell>
          <cell r="AM35">
            <v>5</v>
          </cell>
          <cell r="AN35" t="str">
            <v>＋</v>
          </cell>
          <cell r="AO35">
            <v>150</v>
          </cell>
          <cell r="AP35" t="str">
            <v>＋</v>
          </cell>
          <cell r="AQ35">
            <v>1</v>
          </cell>
          <cell r="AS35" t="str">
            <v xml:space="preserve"> 241人～ 270人</v>
          </cell>
          <cell r="AU35" t="str">
            <v>D</v>
          </cell>
          <cell r="AV35" t="str">
            <v>標　準</v>
          </cell>
          <cell r="AW35">
            <v>2100</v>
          </cell>
          <cell r="AZ35" t="str">
            <v>D</v>
          </cell>
          <cell r="BA35" t="str">
            <v>標　準</v>
          </cell>
          <cell r="BB35">
            <v>2100</v>
          </cell>
          <cell r="BD35" t="e">
            <v>#VALUE!</v>
          </cell>
          <cell r="BE35" t="str">
            <v>－</v>
          </cell>
          <cell r="BF35">
            <v>410</v>
          </cell>
          <cell r="BG35" t="str">
            <v>－</v>
          </cell>
          <cell r="BH35">
            <v>1660</v>
          </cell>
          <cell r="BI35" t="str">
            <v>－</v>
          </cell>
          <cell r="BJ35">
            <v>1220</v>
          </cell>
          <cell r="BK35" t="str">
            <v>＋</v>
          </cell>
          <cell r="BL35">
            <v>980</v>
          </cell>
          <cell r="BM35" t="str">
            <v>＋</v>
          </cell>
          <cell r="BN35">
            <v>9</v>
          </cell>
          <cell r="BP35" t="str">
            <v>(⑤～⑱)</v>
          </cell>
        </row>
        <row r="36">
          <cell r="A36" t="str">
            <v>270３歳児</v>
          </cell>
          <cell r="E36" t="str">
            <v>３歳児</v>
          </cell>
          <cell r="G36">
            <v>30010</v>
          </cell>
          <cell r="I36" t="str">
            <v>＋</v>
          </cell>
          <cell r="J36">
            <v>280</v>
          </cell>
          <cell r="L36" t="str">
            <v>×加算率</v>
          </cell>
          <cell r="U36" t="str">
            <v>＋</v>
          </cell>
          <cell r="V36">
            <v>7490</v>
          </cell>
          <cell r="W36">
            <v>70</v>
          </cell>
          <cell r="X36" t="str">
            <v>＋</v>
          </cell>
          <cell r="Y36">
            <v>52450</v>
          </cell>
          <cell r="Z36" t="str">
            <v>＋</v>
          </cell>
          <cell r="AA36">
            <v>520</v>
          </cell>
          <cell r="AB36" t="str">
            <v>＋</v>
          </cell>
          <cell r="AC36">
            <v>44960</v>
          </cell>
          <cell r="AD36" t="str">
            <v>＋</v>
          </cell>
          <cell r="AE36">
            <v>440</v>
          </cell>
          <cell r="AS36">
            <v>2400</v>
          </cell>
          <cell r="AV36" t="str">
            <v>都市部</v>
          </cell>
          <cell r="AW36">
            <v>2300</v>
          </cell>
          <cell r="BA36" t="str">
            <v>都市部</v>
          </cell>
          <cell r="BB36">
            <v>2300</v>
          </cell>
          <cell r="BF36">
            <v>4</v>
          </cell>
          <cell r="BH36">
            <v>10</v>
          </cell>
          <cell r="BJ36">
            <v>10</v>
          </cell>
          <cell r="BP36">
            <v>0.99</v>
          </cell>
        </row>
        <row r="37">
          <cell r="A37" t="str">
            <v>300４歳以上児</v>
          </cell>
          <cell r="C37" t="str">
            <v>　271人
　　から
　300人
　　まで</v>
          </cell>
          <cell r="D37" t="str">
            <v>1号</v>
          </cell>
          <cell r="E37" t="str">
            <v>４歳以上児</v>
          </cell>
          <cell r="G37">
            <v>22190</v>
          </cell>
          <cell r="H37">
            <v>29680</v>
          </cell>
          <cell r="I37" t="str">
            <v>＋</v>
          </cell>
          <cell r="J37">
            <v>200</v>
          </cell>
          <cell r="K37">
            <v>280</v>
          </cell>
          <cell r="L37" t="str">
            <v>×加算率</v>
          </cell>
          <cell r="M37" t="str">
            <v>＋</v>
          </cell>
          <cell r="N37">
            <v>370</v>
          </cell>
          <cell r="O37" t="str">
            <v>＋</v>
          </cell>
          <cell r="P37">
            <v>3</v>
          </cell>
          <cell r="Q37" t="str">
            <v>＋</v>
          </cell>
          <cell r="R37">
            <v>1490</v>
          </cell>
          <cell r="S37" t="str">
            <v>＋</v>
          </cell>
          <cell r="T37">
            <v>10</v>
          </cell>
          <cell r="U37" t="str">
            <v>＋</v>
          </cell>
          <cell r="V37">
            <v>7490</v>
          </cell>
          <cell r="W37">
            <v>70</v>
          </cell>
          <cell r="AC37">
            <v>0</v>
          </cell>
          <cell r="AF37" t="str">
            <v>＋</v>
          </cell>
          <cell r="AG37">
            <v>1490</v>
          </cell>
          <cell r="AH37" t="str">
            <v>＋</v>
          </cell>
          <cell r="AI37">
            <v>10</v>
          </cell>
          <cell r="AJ37" t="str">
            <v>＋</v>
          </cell>
          <cell r="AK37">
            <v>500</v>
          </cell>
          <cell r="AL37" t="str">
            <v>＋</v>
          </cell>
          <cell r="AM37">
            <v>5</v>
          </cell>
          <cell r="AN37" t="str">
            <v>＋</v>
          </cell>
          <cell r="AO37">
            <v>130</v>
          </cell>
          <cell r="AP37" t="str">
            <v>＋</v>
          </cell>
          <cell r="AQ37">
            <v>1</v>
          </cell>
          <cell r="AS37" t="str">
            <v xml:space="preserve"> 271人～ 300人</v>
          </cell>
          <cell r="AT37" t="str">
            <v>106人
～
120人</v>
          </cell>
          <cell r="AU37" t="str">
            <v>A</v>
          </cell>
          <cell r="AV37" t="str">
            <v>標　準</v>
          </cell>
          <cell r="AW37">
            <v>2100</v>
          </cell>
          <cell r="AY37" t="str">
            <v>106人
～
120人</v>
          </cell>
          <cell r="AZ37" t="str">
            <v>A</v>
          </cell>
          <cell r="BA37" t="str">
            <v>標　準</v>
          </cell>
          <cell r="BB37">
            <v>2100</v>
          </cell>
          <cell r="BD37" t="e">
            <v>#VALUE!</v>
          </cell>
          <cell r="BE37" t="str">
            <v>－</v>
          </cell>
          <cell r="BF37">
            <v>370</v>
          </cell>
          <cell r="BG37" t="str">
            <v>－</v>
          </cell>
          <cell r="BH37">
            <v>1490</v>
          </cell>
          <cell r="BI37" t="str">
            <v>－</v>
          </cell>
          <cell r="BJ37">
            <v>1100</v>
          </cell>
          <cell r="BK37" t="str">
            <v>＋</v>
          </cell>
          <cell r="BL37">
            <v>880</v>
          </cell>
          <cell r="BM37" t="str">
            <v>＋</v>
          </cell>
          <cell r="BN37">
            <v>8</v>
          </cell>
          <cell r="BP37" t="str">
            <v>(⑤～⑱)</v>
          </cell>
        </row>
        <row r="38">
          <cell r="A38" t="str">
            <v>300３歳児</v>
          </cell>
          <cell r="E38" t="str">
            <v>３歳児</v>
          </cell>
          <cell r="G38">
            <v>29680</v>
          </cell>
          <cell r="I38" t="str">
            <v>＋</v>
          </cell>
          <cell r="J38">
            <v>280</v>
          </cell>
          <cell r="L38" t="str">
            <v>×加算率</v>
          </cell>
          <cell r="U38" t="str">
            <v>＋</v>
          </cell>
          <cell r="V38">
            <v>7490</v>
          </cell>
          <cell r="W38">
            <v>70</v>
          </cell>
          <cell r="X38" t="str">
            <v>＋</v>
          </cell>
          <cell r="Y38">
            <v>52450</v>
          </cell>
          <cell r="Z38" t="str">
            <v>＋</v>
          </cell>
          <cell r="AA38">
            <v>520</v>
          </cell>
          <cell r="AB38" t="str">
            <v>＋</v>
          </cell>
          <cell r="AC38">
            <v>44960</v>
          </cell>
          <cell r="AD38" t="str">
            <v>＋</v>
          </cell>
          <cell r="AE38">
            <v>440</v>
          </cell>
          <cell r="AS38">
            <v>2330</v>
          </cell>
          <cell r="AV38" t="str">
            <v>都市部</v>
          </cell>
          <cell r="AW38">
            <v>2300</v>
          </cell>
          <cell r="BA38" t="str">
            <v>都市部</v>
          </cell>
          <cell r="BB38">
            <v>2300</v>
          </cell>
          <cell r="BF38">
            <v>4</v>
          </cell>
          <cell r="BH38">
            <v>10</v>
          </cell>
          <cell r="BJ38">
            <v>10</v>
          </cell>
          <cell r="BP38">
            <v>0.99</v>
          </cell>
        </row>
        <row r="39">
          <cell r="A39" t="str">
            <v>330４歳以上児</v>
          </cell>
          <cell r="C39" t="str">
            <v>　301人
　　以上</v>
          </cell>
          <cell r="D39" t="str">
            <v>1号</v>
          </cell>
          <cell r="E39" t="str">
            <v>４歳以上児</v>
          </cell>
          <cell r="G39">
            <v>21930</v>
          </cell>
          <cell r="H39">
            <v>29420</v>
          </cell>
          <cell r="I39" t="str">
            <v>＋</v>
          </cell>
          <cell r="J39">
            <v>200</v>
          </cell>
          <cell r="K39">
            <v>270</v>
          </cell>
          <cell r="L39" t="str">
            <v>×加算率</v>
          </cell>
          <cell r="M39" t="str">
            <v>＋</v>
          </cell>
          <cell r="N39">
            <v>330</v>
          </cell>
          <cell r="O39" t="str">
            <v>＋</v>
          </cell>
          <cell r="P39">
            <v>3</v>
          </cell>
          <cell r="U39" t="str">
            <v>＋</v>
          </cell>
          <cell r="V39">
            <v>7490</v>
          </cell>
          <cell r="W39">
            <v>70</v>
          </cell>
          <cell r="AC39">
            <v>0</v>
          </cell>
          <cell r="AF39" t="str">
            <v>＋</v>
          </cell>
          <cell r="AG39">
            <v>1360</v>
          </cell>
          <cell r="AH39" t="str">
            <v>＋</v>
          </cell>
          <cell r="AI39">
            <v>10</v>
          </cell>
          <cell r="AJ39" t="str">
            <v>＋</v>
          </cell>
          <cell r="AK39">
            <v>500</v>
          </cell>
          <cell r="AL39" t="str">
            <v>＋</v>
          </cell>
          <cell r="AM39">
            <v>5</v>
          </cell>
          <cell r="AN39" t="str">
            <v>＋</v>
          </cell>
          <cell r="AO39">
            <v>120</v>
          </cell>
          <cell r="AP39" t="str">
            <v>＋</v>
          </cell>
          <cell r="AQ39">
            <v>1</v>
          </cell>
          <cell r="AS39" t="str">
            <v xml:space="preserve"> 301人～</v>
          </cell>
          <cell r="AU39" t="str">
            <v>B</v>
          </cell>
          <cell r="AV39" t="str">
            <v>標　準</v>
          </cell>
          <cell r="AW39">
            <v>2000</v>
          </cell>
          <cell r="AZ39" t="str">
            <v>B</v>
          </cell>
          <cell r="BA39" t="str">
            <v>標　準</v>
          </cell>
          <cell r="BB39">
            <v>2000</v>
          </cell>
          <cell r="BD39" t="e">
            <v>#VALUE!</v>
          </cell>
          <cell r="BE39" t="str">
            <v>－</v>
          </cell>
          <cell r="BF39">
            <v>340</v>
          </cell>
          <cell r="BG39" t="str">
            <v>－</v>
          </cell>
          <cell r="BH39">
            <v>1360</v>
          </cell>
          <cell r="BI39" t="str">
            <v>－</v>
          </cell>
          <cell r="BJ39">
            <v>1000</v>
          </cell>
          <cell r="BK39" t="str">
            <v>＋</v>
          </cell>
          <cell r="BL39">
            <v>800</v>
          </cell>
          <cell r="BM39" t="str">
            <v>＋</v>
          </cell>
          <cell r="BN39">
            <v>8</v>
          </cell>
          <cell r="BP39" t="str">
            <v>(⑤～⑱)</v>
          </cell>
        </row>
        <row r="40">
          <cell r="A40" t="str">
            <v>330３歳児</v>
          </cell>
          <cell r="E40" t="str">
            <v>３歳児</v>
          </cell>
          <cell r="G40">
            <v>29420</v>
          </cell>
          <cell r="I40" t="str">
            <v>＋</v>
          </cell>
          <cell r="J40">
            <v>270</v>
          </cell>
          <cell r="L40" t="str">
            <v>×加算率</v>
          </cell>
          <cell r="U40" t="str">
            <v>＋</v>
          </cell>
          <cell r="V40">
            <v>7490</v>
          </cell>
          <cell r="W40">
            <v>70</v>
          </cell>
          <cell r="X40" t="str">
            <v>＋</v>
          </cell>
          <cell r="Y40">
            <v>52450</v>
          </cell>
          <cell r="Z40" t="str">
            <v>＋</v>
          </cell>
          <cell r="AA40">
            <v>520</v>
          </cell>
          <cell r="AB40" t="str">
            <v>＋</v>
          </cell>
          <cell r="AC40">
            <v>44960</v>
          </cell>
          <cell r="AD40" t="str">
            <v>＋</v>
          </cell>
          <cell r="AE40">
            <v>440</v>
          </cell>
          <cell r="AS40">
            <v>2120</v>
          </cell>
          <cell r="AV40" t="str">
            <v>都市部</v>
          </cell>
          <cell r="AW40">
            <v>2200</v>
          </cell>
          <cell r="BA40" t="str">
            <v>都市部</v>
          </cell>
          <cell r="BB40">
            <v>2200</v>
          </cell>
          <cell r="BF40">
            <v>3</v>
          </cell>
          <cell r="BH40">
            <v>10</v>
          </cell>
          <cell r="BJ40">
            <v>10</v>
          </cell>
          <cell r="BP40">
            <v>0.99</v>
          </cell>
        </row>
      </sheetData>
      <sheetData sheetId="3" refreshError="1"/>
      <sheetData sheetId="4">
        <row r="2">
          <cell r="AO2">
            <v>1</v>
          </cell>
          <cell r="AP2">
            <v>10</v>
          </cell>
        </row>
        <row r="3">
          <cell r="AO3">
            <v>11</v>
          </cell>
          <cell r="AP3">
            <v>20</v>
          </cell>
        </row>
        <row r="4">
          <cell r="AO4">
            <v>21</v>
          </cell>
          <cell r="AP4">
            <v>30</v>
          </cell>
        </row>
        <row r="5">
          <cell r="AO5">
            <v>31</v>
          </cell>
          <cell r="AP5">
            <v>40</v>
          </cell>
        </row>
        <row r="6">
          <cell r="AO6">
            <v>41</v>
          </cell>
          <cell r="AP6">
            <v>50</v>
          </cell>
        </row>
        <row r="7">
          <cell r="AO7">
            <v>51</v>
          </cell>
          <cell r="AP7">
            <v>60</v>
          </cell>
        </row>
        <row r="8">
          <cell r="AO8">
            <v>61</v>
          </cell>
          <cell r="AP8">
            <v>70</v>
          </cell>
        </row>
        <row r="9">
          <cell r="AO9">
            <v>71</v>
          </cell>
          <cell r="AP9">
            <v>80</v>
          </cell>
        </row>
        <row r="10">
          <cell r="AO10">
            <v>81</v>
          </cell>
          <cell r="AP10">
            <v>90</v>
          </cell>
        </row>
        <row r="11">
          <cell r="AO11">
            <v>91</v>
          </cell>
          <cell r="AP11">
            <v>100</v>
          </cell>
        </row>
        <row r="12">
          <cell r="AO12">
            <v>101</v>
          </cell>
          <cell r="AP12">
            <v>110</v>
          </cell>
        </row>
        <row r="13">
          <cell r="AO13">
            <v>111</v>
          </cell>
          <cell r="AP13">
            <v>120</v>
          </cell>
        </row>
        <row r="14">
          <cell r="AO14">
            <v>121</v>
          </cell>
          <cell r="AP14">
            <v>130</v>
          </cell>
        </row>
        <row r="15">
          <cell r="AO15">
            <v>131</v>
          </cell>
          <cell r="AP15">
            <v>140</v>
          </cell>
        </row>
        <row r="16">
          <cell r="AO16">
            <v>141</v>
          </cell>
          <cell r="AP16">
            <v>150</v>
          </cell>
        </row>
        <row r="17">
          <cell r="AO17">
            <v>151</v>
          </cell>
          <cell r="AP17">
            <v>160</v>
          </cell>
        </row>
        <row r="18">
          <cell r="AO18">
            <v>161</v>
          </cell>
          <cell r="AP18">
            <v>170</v>
          </cell>
        </row>
        <row r="19">
          <cell r="AO19">
            <v>171</v>
          </cell>
          <cell r="AP19">
            <v>180</v>
          </cell>
        </row>
      </sheetData>
      <sheetData sheetId="5" refreshError="1"/>
      <sheetData sheetId="6">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cell r="BJ6">
            <v>62</v>
          </cell>
          <cell r="BK6">
            <v>63</v>
          </cell>
          <cell r="BL6">
            <v>64</v>
          </cell>
          <cell r="BM6">
            <v>65</v>
          </cell>
          <cell r="BN6">
            <v>66</v>
          </cell>
          <cell r="BO6">
            <v>67</v>
          </cell>
        </row>
        <row r="7">
          <cell r="A7" t="str">
            <v>10４歳以上児</v>
          </cell>
          <cell r="B7" t="str">
            <v>16/100
地域</v>
          </cell>
          <cell r="C7" t="str">
            <v xml:space="preserve">
　10人
　　まで</v>
          </cell>
          <cell r="D7" t="str">
            <v>2号</v>
          </cell>
          <cell r="E7" t="str">
            <v>４歳以上児</v>
          </cell>
          <cell r="G7">
            <v>235150</v>
          </cell>
          <cell r="H7">
            <v>242500</v>
          </cell>
          <cell r="I7">
            <v>185500</v>
          </cell>
          <cell r="J7">
            <v>192850</v>
          </cell>
          <cell r="K7" t="str">
            <v>＋</v>
          </cell>
          <cell r="L7">
            <v>2280</v>
          </cell>
          <cell r="M7">
            <v>2350</v>
          </cell>
          <cell r="N7" t="str">
            <v>×加算率</v>
          </cell>
          <cell r="O7">
            <v>1780</v>
          </cell>
          <cell r="P7">
            <v>1850</v>
          </cell>
          <cell r="Q7" t="str">
            <v>×加算率</v>
          </cell>
          <cell r="R7" t="str">
            <v>＋</v>
          </cell>
          <cell r="S7">
            <v>7350</v>
          </cell>
          <cell r="T7">
            <v>70</v>
          </cell>
          <cell r="U7" t="str">
            <v>＋</v>
          </cell>
          <cell r="X7" t="str">
            <v>＋</v>
          </cell>
          <cell r="AA7" t="str">
            <v>÷</v>
          </cell>
          <cell r="AC7" t="str">
            <v>＋</v>
          </cell>
          <cell r="AD7">
            <v>46420</v>
          </cell>
          <cell r="AF7" t="str">
            <v>＋</v>
          </cell>
          <cell r="AG7">
            <v>390</v>
          </cell>
          <cell r="AH7" t="str">
            <v>＋</v>
          </cell>
          <cell r="AI7" t="str">
            <v>Ａ地域</v>
          </cell>
          <cell r="AJ7">
            <v>11900</v>
          </cell>
          <cell r="AK7">
            <v>13100</v>
          </cell>
          <cell r="AL7">
            <v>8300</v>
          </cell>
          <cell r="AM7">
            <v>8300</v>
          </cell>
          <cell r="AN7" t="str">
            <v>＋</v>
          </cell>
          <cell r="AO7" t="str">
            <v>ａ地域</v>
          </cell>
          <cell r="AP7">
            <v>30200</v>
          </cell>
          <cell r="AQ7">
            <v>33600</v>
          </cell>
          <cell r="AR7">
            <v>21100</v>
          </cell>
          <cell r="AS7">
            <v>21100</v>
          </cell>
          <cell r="AT7" t="str">
            <v>＋</v>
          </cell>
          <cell r="AV7" t="str">
            <v>＋</v>
          </cell>
          <cell r="AW7">
            <v>21790</v>
          </cell>
          <cell r="AX7" t="str">
            <v>＋</v>
          </cell>
          <cell r="AY7">
            <v>220</v>
          </cell>
          <cell r="AZ7" t="str">
            <v>－</v>
          </cell>
          <cell r="BB7" t="str">
            <v>－</v>
          </cell>
          <cell r="BC7" t="str">
            <v>(⑥＋⑦
　＋⑧＋⑩)</v>
          </cell>
          <cell r="BD7" t="str">
            <v>－</v>
          </cell>
          <cell r="BF7" t="str">
            <v>－</v>
          </cell>
          <cell r="BH7" t="str">
            <v>－</v>
          </cell>
          <cell r="BJ7" t="str">
            <v>＋</v>
          </cell>
          <cell r="BK7">
            <v>25670</v>
          </cell>
          <cell r="BL7" t="str">
            <v>＋</v>
          </cell>
          <cell r="BM7">
            <v>250</v>
          </cell>
          <cell r="BO7" t="str">
            <v>(⑥～⑳)</v>
          </cell>
        </row>
        <row r="8">
          <cell r="A8" t="str">
            <v>10３歳児</v>
          </cell>
          <cell r="E8" t="str">
            <v>３歳児</v>
          </cell>
          <cell r="G8">
            <v>242500</v>
          </cell>
          <cell r="H8">
            <v>297210</v>
          </cell>
          <cell r="I8">
            <v>192850</v>
          </cell>
          <cell r="J8">
            <v>247560</v>
          </cell>
          <cell r="K8" t="str">
            <v>＋</v>
          </cell>
          <cell r="L8">
            <v>2350</v>
          </cell>
          <cell r="M8">
            <v>2860</v>
          </cell>
          <cell r="N8" t="str">
            <v>×加算率</v>
          </cell>
          <cell r="O8">
            <v>1850</v>
          </cell>
          <cell r="P8">
            <v>2360</v>
          </cell>
          <cell r="Q8" t="str">
            <v>×加算率</v>
          </cell>
          <cell r="R8" t="str">
            <v>＋</v>
          </cell>
          <cell r="S8">
            <v>7350</v>
          </cell>
          <cell r="T8">
            <v>70</v>
          </cell>
          <cell r="AE8">
            <v>44760</v>
          </cell>
          <cell r="AI8" t="str">
            <v>Ｂ地域</v>
          </cell>
          <cell r="AJ8">
            <v>11300</v>
          </cell>
          <cell r="AK8">
            <v>12400</v>
          </cell>
          <cell r="AL8">
            <v>7900</v>
          </cell>
          <cell r="AM8">
            <v>7900</v>
          </cell>
          <cell r="AO8" t="str">
            <v>ｂ地域</v>
          </cell>
          <cell r="AP8">
            <v>16600</v>
          </cell>
          <cell r="AQ8">
            <v>18500</v>
          </cell>
          <cell r="AR8">
            <v>11600</v>
          </cell>
          <cell r="AS8">
            <v>11600</v>
          </cell>
          <cell r="BE8">
            <v>12600</v>
          </cell>
          <cell r="BG8">
            <v>44090</v>
          </cell>
          <cell r="BI8">
            <v>27990</v>
          </cell>
        </row>
        <row r="9">
          <cell r="A9" t="str">
            <v>10１，２歳児</v>
          </cell>
          <cell r="D9" t="str">
            <v>3号</v>
          </cell>
          <cell r="E9" t="str">
            <v>１、２歳児</v>
          </cell>
          <cell r="G9">
            <v>297210</v>
          </cell>
          <cell r="H9">
            <v>370710</v>
          </cell>
          <cell r="I9">
            <v>247560</v>
          </cell>
          <cell r="J9">
            <v>321060</v>
          </cell>
          <cell r="K9" t="str">
            <v>＋</v>
          </cell>
          <cell r="L9">
            <v>2860</v>
          </cell>
          <cell r="M9">
            <v>3600</v>
          </cell>
          <cell r="N9" t="str">
            <v>×加算率</v>
          </cell>
          <cell r="O9">
            <v>2360</v>
          </cell>
          <cell r="P9">
            <v>3100</v>
          </cell>
          <cell r="Q9" t="str">
            <v>×加算率</v>
          </cell>
          <cell r="AC9" t="str">
            <v>＋</v>
          </cell>
          <cell r="AD9">
            <v>44760</v>
          </cell>
          <cell r="AI9" t="str">
            <v>Ｃ地域</v>
          </cell>
          <cell r="AJ9">
            <v>10700</v>
          </cell>
          <cell r="AK9">
            <v>11800</v>
          </cell>
          <cell r="AL9">
            <v>7500</v>
          </cell>
          <cell r="AM9">
            <v>7500</v>
          </cell>
          <cell r="AO9" t="str">
            <v>ｃ地域</v>
          </cell>
          <cell r="AP9">
            <v>14500</v>
          </cell>
          <cell r="AQ9">
            <v>16100</v>
          </cell>
          <cell r="AR9">
            <v>10100</v>
          </cell>
          <cell r="AS9">
            <v>10100</v>
          </cell>
          <cell r="BC9">
            <v>0.05</v>
          </cell>
          <cell r="BE9">
            <v>120</v>
          </cell>
          <cell r="BG9">
            <v>440</v>
          </cell>
          <cell r="BI9">
            <v>280</v>
          </cell>
          <cell r="BO9">
            <v>0.62</v>
          </cell>
        </row>
        <row r="10">
          <cell r="A10" t="str">
            <v>10乳児</v>
          </cell>
          <cell r="E10" t="str">
            <v>乳児</v>
          </cell>
          <cell r="G10">
            <v>370710</v>
          </cell>
          <cell r="I10">
            <v>321060</v>
          </cell>
          <cell r="K10" t="str">
            <v>＋</v>
          </cell>
          <cell r="L10">
            <v>3600</v>
          </cell>
          <cell r="N10" t="str">
            <v>×加算率</v>
          </cell>
          <cell r="O10">
            <v>3100</v>
          </cell>
          <cell r="Q10" t="str">
            <v>×加算率</v>
          </cell>
          <cell r="AI10" t="str">
            <v>Ｄ地域</v>
          </cell>
          <cell r="AJ10">
            <v>10100</v>
          </cell>
          <cell r="AK10">
            <v>11200</v>
          </cell>
          <cell r="AL10">
            <v>7100</v>
          </cell>
          <cell r="AM10">
            <v>7100</v>
          </cell>
          <cell r="AO10" t="str">
            <v>ｄ地域</v>
          </cell>
          <cell r="AP10">
            <v>13000</v>
          </cell>
          <cell r="AQ10">
            <v>14400</v>
          </cell>
          <cell r="AR10">
            <v>9100</v>
          </cell>
          <cell r="AS10">
            <v>9100</v>
          </cell>
          <cell r="BG10" t="str">
            <v>×人数</v>
          </cell>
          <cell r="BI10" t="str">
            <v>×人数</v>
          </cell>
        </row>
        <row r="11">
          <cell r="A11" t="str">
            <v>20４歳以上児</v>
          </cell>
          <cell r="C11" t="str">
            <v>　11人
　　から
　20人
　　まで</v>
          </cell>
          <cell r="D11" t="str">
            <v>2号</v>
          </cell>
          <cell r="E11" t="str">
            <v>４歳以上児</v>
          </cell>
          <cell r="G11">
            <v>129630</v>
          </cell>
          <cell r="H11">
            <v>136980</v>
          </cell>
          <cell r="I11">
            <v>104810</v>
          </cell>
          <cell r="J11">
            <v>112160</v>
          </cell>
          <cell r="K11" t="str">
            <v>＋</v>
          </cell>
          <cell r="L11">
            <v>1220</v>
          </cell>
          <cell r="M11">
            <v>1290</v>
          </cell>
          <cell r="N11" t="str">
            <v>×加算率</v>
          </cell>
          <cell r="O11">
            <v>970</v>
          </cell>
          <cell r="P11">
            <v>1040</v>
          </cell>
          <cell r="Q11" t="str">
            <v>×加算率</v>
          </cell>
          <cell r="R11" t="str">
            <v>＋</v>
          </cell>
          <cell r="S11">
            <v>7350</v>
          </cell>
          <cell r="T11">
            <v>70</v>
          </cell>
          <cell r="AC11" t="str">
            <v>＋</v>
          </cell>
          <cell r="AD11">
            <v>26530</v>
          </cell>
          <cell r="AF11" t="str">
            <v>＋</v>
          </cell>
          <cell r="AG11">
            <v>190</v>
          </cell>
          <cell r="AH11" t="str">
            <v>＋</v>
          </cell>
          <cell r="AI11" t="str">
            <v>Ａ地域</v>
          </cell>
          <cell r="AJ11">
            <v>5900</v>
          </cell>
          <cell r="AK11">
            <v>6500</v>
          </cell>
          <cell r="AL11">
            <v>4100</v>
          </cell>
          <cell r="AM11">
            <v>4100</v>
          </cell>
          <cell r="AN11" t="str">
            <v>＋</v>
          </cell>
          <cell r="AO11" t="str">
            <v>ａ地域</v>
          </cell>
          <cell r="AP11">
            <v>15100</v>
          </cell>
          <cell r="AQ11">
            <v>16800</v>
          </cell>
          <cell r="AR11">
            <v>10500</v>
          </cell>
          <cell r="AS11">
            <v>10500</v>
          </cell>
          <cell r="AV11" t="str">
            <v>＋</v>
          </cell>
          <cell r="AW11">
            <v>10900</v>
          </cell>
          <cell r="AX11" t="str">
            <v>＋</v>
          </cell>
          <cell r="AY11">
            <v>110</v>
          </cell>
          <cell r="BB11" t="str">
            <v>－</v>
          </cell>
          <cell r="BC11" t="str">
            <v>(⑥＋⑦
　＋⑧＋⑩)</v>
          </cell>
          <cell r="BD11" t="str">
            <v>－</v>
          </cell>
          <cell r="BF11" t="str">
            <v>－</v>
          </cell>
          <cell r="BH11" t="str">
            <v>－</v>
          </cell>
          <cell r="BJ11" t="str">
            <v>＋</v>
          </cell>
          <cell r="BK11">
            <v>12830</v>
          </cell>
          <cell r="BL11" t="str">
            <v>＋</v>
          </cell>
          <cell r="BM11">
            <v>120</v>
          </cell>
          <cell r="BO11" t="str">
            <v>(⑥～⑳)</v>
          </cell>
        </row>
        <row r="12">
          <cell r="A12" t="str">
            <v>20３歳児</v>
          </cell>
          <cell r="E12" t="str">
            <v>３歳児</v>
          </cell>
          <cell r="G12">
            <v>136980</v>
          </cell>
          <cell r="H12">
            <v>191690</v>
          </cell>
          <cell r="I12">
            <v>112160</v>
          </cell>
          <cell r="J12">
            <v>166870</v>
          </cell>
          <cell r="K12" t="str">
            <v>＋</v>
          </cell>
          <cell r="L12">
            <v>1290</v>
          </cell>
          <cell r="M12">
            <v>1800</v>
          </cell>
          <cell r="N12" t="str">
            <v>×加算率</v>
          </cell>
          <cell r="O12">
            <v>1040</v>
          </cell>
          <cell r="P12">
            <v>1550</v>
          </cell>
          <cell r="Q12" t="str">
            <v>×加算率</v>
          </cell>
          <cell r="R12" t="str">
            <v>＋</v>
          </cell>
          <cell r="S12">
            <v>7350</v>
          </cell>
          <cell r="T12">
            <v>70</v>
          </cell>
          <cell r="AE12">
            <v>24870</v>
          </cell>
          <cell r="AI12" t="str">
            <v>Ｂ地域</v>
          </cell>
          <cell r="AJ12">
            <v>5600</v>
          </cell>
          <cell r="AK12">
            <v>6200</v>
          </cell>
          <cell r="AL12">
            <v>3900</v>
          </cell>
          <cell r="AM12">
            <v>3900</v>
          </cell>
          <cell r="AO12" t="str">
            <v>ｂ地域</v>
          </cell>
          <cell r="AP12">
            <v>8300</v>
          </cell>
          <cell r="AQ12">
            <v>9200</v>
          </cell>
          <cell r="AR12">
            <v>5800</v>
          </cell>
          <cell r="AS12">
            <v>5800</v>
          </cell>
          <cell r="BE12">
            <v>6300</v>
          </cell>
          <cell r="BG12">
            <v>22040</v>
          </cell>
          <cell r="BI12">
            <v>13990</v>
          </cell>
        </row>
        <row r="13">
          <cell r="A13" t="str">
            <v>20１，２歳児</v>
          </cell>
          <cell r="D13" t="str">
            <v>3号</v>
          </cell>
          <cell r="E13" t="str">
            <v>１、２歳児</v>
          </cell>
          <cell r="G13">
            <v>191690</v>
          </cell>
          <cell r="H13">
            <v>265190</v>
          </cell>
          <cell r="I13">
            <v>166870</v>
          </cell>
          <cell r="J13">
            <v>240370</v>
          </cell>
          <cell r="K13" t="str">
            <v>＋</v>
          </cell>
          <cell r="L13">
            <v>1800</v>
          </cell>
          <cell r="M13">
            <v>2540</v>
          </cell>
          <cell r="N13" t="str">
            <v>×加算率</v>
          </cell>
          <cell r="O13">
            <v>1550</v>
          </cell>
          <cell r="P13">
            <v>2290</v>
          </cell>
          <cell r="Q13" t="str">
            <v>×加算率</v>
          </cell>
          <cell r="AC13" t="str">
            <v>＋</v>
          </cell>
          <cell r="AD13">
            <v>24870</v>
          </cell>
          <cell r="AI13" t="str">
            <v>Ｃ地域</v>
          </cell>
          <cell r="AJ13">
            <v>5300</v>
          </cell>
          <cell r="AK13">
            <v>5900</v>
          </cell>
          <cell r="AL13">
            <v>3700</v>
          </cell>
          <cell r="AM13">
            <v>3700</v>
          </cell>
          <cell r="AO13" t="str">
            <v>ｃ地域</v>
          </cell>
          <cell r="AP13">
            <v>7200</v>
          </cell>
          <cell r="AQ13">
            <v>8000</v>
          </cell>
          <cell r="AR13">
            <v>5000</v>
          </cell>
          <cell r="AS13">
            <v>5000</v>
          </cell>
          <cell r="BC13">
            <v>0.05</v>
          </cell>
          <cell r="BE13">
            <v>60</v>
          </cell>
          <cell r="BG13">
            <v>220</v>
          </cell>
          <cell r="BI13">
            <v>140</v>
          </cell>
          <cell r="BO13">
            <v>0.79</v>
          </cell>
        </row>
        <row r="14">
          <cell r="A14" t="str">
            <v>20乳児</v>
          </cell>
          <cell r="E14" t="str">
            <v>乳児</v>
          </cell>
          <cell r="G14">
            <v>265190</v>
          </cell>
          <cell r="I14">
            <v>240370</v>
          </cell>
          <cell r="K14" t="str">
            <v>＋</v>
          </cell>
          <cell r="L14">
            <v>2540</v>
          </cell>
          <cell r="N14" t="str">
            <v>×加算率</v>
          </cell>
          <cell r="O14">
            <v>2290</v>
          </cell>
          <cell r="Q14" t="str">
            <v>×加算率</v>
          </cell>
          <cell r="AI14" t="str">
            <v>Ｄ地域</v>
          </cell>
          <cell r="AJ14">
            <v>5000</v>
          </cell>
          <cell r="AK14">
            <v>5600</v>
          </cell>
          <cell r="AL14">
            <v>3500</v>
          </cell>
          <cell r="AM14">
            <v>3500</v>
          </cell>
          <cell r="AO14" t="str">
            <v>ｄ地域</v>
          </cell>
          <cell r="AP14">
            <v>6500</v>
          </cell>
          <cell r="AQ14">
            <v>7200</v>
          </cell>
          <cell r="AR14">
            <v>4500</v>
          </cell>
          <cell r="AS14">
            <v>4500</v>
          </cell>
          <cell r="BG14" t="str">
            <v>×人数</v>
          </cell>
          <cell r="BI14" t="str">
            <v>×人数</v>
          </cell>
        </row>
        <row r="15">
          <cell r="A15" t="str">
            <v>30４歳以上児</v>
          </cell>
          <cell r="C15" t="str">
            <v>　21人
　　から
　30人
　　まで</v>
          </cell>
          <cell r="D15" t="str">
            <v>2号</v>
          </cell>
          <cell r="E15" t="str">
            <v>４歳以上児</v>
          </cell>
          <cell r="G15">
            <v>94350</v>
          </cell>
          <cell r="H15">
            <v>101700</v>
          </cell>
          <cell r="I15">
            <v>77800</v>
          </cell>
          <cell r="J15">
            <v>85150</v>
          </cell>
          <cell r="K15" t="str">
            <v>＋</v>
          </cell>
          <cell r="L15">
            <v>870</v>
          </cell>
          <cell r="M15">
            <v>940</v>
          </cell>
          <cell r="N15" t="str">
            <v>×加算率</v>
          </cell>
          <cell r="O15">
            <v>700</v>
          </cell>
          <cell r="P15">
            <v>770</v>
          </cell>
          <cell r="Q15" t="str">
            <v>×加算率</v>
          </cell>
          <cell r="R15" t="str">
            <v>＋</v>
          </cell>
          <cell r="S15">
            <v>7350</v>
          </cell>
          <cell r="T15">
            <v>70</v>
          </cell>
          <cell r="AC15" t="str">
            <v>＋</v>
          </cell>
          <cell r="AD15">
            <v>19900</v>
          </cell>
          <cell r="AF15" t="str">
            <v>＋</v>
          </cell>
          <cell r="AG15">
            <v>130</v>
          </cell>
          <cell r="AH15" t="str">
            <v>＋</v>
          </cell>
          <cell r="AI15" t="str">
            <v>Ａ地域</v>
          </cell>
          <cell r="AJ15">
            <v>4100</v>
          </cell>
          <cell r="AK15">
            <v>4500</v>
          </cell>
          <cell r="AL15">
            <v>2900</v>
          </cell>
          <cell r="AM15">
            <v>2900</v>
          </cell>
          <cell r="AN15" t="str">
            <v>＋</v>
          </cell>
          <cell r="AO15" t="str">
            <v>ａ地域</v>
          </cell>
          <cell r="AP15">
            <v>10500</v>
          </cell>
          <cell r="AQ15">
            <v>11700</v>
          </cell>
          <cell r="AR15">
            <v>7300</v>
          </cell>
          <cell r="AS15">
            <v>7300</v>
          </cell>
          <cell r="AV15" t="str">
            <v>＋</v>
          </cell>
          <cell r="AW15">
            <v>7260</v>
          </cell>
          <cell r="AX15" t="str">
            <v>＋</v>
          </cell>
          <cell r="AY15">
            <v>70</v>
          </cell>
          <cell r="BB15" t="str">
            <v>－</v>
          </cell>
          <cell r="BC15" t="str">
            <v>(⑥＋⑦
　＋⑧＋⑩)</v>
          </cell>
          <cell r="BD15" t="str">
            <v>－</v>
          </cell>
          <cell r="BF15" t="str">
            <v>－</v>
          </cell>
          <cell r="BH15" t="str">
            <v>－</v>
          </cell>
          <cell r="BJ15" t="str">
            <v>＋</v>
          </cell>
          <cell r="BK15">
            <v>8550</v>
          </cell>
          <cell r="BL15" t="str">
            <v>＋</v>
          </cell>
          <cell r="BM15">
            <v>80</v>
          </cell>
          <cell r="BO15" t="str">
            <v>(⑥～⑳)</v>
          </cell>
        </row>
        <row r="16">
          <cell r="A16" t="str">
            <v>30３歳児</v>
          </cell>
          <cell r="E16" t="str">
            <v>３歳児</v>
          </cell>
          <cell r="G16">
            <v>101700</v>
          </cell>
          <cell r="H16">
            <v>156410</v>
          </cell>
          <cell r="I16">
            <v>85150</v>
          </cell>
          <cell r="J16">
            <v>139860</v>
          </cell>
          <cell r="K16" t="str">
            <v>＋</v>
          </cell>
          <cell r="L16">
            <v>940</v>
          </cell>
          <cell r="M16">
            <v>1450</v>
          </cell>
          <cell r="N16" t="str">
            <v>×加算率</v>
          </cell>
          <cell r="O16">
            <v>770</v>
          </cell>
          <cell r="P16">
            <v>1280</v>
          </cell>
          <cell r="Q16" t="str">
            <v>×加算率</v>
          </cell>
          <cell r="R16" t="str">
            <v>＋</v>
          </cell>
          <cell r="S16">
            <v>7350</v>
          </cell>
          <cell r="T16">
            <v>70</v>
          </cell>
          <cell r="AE16">
            <v>18240</v>
          </cell>
          <cell r="AI16" t="str">
            <v>Ｂ地域</v>
          </cell>
          <cell r="AJ16">
            <v>3900</v>
          </cell>
          <cell r="AK16">
            <v>4300</v>
          </cell>
          <cell r="AL16">
            <v>2700</v>
          </cell>
          <cell r="AM16">
            <v>2700</v>
          </cell>
          <cell r="AO16" t="str">
            <v>ｂ地域</v>
          </cell>
          <cell r="AP16">
            <v>5800</v>
          </cell>
          <cell r="AQ16">
            <v>6400</v>
          </cell>
          <cell r="AR16">
            <v>4000</v>
          </cell>
          <cell r="AS16">
            <v>4000</v>
          </cell>
          <cell r="AU16" t="str">
            <v>認定こども園全体の利用定員</v>
          </cell>
          <cell r="BE16">
            <v>4200</v>
          </cell>
          <cell r="BG16">
            <v>14690</v>
          </cell>
          <cell r="BI16">
            <v>9330</v>
          </cell>
        </row>
        <row r="17">
          <cell r="A17" t="str">
            <v>30１，２歳児</v>
          </cell>
          <cell r="D17" t="str">
            <v>3号</v>
          </cell>
          <cell r="E17" t="str">
            <v>１、２歳児</v>
          </cell>
          <cell r="G17">
            <v>156410</v>
          </cell>
          <cell r="H17">
            <v>229910</v>
          </cell>
          <cell r="I17">
            <v>139860</v>
          </cell>
          <cell r="J17">
            <v>213360</v>
          </cell>
          <cell r="K17" t="str">
            <v>＋</v>
          </cell>
          <cell r="L17">
            <v>1450</v>
          </cell>
          <cell r="M17">
            <v>2190</v>
          </cell>
          <cell r="N17" t="str">
            <v>×加算率</v>
          </cell>
          <cell r="O17">
            <v>1280</v>
          </cell>
          <cell r="P17">
            <v>2020</v>
          </cell>
          <cell r="Q17" t="str">
            <v>×加算率</v>
          </cell>
          <cell r="AC17" t="str">
            <v>＋</v>
          </cell>
          <cell r="AD17">
            <v>18240</v>
          </cell>
          <cell r="AG17">
            <v>0</v>
          </cell>
          <cell r="AI17" t="str">
            <v>Ｃ地域</v>
          </cell>
          <cell r="AJ17">
            <v>3800</v>
          </cell>
          <cell r="AK17">
            <v>4200</v>
          </cell>
          <cell r="AL17">
            <v>2700</v>
          </cell>
          <cell r="AM17">
            <v>2700</v>
          </cell>
          <cell r="AO17" t="str">
            <v>ｃ地域</v>
          </cell>
          <cell r="AP17">
            <v>5000</v>
          </cell>
          <cell r="AQ17">
            <v>5600</v>
          </cell>
          <cell r="AR17">
            <v>3500</v>
          </cell>
          <cell r="AS17">
            <v>3500</v>
          </cell>
          <cell r="BC17">
            <v>0.05</v>
          </cell>
          <cell r="BE17">
            <v>40</v>
          </cell>
          <cell r="BG17">
            <v>140</v>
          </cell>
          <cell r="BI17">
            <v>90</v>
          </cell>
          <cell r="BO17">
            <v>0.87</v>
          </cell>
        </row>
        <row r="18">
          <cell r="A18" t="str">
            <v>30乳児</v>
          </cell>
          <cell r="E18" t="str">
            <v>乳児</v>
          </cell>
          <cell r="G18">
            <v>229910</v>
          </cell>
          <cell r="I18">
            <v>213360</v>
          </cell>
          <cell r="K18" t="str">
            <v>＋</v>
          </cell>
          <cell r="L18">
            <v>2190</v>
          </cell>
          <cell r="N18" t="str">
            <v>×加算率</v>
          </cell>
          <cell r="O18">
            <v>2020</v>
          </cell>
          <cell r="Q18" t="str">
            <v>×加算率</v>
          </cell>
          <cell r="AI18" t="str">
            <v>Ｄ地域</v>
          </cell>
          <cell r="AJ18">
            <v>3600</v>
          </cell>
          <cell r="AK18">
            <v>4000</v>
          </cell>
          <cell r="AL18">
            <v>2500</v>
          </cell>
          <cell r="AM18">
            <v>2500</v>
          </cell>
          <cell r="AO18" t="str">
            <v>ｄ地域</v>
          </cell>
          <cell r="AP18">
            <v>4500</v>
          </cell>
          <cell r="AQ18">
            <v>5000</v>
          </cell>
          <cell r="AR18">
            <v>3100</v>
          </cell>
          <cell r="AS18">
            <v>3100</v>
          </cell>
          <cell r="BG18" t="str">
            <v>×人数</v>
          </cell>
          <cell r="BI18" t="str">
            <v>×人数</v>
          </cell>
        </row>
        <row r="19">
          <cell r="A19" t="str">
            <v>40４歳以上児</v>
          </cell>
          <cell r="C19" t="str">
            <v>　31人
　　から
　40人
　　まで</v>
          </cell>
          <cell r="D19" t="str">
            <v>2号</v>
          </cell>
          <cell r="E19" t="str">
            <v>４歳以上児</v>
          </cell>
          <cell r="G19">
            <v>76920</v>
          </cell>
          <cell r="H19">
            <v>84270</v>
          </cell>
          <cell r="I19">
            <v>64510</v>
          </cell>
          <cell r="J19">
            <v>71860</v>
          </cell>
          <cell r="K19" t="str">
            <v>＋</v>
          </cell>
          <cell r="L19">
            <v>700</v>
          </cell>
          <cell r="M19">
            <v>770</v>
          </cell>
          <cell r="N19" t="str">
            <v>×加算率</v>
          </cell>
          <cell r="O19">
            <v>570</v>
          </cell>
          <cell r="P19">
            <v>640</v>
          </cell>
          <cell r="Q19" t="str">
            <v>×加算率</v>
          </cell>
          <cell r="R19" t="str">
            <v>＋</v>
          </cell>
          <cell r="S19">
            <v>7350</v>
          </cell>
          <cell r="T19">
            <v>70</v>
          </cell>
          <cell r="W19" t="str">
            <v>休日保育の年間延べ利用子ども数</v>
          </cell>
          <cell r="Y19" t="str">
            <v>休日保育の年間延べ利用子ども数</v>
          </cell>
          <cell r="AC19" t="str">
            <v>＋</v>
          </cell>
          <cell r="AD19">
            <v>16580</v>
          </cell>
          <cell r="AF19" t="str">
            <v>＋</v>
          </cell>
          <cell r="AG19">
            <v>90</v>
          </cell>
          <cell r="AH19" t="str">
            <v>＋</v>
          </cell>
          <cell r="AI19" t="str">
            <v>Ａ地域</v>
          </cell>
          <cell r="AJ19">
            <v>3600</v>
          </cell>
          <cell r="AK19">
            <v>4000</v>
          </cell>
          <cell r="AL19">
            <v>2500</v>
          </cell>
          <cell r="AM19">
            <v>2500</v>
          </cell>
          <cell r="AN19" t="str">
            <v>＋</v>
          </cell>
          <cell r="AO19" t="str">
            <v>ａ地域</v>
          </cell>
          <cell r="AP19">
            <v>9300</v>
          </cell>
          <cell r="AQ19">
            <v>10400</v>
          </cell>
          <cell r="AR19">
            <v>6500</v>
          </cell>
          <cell r="AS19">
            <v>6500</v>
          </cell>
          <cell r="AU19" t="str">
            <v xml:space="preserve"> 　　 ～　15人</v>
          </cell>
          <cell r="AV19" t="str">
            <v>＋</v>
          </cell>
          <cell r="AW19">
            <v>5440</v>
          </cell>
          <cell r="AX19" t="str">
            <v>＋</v>
          </cell>
          <cell r="AY19">
            <v>50</v>
          </cell>
          <cell r="BB19" t="str">
            <v>－</v>
          </cell>
          <cell r="BC19" t="str">
            <v>(⑥＋⑦
　＋⑧＋⑩)</v>
          </cell>
          <cell r="BD19" t="str">
            <v>－</v>
          </cell>
          <cell r="BF19" t="str">
            <v>－</v>
          </cell>
          <cell r="BH19" t="str">
            <v>－</v>
          </cell>
          <cell r="BJ19" t="str">
            <v>＋</v>
          </cell>
          <cell r="BK19">
            <v>6410</v>
          </cell>
          <cell r="BL19" t="str">
            <v>＋</v>
          </cell>
          <cell r="BM19">
            <v>60</v>
          </cell>
          <cell r="BO19" t="str">
            <v>(⑥～⑳)</v>
          </cell>
        </row>
        <row r="20">
          <cell r="A20" t="str">
            <v>40３歳児</v>
          </cell>
          <cell r="E20" t="str">
            <v>３歳児</v>
          </cell>
          <cell r="G20">
            <v>84270</v>
          </cell>
          <cell r="H20">
            <v>138980</v>
          </cell>
          <cell r="I20">
            <v>71860</v>
          </cell>
          <cell r="J20">
            <v>126570</v>
          </cell>
          <cell r="K20" t="str">
            <v>＋</v>
          </cell>
          <cell r="L20">
            <v>770</v>
          </cell>
          <cell r="M20">
            <v>1280</v>
          </cell>
          <cell r="N20" t="str">
            <v>×加算率</v>
          </cell>
          <cell r="O20">
            <v>640</v>
          </cell>
          <cell r="P20">
            <v>1150</v>
          </cell>
          <cell r="Q20" t="str">
            <v>×加算率</v>
          </cell>
          <cell r="R20" t="str">
            <v>＋</v>
          </cell>
          <cell r="S20">
            <v>7350</v>
          </cell>
          <cell r="T20">
            <v>70</v>
          </cell>
          <cell r="AE20">
            <v>14920</v>
          </cell>
          <cell r="AI20" t="str">
            <v>Ｂ地域</v>
          </cell>
          <cell r="AJ20">
            <v>3400</v>
          </cell>
          <cell r="AK20">
            <v>3700</v>
          </cell>
          <cell r="AL20">
            <v>2300</v>
          </cell>
          <cell r="AM20">
            <v>2300</v>
          </cell>
          <cell r="AO20" t="str">
            <v>ｂ地域</v>
          </cell>
          <cell r="AP20">
            <v>5100</v>
          </cell>
          <cell r="AQ20">
            <v>5700</v>
          </cell>
          <cell r="AR20">
            <v>3600</v>
          </cell>
          <cell r="AS20">
            <v>3600</v>
          </cell>
          <cell r="AU20">
            <v>26660</v>
          </cell>
          <cell r="BE20">
            <v>3150</v>
          </cell>
          <cell r="BG20">
            <v>11020</v>
          </cell>
          <cell r="BI20">
            <v>6990</v>
          </cell>
        </row>
        <row r="21">
          <cell r="A21" t="str">
            <v>40１，２歳児</v>
          </cell>
          <cell r="D21" t="str">
            <v>3号</v>
          </cell>
          <cell r="E21" t="str">
            <v>１、２歳児</v>
          </cell>
          <cell r="G21">
            <v>138980</v>
          </cell>
          <cell r="H21">
            <v>212480</v>
          </cell>
          <cell r="I21">
            <v>126570</v>
          </cell>
          <cell r="J21">
            <v>200070</v>
          </cell>
          <cell r="K21" t="str">
            <v>＋</v>
          </cell>
          <cell r="L21">
            <v>1280</v>
          </cell>
          <cell r="M21">
            <v>2020</v>
          </cell>
          <cell r="N21" t="str">
            <v>×加算率</v>
          </cell>
          <cell r="O21">
            <v>1150</v>
          </cell>
          <cell r="P21">
            <v>1890</v>
          </cell>
          <cell r="Q21" t="str">
            <v>×加算率</v>
          </cell>
          <cell r="AC21" t="str">
            <v>＋</v>
          </cell>
          <cell r="AD21">
            <v>14920</v>
          </cell>
          <cell r="AG21">
            <v>0</v>
          </cell>
          <cell r="AI21" t="str">
            <v>Ｃ地域</v>
          </cell>
          <cell r="AJ21">
            <v>3200</v>
          </cell>
          <cell r="AK21">
            <v>3600</v>
          </cell>
          <cell r="AL21">
            <v>2200</v>
          </cell>
          <cell r="AM21">
            <v>2200</v>
          </cell>
          <cell r="AO21" t="str">
            <v>ｃ地域</v>
          </cell>
          <cell r="AP21">
            <v>4500</v>
          </cell>
          <cell r="AQ21">
            <v>5000</v>
          </cell>
          <cell r="AR21">
            <v>3100</v>
          </cell>
          <cell r="AS21">
            <v>3100</v>
          </cell>
          <cell r="BC21">
            <v>0.06</v>
          </cell>
          <cell r="BE21">
            <v>30</v>
          </cell>
          <cell r="BG21">
            <v>110</v>
          </cell>
          <cell r="BI21">
            <v>70</v>
          </cell>
          <cell r="BO21">
            <v>0.96</v>
          </cell>
        </row>
        <row r="22">
          <cell r="A22" t="str">
            <v>40乳児</v>
          </cell>
          <cell r="E22" t="str">
            <v>乳児</v>
          </cell>
          <cell r="G22">
            <v>212480</v>
          </cell>
          <cell r="I22">
            <v>200070</v>
          </cell>
          <cell r="K22" t="str">
            <v>＋</v>
          </cell>
          <cell r="L22">
            <v>2020</v>
          </cell>
          <cell r="N22" t="str">
            <v>×加算率</v>
          </cell>
          <cell r="O22">
            <v>1890</v>
          </cell>
          <cell r="Q22" t="str">
            <v>×加算率</v>
          </cell>
          <cell r="W22" t="str">
            <v>　 　　 ～　210人</v>
          </cell>
          <cell r="Y22" t="str">
            <v>　 　　 ～　210人</v>
          </cell>
          <cell r="AI22" t="str">
            <v>Ｄ地域</v>
          </cell>
          <cell r="AJ22">
            <v>3100</v>
          </cell>
          <cell r="AK22">
            <v>3400</v>
          </cell>
          <cell r="AL22">
            <v>2100</v>
          </cell>
          <cell r="AM22">
            <v>2100</v>
          </cell>
          <cell r="AO22" t="str">
            <v>ｄ地域</v>
          </cell>
          <cell r="AP22">
            <v>4000</v>
          </cell>
          <cell r="AQ22">
            <v>4400</v>
          </cell>
          <cell r="AR22">
            <v>2800</v>
          </cell>
          <cell r="AS22">
            <v>2800</v>
          </cell>
          <cell r="AU22" t="str">
            <v xml:space="preserve">  16人～　25人</v>
          </cell>
          <cell r="BG22" t="str">
            <v>×人数</v>
          </cell>
          <cell r="BI22" t="str">
            <v>×人数</v>
          </cell>
        </row>
        <row r="23">
          <cell r="A23" t="str">
            <v>50４歳以上児</v>
          </cell>
          <cell r="C23" t="str">
            <v>　41人
　　から
　50人
　　まで</v>
          </cell>
          <cell r="D23" t="str">
            <v>2号</v>
          </cell>
          <cell r="E23" t="str">
            <v>４歳以上児</v>
          </cell>
          <cell r="G23">
            <v>71760</v>
          </cell>
          <cell r="H23">
            <v>79110</v>
          </cell>
          <cell r="I23">
            <v>61830</v>
          </cell>
          <cell r="J23">
            <v>69180</v>
          </cell>
          <cell r="K23" t="str">
            <v>＋</v>
          </cell>
          <cell r="L23">
            <v>640</v>
          </cell>
          <cell r="M23">
            <v>710</v>
          </cell>
          <cell r="N23" t="str">
            <v>×加算率</v>
          </cell>
          <cell r="O23">
            <v>540</v>
          </cell>
          <cell r="P23">
            <v>610</v>
          </cell>
          <cell r="Q23" t="str">
            <v>×加算率</v>
          </cell>
          <cell r="R23" t="str">
            <v>＋</v>
          </cell>
          <cell r="S23">
            <v>7350</v>
          </cell>
          <cell r="T23">
            <v>70</v>
          </cell>
          <cell r="W23">
            <v>250700</v>
          </cell>
          <cell r="Y23">
            <v>2500</v>
          </cell>
          <cell r="AC23" t="str">
            <v>＋</v>
          </cell>
          <cell r="AD23">
            <v>14590</v>
          </cell>
          <cell r="AF23" t="str">
            <v>＋</v>
          </cell>
          <cell r="AG23">
            <v>70</v>
          </cell>
          <cell r="AH23" t="str">
            <v>＋</v>
          </cell>
          <cell r="AI23" t="str">
            <v>Ａ地域</v>
          </cell>
          <cell r="AJ23">
            <v>3300</v>
          </cell>
          <cell r="AK23">
            <v>3600</v>
          </cell>
          <cell r="AL23">
            <v>2300</v>
          </cell>
          <cell r="AM23">
            <v>2300</v>
          </cell>
          <cell r="AN23" t="str">
            <v>＋</v>
          </cell>
          <cell r="AO23" t="str">
            <v>ａ地域</v>
          </cell>
          <cell r="AP23">
            <v>8300</v>
          </cell>
          <cell r="AQ23">
            <v>9300</v>
          </cell>
          <cell r="AR23">
            <v>5800</v>
          </cell>
          <cell r="AS23">
            <v>5800</v>
          </cell>
          <cell r="AU23">
            <v>16400</v>
          </cell>
          <cell r="AV23" t="str">
            <v>＋</v>
          </cell>
          <cell r="AW23">
            <v>4350</v>
          </cell>
          <cell r="AX23" t="str">
            <v>＋</v>
          </cell>
          <cell r="AY23">
            <v>50</v>
          </cell>
          <cell r="BB23" t="str">
            <v>－</v>
          </cell>
          <cell r="BC23" t="str">
            <v>(⑥＋⑦
　＋⑧＋⑩)</v>
          </cell>
          <cell r="BD23" t="str">
            <v>－</v>
          </cell>
          <cell r="BF23" t="str">
            <v>－</v>
          </cell>
          <cell r="BH23" t="str">
            <v>－</v>
          </cell>
          <cell r="BJ23" t="str">
            <v>＋</v>
          </cell>
          <cell r="BK23">
            <v>5130</v>
          </cell>
          <cell r="BL23" t="str">
            <v>＋</v>
          </cell>
          <cell r="BM23">
            <v>50</v>
          </cell>
          <cell r="BO23" t="str">
            <v>(⑥～⑳)</v>
          </cell>
        </row>
        <row r="24">
          <cell r="A24" t="str">
            <v>50３歳児</v>
          </cell>
          <cell r="E24" t="str">
            <v>３歳児</v>
          </cell>
          <cell r="G24">
            <v>79110</v>
          </cell>
          <cell r="H24">
            <v>133820</v>
          </cell>
          <cell r="I24">
            <v>69180</v>
          </cell>
          <cell r="J24">
            <v>123890</v>
          </cell>
          <cell r="K24" t="str">
            <v>＋</v>
          </cell>
          <cell r="L24">
            <v>710</v>
          </cell>
          <cell r="M24">
            <v>1220</v>
          </cell>
          <cell r="N24" t="str">
            <v>×加算率</v>
          </cell>
          <cell r="O24">
            <v>610</v>
          </cell>
          <cell r="P24">
            <v>1120</v>
          </cell>
          <cell r="Q24" t="str">
            <v>×加算率</v>
          </cell>
          <cell r="R24" t="str">
            <v>＋</v>
          </cell>
          <cell r="S24">
            <v>7350</v>
          </cell>
          <cell r="T24">
            <v>70</v>
          </cell>
          <cell r="AE24">
            <v>12930</v>
          </cell>
          <cell r="AI24" t="str">
            <v>Ｂ地域</v>
          </cell>
          <cell r="AJ24">
            <v>3100</v>
          </cell>
          <cell r="AK24">
            <v>3400</v>
          </cell>
          <cell r="AL24">
            <v>2200</v>
          </cell>
          <cell r="AM24">
            <v>2200</v>
          </cell>
          <cell r="AO24" t="str">
            <v>ｂ地域</v>
          </cell>
          <cell r="AP24">
            <v>4600</v>
          </cell>
          <cell r="AQ24">
            <v>5100</v>
          </cell>
          <cell r="AR24">
            <v>3200</v>
          </cell>
          <cell r="AS24">
            <v>3200</v>
          </cell>
          <cell r="BE24">
            <v>2520</v>
          </cell>
          <cell r="BG24">
            <v>8820</v>
          </cell>
          <cell r="BI24">
            <v>5590</v>
          </cell>
        </row>
        <row r="25">
          <cell r="A25" t="str">
            <v>50１，２歳児</v>
          </cell>
          <cell r="D25" t="str">
            <v>3号</v>
          </cell>
          <cell r="E25" t="str">
            <v>１、２歳児</v>
          </cell>
          <cell r="G25">
            <v>133820</v>
          </cell>
          <cell r="H25">
            <v>207320</v>
          </cell>
          <cell r="I25">
            <v>123890</v>
          </cell>
          <cell r="J25">
            <v>197390</v>
          </cell>
          <cell r="K25" t="str">
            <v>＋</v>
          </cell>
          <cell r="L25">
            <v>1220</v>
          </cell>
          <cell r="M25">
            <v>1960</v>
          </cell>
          <cell r="N25" t="str">
            <v>×加算率</v>
          </cell>
          <cell r="O25">
            <v>1120</v>
          </cell>
          <cell r="P25">
            <v>1860</v>
          </cell>
          <cell r="Q25" t="str">
            <v>×加算率</v>
          </cell>
          <cell r="W25" t="str">
            <v>　 211人～　279人</v>
          </cell>
          <cell r="Y25" t="str">
            <v>　 211人～　279人</v>
          </cell>
          <cell r="AC25" t="str">
            <v>＋</v>
          </cell>
          <cell r="AD25">
            <v>12930</v>
          </cell>
          <cell r="AG25">
            <v>0</v>
          </cell>
          <cell r="AI25" t="str">
            <v>Ｃ地域</v>
          </cell>
          <cell r="AJ25">
            <v>2900</v>
          </cell>
          <cell r="AK25">
            <v>3200</v>
          </cell>
          <cell r="AL25">
            <v>2000</v>
          </cell>
          <cell r="AM25">
            <v>2000</v>
          </cell>
          <cell r="AO25" t="str">
            <v>ｃ地域</v>
          </cell>
          <cell r="AP25">
            <v>4000</v>
          </cell>
          <cell r="AQ25">
            <v>4400</v>
          </cell>
          <cell r="AR25">
            <v>2800</v>
          </cell>
          <cell r="AS25">
            <v>2800</v>
          </cell>
          <cell r="AU25" t="str">
            <v xml:space="preserve">  26人～　35人</v>
          </cell>
          <cell r="BC25">
            <v>0.06</v>
          </cell>
          <cell r="BE25">
            <v>20</v>
          </cell>
          <cell r="BG25">
            <v>80</v>
          </cell>
          <cell r="BI25">
            <v>50</v>
          </cell>
          <cell r="BO25">
            <v>0.92</v>
          </cell>
        </row>
        <row r="26">
          <cell r="A26" t="str">
            <v>50乳児</v>
          </cell>
          <cell r="E26" t="str">
            <v>乳児</v>
          </cell>
          <cell r="G26">
            <v>207320</v>
          </cell>
          <cell r="I26">
            <v>197390</v>
          </cell>
          <cell r="K26" t="str">
            <v>＋</v>
          </cell>
          <cell r="L26">
            <v>1960</v>
          </cell>
          <cell r="N26" t="str">
            <v>×加算率</v>
          </cell>
          <cell r="O26">
            <v>1860</v>
          </cell>
          <cell r="Q26" t="str">
            <v>×加算率</v>
          </cell>
          <cell r="W26">
            <v>268700</v>
          </cell>
          <cell r="Y26">
            <v>2680</v>
          </cell>
          <cell r="AI26" t="str">
            <v>Ｄ地域</v>
          </cell>
          <cell r="AJ26">
            <v>2800</v>
          </cell>
          <cell r="AK26">
            <v>3100</v>
          </cell>
          <cell r="AL26">
            <v>1900</v>
          </cell>
          <cell r="AM26">
            <v>1900</v>
          </cell>
          <cell r="AO26" t="str">
            <v>ｄ地域</v>
          </cell>
          <cell r="AP26">
            <v>3600</v>
          </cell>
          <cell r="AQ26">
            <v>4000</v>
          </cell>
          <cell r="AR26">
            <v>2500</v>
          </cell>
          <cell r="AS26">
            <v>2500</v>
          </cell>
          <cell r="AU26">
            <v>12000</v>
          </cell>
          <cell r="BG26" t="str">
            <v>×人数</v>
          </cell>
          <cell r="BI26" t="str">
            <v>×人数</v>
          </cell>
        </row>
        <row r="27">
          <cell r="A27" t="str">
            <v>60４歳以上児</v>
          </cell>
          <cell r="C27" t="str">
            <v>　51人
　　から
　60人
　　まで</v>
          </cell>
          <cell r="D27" t="str">
            <v>2号</v>
          </cell>
          <cell r="E27" t="str">
            <v>４歳以上児</v>
          </cell>
          <cell r="G27">
            <v>63300</v>
          </cell>
          <cell r="H27">
            <v>70650</v>
          </cell>
          <cell r="I27">
            <v>55030</v>
          </cell>
          <cell r="J27">
            <v>62380</v>
          </cell>
          <cell r="K27" t="str">
            <v>＋</v>
          </cell>
          <cell r="L27">
            <v>560</v>
          </cell>
          <cell r="M27">
            <v>630</v>
          </cell>
          <cell r="N27" t="str">
            <v>×加算率</v>
          </cell>
          <cell r="O27">
            <v>480</v>
          </cell>
          <cell r="P27">
            <v>550</v>
          </cell>
          <cell r="Q27" t="str">
            <v>×加算率</v>
          </cell>
          <cell r="R27" t="str">
            <v>＋</v>
          </cell>
          <cell r="S27">
            <v>7350</v>
          </cell>
          <cell r="T27">
            <v>70</v>
          </cell>
          <cell r="AC27" t="str">
            <v>＋</v>
          </cell>
          <cell r="AD27">
            <v>13270</v>
          </cell>
          <cell r="AF27" t="str">
            <v>＋</v>
          </cell>
          <cell r="AG27">
            <v>60</v>
          </cell>
          <cell r="AH27" t="str">
            <v>＋</v>
          </cell>
          <cell r="AI27" t="str">
            <v>Ａ地域</v>
          </cell>
          <cell r="AJ27">
            <v>2700</v>
          </cell>
          <cell r="AK27">
            <v>3000</v>
          </cell>
          <cell r="AL27">
            <v>1900</v>
          </cell>
          <cell r="AM27">
            <v>1900</v>
          </cell>
          <cell r="AN27" t="str">
            <v>＋</v>
          </cell>
          <cell r="AO27" t="str">
            <v>ａ地域</v>
          </cell>
          <cell r="AP27">
            <v>7000</v>
          </cell>
          <cell r="AQ27">
            <v>7800</v>
          </cell>
          <cell r="AR27">
            <v>4900</v>
          </cell>
          <cell r="AS27">
            <v>4900</v>
          </cell>
          <cell r="AV27" t="str">
            <v>＋</v>
          </cell>
          <cell r="AW27">
            <v>3630</v>
          </cell>
          <cell r="AX27" t="str">
            <v>＋</v>
          </cell>
          <cell r="AY27">
            <v>30</v>
          </cell>
          <cell r="BB27" t="str">
            <v>－</v>
          </cell>
          <cell r="BC27" t="str">
            <v>(⑥＋⑦
　＋⑧＋⑩)</v>
          </cell>
          <cell r="BD27" t="str">
            <v>－</v>
          </cell>
          <cell r="BF27" t="str">
            <v>－</v>
          </cell>
          <cell r="BH27" t="str">
            <v>－</v>
          </cell>
          <cell r="BJ27" t="str">
            <v>＋</v>
          </cell>
          <cell r="BK27">
            <v>4270</v>
          </cell>
          <cell r="BL27" t="str">
            <v>＋</v>
          </cell>
          <cell r="BM27">
            <v>40</v>
          </cell>
          <cell r="BO27" t="str">
            <v>(⑥～⑳)</v>
          </cell>
        </row>
        <row r="28">
          <cell r="A28" t="str">
            <v>60３歳児</v>
          </cell>
          <cell r="E28" t="str">
            <v>３歳児</v>
          </cell>
          <cell r="G28">
            <v>70650</v>
          </cell>
          <cell r="H28">
            <v>125360</v>
          </cell>
          <cell r="I28">
            <v>62380</v>
          </cell>
          <cell r="J28">
            <v>117090</v>
          </cell>
          <cell r="K28" t="str">
            <v>＋</v>
          </cell>
          <cell r="L28">
            <v>630</v>
          </cell>
          <cell r="M28">
            <v>1140</v>
          </cell>
          <cell r="N28" t="str">
            <v>×加算率</v>
          </cell>
          <cell r="O28">
            <v>550</v>
          </cell>
          <cell r="P28">
            <v>1060</v>
          </cell>
          <cell r="Q28" t="str">
            <v>×加算率</v>
          </cell>
          <cell r="R28" t="str">
            <v>＋</v>
          </cell>
          <cell r="S28">
            <v>7350</v>
          </cell>
          <cell r="T28">
            <v>70</v>
          </cell>
          <cell r="W28" t="str">
            <v>　 280人～　349人</v>
          </cell>
          <cell r="Y28" t="str">
            <v>　 280人～　349人</v>
          </cell>
          <cell r="AE28">
            <v>11610</v>
          </cell>
          <cell r="AI28" t="str">
            <v>Ｂ地域</v>
          </cell>
          <cell r="AJ28">
            <v>2600</v>
          </cell>
          <cell r="AK28">
            <v>2800</v>
          </cell>
          <cell r="AL28">
            <v>1800</v>
          </cell>
          <cell r="AM28">
            <v>1800</v>
          </cell>
          <cell r="AO28" t="str">
            <v>ｂ地域</v>
          </cell>
          <cell r="AP28">
            <v>3800</v>
          </cell>
          <cell r="AQ28">
            <v>4300</v>
          </cell>
          <cell r="AR28">
            <v>2700</v>
          </cell>
          <cell r="AS28">
            <v>2700</v>
          </cell>
          <cell r="AU28" t="str">
            <v xml:space="preserve">  36人～　45人</v>
          </cell>
          <cell r="BE28">
            <v>2100</v>
          </cell>
          <cell r="BG28">
            <v>7350</v>
          </cell>
          <cell r="BI28">
            <v>4660</v>
          </cell>
        </row>
        <row r="29">
          <cell r="A29" t="str">
            <v>60１，２歳児</v>
          </cell>
          <cell r="D29" t="str">
            <v>3号</v>
          </cell>
          <cell r="E29" t="str">
            <v>１、２歳児</v>
          </cell>
          <cell r="G29">
            <v>125360</v>
          </cell>
          <cell r="H29">
            <v>198860</v>
          </cell>
          <cell r="I29">
            <v>117090</v>
          </cell>
          <cell r="J29">
            <v>190590</v>
          </cell>
          <cell r="K29" t="str">
            <v>＋</v>
          </cell>
          <cell r="L29">
            <v>1140</v>
          </cell>
          <cell r="M29">
            <v>1880</v>
          </cell>
          <cell r="N29" t="str">
            <v>×加算率</v>
          </cell>
          <cell r="O29">
            <v>1060</v>
          </cell>
          <cell r="P29">
            <v>1800</v>
          </cell>
          <cell r="Q29" t="str">
            <v>×加算率</v>
          </cell>
          <cell r="W29">
            <v>304900</v>
          </cell>
          <cell r="Y29">
            <v>3040</v>
          </cell>
          <cell r="AC29" t="str">
            <v>＋</v>
          </cell>
          <cell r="AD29">
            <v>11610</v>
          </cell>
          <cell r="AG29">
            <v>0</v>
          </cell>
          <cell r="AI29" t="str">
            <v>Ｃ地域</v>
          </cell>
          <cell r="AJ29">
            <v>2400</v>
          </cell>
          <cell r="AK29">
            <v>2700</v>
          </cell>
          <cell r="AL29">
            <v>1700</v>
          </cell>
          <cell r="AM29">
            <v>1700</v>
          </cell>
          <cell r="AO29" t="str">
            <v>ｃ地域</v>
          </cell>
          <cell r="AP29">
            <v>3300</v>
          </cell>
          <cell r="AQ29">
            <v>3700</v>
          </cell>
          <cell r="AR29">
            <v>2300</v>
          </cell>
          <cell r="AS29">
            <v>2300</v>
          </cell>
          <cell r="AU29">
            <v>9550</v>
          </cell>
          <cell r="BC29">
            <v>0.06</v>
          </cell>
          <cell r="BE29">
            <v>20</v>
          </cell>
          <cell r="BG29">
            <v>70</v>
          </cell>
          <cell r="BI29">
            <v>40</v>
          </cell>
          <cell r="BO29">
            <v>0.9</v>
          </cell>
        </row>
        <row r="30">
          <cell r="A30" t="str">
            <v>60乳児</v>
          </cell>
          <cell r="E30" t="str">
            <v>乳児</v>
          </cell>
          <cell r="G30">
            <v>198860</v>
          </cell>
          <cell r="I30">
            <v>190590</v>
          </cell>
          <cell r="K30" t="str">
            <v>＋</v>
          </cell>
          <cell r="L30">
            <v>1880</v>
          </cell>
          <cell r="N30" t="str">
            <v>×加算率</v>
          </cell>
          <cell r="O30">
            <v>1800</v>
          </cell>
          <cell r="Q30" t="str">
            <v>×加算率</v>
          </cell>
          <cell r="AI30" t="str">
            <v>Ｄ地域</v>
          </cell>
          <cell r="AJ30">
            <v>2300</v>
          </cell>
          <cell r="AK30">
            <v>2600</v>
          </cell>
          <cell r="AL30">
            <v>1600</v>
          </cell>
          <cell r="AM30">
            <v>1600</v>
          </cell>
          <cell r="AO30" t="str">
            <v>ｄ地域</v>
          </cell>
          <cell r="AP30">
            <v>3000</v>
          </cell>
          <cell r="AQ30">
            <v>3300</v>
          </cell>
          <cell r="AR30">
            <v>2100</v>
          </cell>
          <cell r="AS30">
            <v>2100</v>
          </cell>
          <cell r="BG30" t="str">
            <v>×人数</v>
          </cell>
          <cell r="BI30" t="str">
            <v>×人数</v>
          </cell>
        </row>
        <row r="31">
          <cell r="A31" t="str">
            <v>70４歳以上児</v>
          </cell>
          <cell r="C31" t="str">
            <v>　61人
　　から
　70人
　　まで</v>
          </cell>
          <cell r="D31" t="str">
            <v>2号</v>
          </cell>
          <cell r="E31" t="str">
            <v>４歳以上児</v>
          </cell>
          <cell r="G31">
            <v>57340</v>
          </cell>
          <cell r="H31">
            <v>64690</v>
          </cell>
          <cell r="I31">
            <v>50250</v>
          </cell>
          <cell r="J31">
            <v>57600</v>
          </cell>
          <cell r="K31" t="str">
            <v>＋</v>
          </cell>
          <cell r="L31">
            <v>500</v>
          </cell>
          <cell r="M31">
            <v>570</v>
          </cell>
          <cell r="N31" t="str">
            <v>×加算率</v>
          </cell>
          <cell r="O31">
            <v>430</v>
          </cell>
          <cell r="P31">
            <v>500</v>
          </cell>
          <cell r="Q31" t="str">
            <v>×加算率</v>
          </cell>
          <cell r="R31" t="str">
            <v>＋</v>
          </cell>
          <cell r="S31">
            <v>7350</v>
          </cell>
          <cell r="T31">
            <v>70</v>
          </cell>
          <cell r="W31" t="str">
            <v xml:space="preserve"> 　350人～　419人</v>
          </cell>
          <cell r="Y31" t="str">
            <v xml:space="preserve"> 　350人～　419人</v>
          </cell>
          <cell r="AC31" t="str">
            <v>＋</v>
          </cell>
          <cell r="AD31">
            <v>12320</v>
          </cell>
          <cell r="AF31" t="str">
            <v>＋</v>
          </cell>
          <cell r="AG31">
            <v>50</v>
          </cell>
          <cell r="AH31" t="str">
            <v>＋</v>
          </cell>
          <cell r="AI31" t="str">
            <v>Ａ地域</v>
          </cell>
          <cell r="AJ31">
            <v>2300</v>
          </cell>
          <cell r="AK31">
            <v>2600</v>
          </cell>
          <cell r="AL31">
            <v>1600</v>
          </cell>
          <cell r="AM31">
            <v>1600</v>
          </cell>
          <cell r="AN31" t="str">
            <v>＋</v>
          </cell>
          <cell r="AO31" t="str">
            <v>ａ地域</v>
          </cell>
          <cell r="AP31">
            <v>6000</v>
          </cell>
          <cell r="AQ31">
            <v>6700</v>
          </cell>
          <cell r="AR31">
            <v>4200</v>
          </cell>
          <cell r="AS31">
            <v>4200</v>
          </cell>
          <cell r="AU31" t="str">
            <v xml:space="preserve">  46人～　60人</v>
          </cell>
          <cell r="AV31" t="str">
            <v>＋</v>
          </cell>
          <cell r="AW31">
            <v>3110</v>
          </cell>
          <cell r="AX31" t="str">
            <v>＋</v>
          </cell>
          <cell r="AY31">
            <v>30</v>
          </cell>
          <cell r="BB31" t="str">
            <v>－</v>
          </cell>
          <cell r="BC31" t="str">
            <v>(⑥＋⑦
　＋⑧＋⑩)</v>
          </cell>
          <cell r="BD31" t="str">
            <v>－</v>
          </cell>
          <cell r="BF31" t="str">
            <v>－</v>
          </cell>
          <cell r="BH31" t="str">
            <v>－</v>
          </cell>
          <cell r="BJ31" t="str">
            <v>＋</v>
          </cell>
          <cell r="BK31">
            <v>3660</v>
          </cell>
          <cell r="BL31" t="str">
            <v>＋</v>
          </cell>
          <cell r="BM31">
            <v>30</v>
          </cell>
          <cell r="BO31" t="str">
            <v>(⑥～⑳)</v>
          </cell>
        </row>
        <row r="32">
          <cell r="A32" t="str">
            <v>70３歳児</v>
          </cell>
          <cell r="E32" t="str">
            <v>３歳児</v>
          </cell>
          <cell r="G32">
            <v>64690</v>
          </cell>
          <cell r="H32">
            <v>119400</v>
          </cell>
          <cell r="I32">
            <v>57600</v>
          </cell>
          <cell r="J32">
            <v>112310</v>
          </cell>
          <cell r="K32" t="str">
            <v>＋</v>
          </cell>
          <cell r="L32">
            <v>570</v>
          </cell>
          <cell r="M32">
            <v>1080</v>
          </cell>
          <cell r="N32" t="str">
            <v>×加算率</v>
          </cell>
          <cell r="O32">
            <v>500</v>
          </cell>
          <cell r="P32">
            <v>1010</v>
          </cell>
          <cell r="Q32" t="str">
            <v>×加算率</v>
          </cell>
          <cell r="R32" t="str">
            <v>＋</v>
          </cell>
          <cell r="S32">
            <v>7350</v>
          </cell>
          <cell r="T32">
            <v>70</v>
          </cell>
          <cell r="W32">
            <v>341100</v>
          </cell>
          <cell r="Y32">
            <v>3410</v>
          </cell>
          <cell r="AE32">
            <v>10660</v>
          </cell>
          <cell r="AI32" t="str">
            <v>Ｂ地域</v>
          </cell>
          <cell r="AJ32">
            <v>2200</v>
          </cell>
          <cell r="AK32">
            <v>2400</v>
          </cell>
          <cell r="AL32">
            <v>1500</v>
          </cell>
          <cell r="AM32">
            <v>1500</v>
          </cell>
          <cell r="AO32" t="str">
            <v>ｂ地域</v>
          </cell>
          <cell r="AP32">
            <v>3300</v>
          </cell>
          <cell r="AQ32">
            <v>3600</v>
          </cell>
          <cell r="AR32">
            <v>2300</v>
          </cell>
          <cell r="AS32">
            <v>2300</v>
          </cell>
          <cell r="AU32">
            <v>7330</v>
          </cell>
          <cell r="BE32">
            <v>1800</v>
          </cell>
          <cell r="BG32">
            <v>6300</v>
          </cell>
          <cell r="BI32">
            <v>4000</v>
          </cell>
        </row>
        <row r="33">
          <cell r="A33" t="str">
            <v>70１，２歳児</v>
          </cell>
          <cell r="D33" t="str">
            <v>3号</v>
          </cell>
          <cell r="E33" t="str">
            <v>１、２歳児</v>
          </cell>
          <cell r="G33">
            <v>119400</v>
          </cell>
          <cell r="H33">
            <v>192900</v>
          </cell>
          <cell r="I33">
            <v>112310</v>
          </cell>
          <cell r="J33">
            <v>185810</v>
          </cell>
          <cell r="K33" t="str">
            <v>＋</v>
          </cell>
          <cell r="L33">
            <v>1080</v>
          </cell>
          <cell r="M33">
            <v>1820</v>
          </cell>
          <cell r="N33" t="str">
            <v>×加算率</v>
          </cell>
          <cell r="O33">
            <v>1010</v>
          </cell>
          <cell r="P33">
            <v>1750</v>
          </cell>
          <cell r="Q33" t="str">
            <v>×加算率</v>
          </cell>
          <cell r="AC33" t="str">
            <v>＋</v>
          </cell>
          <cell r="AD33">
            <v>10660</v>
          </cell>
          <cell r="AG33">
            <v>0</v>
          </cell>
          <cell r="AI33" t="str">
            <v>Ｃ地域</v>
          </cell>
          <cell r="AJ33">
            <v>2100</v>
          </cell>
          <cell r="AK33">
            <v>2300</v>
          </cell>
          <cell r="AL33">
            <v>1400</v>
          </cell>
          <cell r="AM33">
            <v>1400</v>
          </cell>
          <cell r="AO33" t="str">
            <v>ｃ地域</v>
          </cell>
          <cell r="AP33">
            <v>2900</v>
          </cell>
          <cell r="AQ33">
            <v>3200</v>
          </cell>
          <cell r="AR33">
            <v>2000</v>
          </cell>
          <cell r="AS33">
            <v>2000</v>
          </cell>
          <cell r="BC33">
            <v>0.06</v>
          </cell>
          <cell r="BE33">
            <v>10</v>
          </cell>
          <cell r="BG33">
            <v>60</v>
          </cell>
          <cell r="BI33">
            <v>40</v>
          </cell>
          <cell r="BO33">
            <v>0.92</v>
          </cell>
        </row>
        <row r="34">
          <cell r="A34" t="str">
            <v>70乳児</v>
          </cell>
          <cell r="E34" t="str">
            <v>乳児</v>
          </cell>
          <cell r="G34">
            <v>192900</v>
          </cell>
          <cell r="I34">
            <v>185810</v>
          </cell>
          <cell r="K34" t="str">
            <v>＋</v>
          </cell>
          <cell r="L34">
            <v>1820</v>
          </cell>
          <cell r="N34" t="str">
            <v>×加算率</v>
          </cell>
          <cell r="O34">
            <v>1750</v>
          </cell>
          <cell r="Q34" t="str">
            <v>×加算率</v>
          </cell>
          <cell r="W34" t="str">
            <v>　 420人～　489人</v>
          </cell>
          <cell r="Y34" t="str">
            <v>　 420人～　489人</v>
          </cell>
          <cell r="AI34" t="str">
            <v>Ｄ地域</v>
          </cell>
          <cell r="AJ34">
            <v>2000</v>
          </cell>
          <cell r="AK34">
            <v>2200</v>
          </cell>
          <cell r="AL34">
            <v>1400</v>
          </cell>
          <cell r="AM34">
            <v>1400</v>
          </cell>
          <cell r="AO34" t="str">
            <v>ｄ地域</v>
          </cell>
          <cell r="AP34">
            <v>2500</v>
          </cell>
          <cell r="AQ34">
            <v>2800</v>
          </cell>
          <cell r="AR34">
            <v>1800</v>
          </cell>
          <cell r="AS34">
            <v>1800</v>
          </cell>
          <cell r="AU34" t="str">
            <v xml:space="preserve">  61人～　75人</v>
          </cell>
          <cell r="BG34" t="str">
            <v>×人数</v>
          </cell>
          <cell r="BI34" t="str">
            <v>×人数</v>
          </cell>
        </row>
        <row r="35">
          <cell r="A35" t="str">
            <v>80４歳以上児</v>
          </cell>
          <cell r="C35" t="str">
            <v>　71人
　　から
　80人
　　まで</v>
          </cell>
          <cell r="D35" t="str">
            <v>2号</v>
          </cell>
          <cell r="E35" t="str">
            <v>４歳以上児</v>
          </cell>
          <cell r="G35">
            <v>52920</v>
          </cell>
          <cell r="H35">
            <v>60270</v>
          </cell>
          <cell r="I35">
            <v>46720</v>
          </cell>
          <cell r="J35">
            <v>54070</v>
          </cell>
          <cell r="K35" t="str">
            <v>＋</v>
          </cell>
          <cell r="L35">
            <v>460</v>
          </cell>
          <cell r="M35">
            <v>530</v>
          </cell>
          <cell r="N35" t="str">
            <v>×加算率</v>
          </cell>
          <cell r="O35">
            <v>390</v>
          </cell>
          <cell r="P35">
            <v>460</v>
          </cell>
          <cell r="Q35" t="str">
            <v>×加算率</v>
          </cell>
          <cell r="R35" t="str">
            <v>＋</v>
          </cell>
          <cell r="S35">
            <v>7350</v>
          </cell>
          <cell r="T35">
            <v>70</v>
          </cell>
          <cell r="W35">
            <v>377200</v>
          </cell>
          <cell r="Y35">
            <v>3770</v>
          </cell>
          <cell r="AC35" t="str">
            <v>＋</v>
          </cell>
          <cell r="AD35">
            <v>11610</v>
          </cell>
          <cell r="AF35" t="str">
            <v>＋</v>
          </cell>
          <cell r="AG35">
            <v>40</v>
          </cell>
          <cell r="AH35" t="str">
            <v>＋</v>
          </cell>
          <cell r="AI35" t="str">
            <v>Ａ地域</v>
          </cell>
          <cell r="AJ35">
            <v>2600</v>
          </cell>
          <cell r="AK35">
            <v>2900</v>
          </cell>
          <cell r="AL35">
            <v>1800</v>
          </cell>
          <cell r="AM35">
            <v>1800</v>
          </cell>
          <cell r="AN35" t="str">
            <v>＋</v>
          </cell>
          <cell r="AO35" t="str">
            <v>ａ地域</v>
          </cell>
          <cell r="AP35">
            <v>6700</v>
          </cell>
          <cell r="AQ35">
            <v>7500</v>
          </cell>
          <cell r="AR35">
            <v>4700</v>
          </cell>
          <cell r="AS35">
            <v>4700</v>
          </cell>
          <cell r="AU35">
            <v>6000</v>
          </cell>
          <cell r="AV35" t="str">
            <v>＋</v>
          </cell>
          <cell r="AW35">
            <v>2720</v>
          </cell>
          <cell r="AX35" t="str">
            <v>＋</v>
          </cell>
          <cell r="AY35">
            <v>20</v>
          </cell>
          <cell r="BB35" t="str">
            <v>－</v>
          </cell>
          <cell r="BC35" t="str">
            <v>(⑥＋⑦
　＋⑧＋⑩)</v>
          </cell>
          <cell r="BD35" t="str">
            <v>－</v>
          </cell>
          <cell r="BF35" t="str">
            <v>－</v>
          </cell>
          <cell r="BH35" t="str">
            <v>－</v>
          </cell>
          <cell r="BJ35" t="str">
            <v>＋</v>
          </cell>
          <cell r="BK35">
            <v>3200</v>
          </cell>
          <cell r="BL35" t="str">
            <v>＋</v>
          </cell>
          <cell r="BM35">
            <v>30</v>
          </cell>
          <cell r="BO35" t="str">
            <v>(⑥～⑳)</v>
          </cell>
        </row>
        <row r="36">
          <cell r="A36" t="str">
            <v>80３歳児</v>
          </cell>
          <cell r="E36" t="str">
            <v>３歳児</v>
          </cell>
          <cell r="G36">
            <v>60270</v>
          </cell>
          <cell r="H36">
            <v>114980</v>
          </cell>
          <cell r="I36">
            <v>54070</v>
          </cell>
          <cell r="J36">
            <v>108780</v>
          </cell>
          <cell r="K36" t="str">
            <v>＋</v>
          </cell>
          <cell r="L36">
            <v>530</v>
          </cell>
          <cell r="M36">
            <v>1040</v>
          </cell>
          <cell r="N36" t="str">
            <v>×加算率</v>
          </cell>
          <cell r="O36">
            <v>460</v>
          </cell>
          <cell r="P36">
            <v>970</v>
          </cell>
          <cell r="Q36" t="str">
            <v>×加算率</v>
          </cell>
          <cell r="R36" t="str">
            <v>＋</v>
          </cell>
          <cell r="S36">
            <v>7350</v>
          </cell>
          <cell r="T36">
            <v>70</v>
          </cell>
          <cell r="AE36">
            <v>9950</v>
          </cell>
          <cell r="AI36" t="str">
            <v>Ｂ地域</v>
          </cell>
          <cell r="AJ36">
            <v>2500</v>
          </cell>
          <cell r="AK36">
            <v>2800</v>
          </cell>
          <cell r="AL36">
            <v>1800</v>
          </cell>
          <cell r="AM36">
            <v>1800</v>
          </cell>
          <cell r="AO36" t="str">
            <v>ｂ地域</v>
          </cell>
          <cell r="AP36">
            <v>3700</v>
          </cell>
          <cell r="AQ36">
            <v>4100</v>
          </cell>
          <cell r="AR36">
            <v>2600</v>
          </cell>
          <cell r="AS36">
            <v>2600</v>
          </cell>
          <cell r="BE36">
            <v>1570</v>
          </cell>
          <cell r="BG36">
            <v>5510</v>
          </cell>
          <cell r="BI36">
            <v>3500</v>
          </cell>
        </row>
        <row r="37">
          <cell r="A37" t="str">
            <v>80１，２歳児</v>
          </cell>
          <cell r="D37" t="str">
            <v>3号</v>
          </cell>
          <cell r="E37" t="str">
            <v>１、２歳児</v>
          </cell>
          <cell r="G37">
            <v>114980</v>
          </cell>
          <cell r="H37">
            <v>188480</v>
          </cell>
          <cell r="I37">
            <v>108780</v>
          </cell>
          <cell r="J37">
            <v>182280</v>
          </cell>
          <cell r="K37" t="str">
            <v>＋</v>
          </cell>
          <cell r="L37">
            <v>1040</v>
          </cell>
          <cell r="M37">
            <v>1780</v>
          </cell>
          <cell r="N37" t="str">
            <v>×加算率</v>
          </cell>
          <cell r="O37">
            <v>970</v>
          </cell>
          <cell r="P37">
            <v>1710</v>
          </cell>
          <cell r="Q37" t="str">
            <v>×加算率</v>
          </cell>
          <cell r="W37" t="str">
            <v xml:space="preserve"> 　490人～　559人</v>
          </cell>
          <cell r="Y37" t="str">
            <v xml:space="preserve"> 　490人～　559人</v>
          </cell>
          <cell r="AC37" t="str">
            <v>＋</v>
          </cell>
          <cell r="AD37">
            <v>9950</v>
          </cell>
          <cell r="AG37">
            <v>0</v>
          </cell>
          <cell r="AI37" t="str">
            <v>Ｃ地域</v>
          </cell>
          <cell r="AJ37">
            <v>2400</v>
          </cell>
          <cell r="AK37">
            <v>2600</v>
          </cell>
          <cell r="AL37">
            <v>1700</v>
          </cell>
          <cell r="AM37">
            <v>1700</v>
          </cell>
          <cell r="AO37" t="str">
            <v>ｃ地域</v>
          </cell>
          <cell r="AP37">
            <v>3200</v>
          </cell>
          <cell r="AQ37">
            <v>3600</v>
          </cell>
          <cell r="AR37">
            <v>2200</v>
          </cell>
          <cell r="AS37">
            <v>2200</v>
          </cell>
          <cell r="AU37" t="str">
            <v xml:space="preserve">  76人～　90人</v>
          </cell>
          <cell r="BC37">
            <v>0.06</v>
          </cell>
          <cell r="BE37">
            <v>10</v>
          </cell>
          <cell r="BG37">
            <v>50</v>
          </cell>
          <cell r="BI37">
            <v>30</v>
          </cell>
          <cell r="BO37">
            <v>0.89</v>
          </cell>
        </row>
        <row r="38">
          <cell r="A38" t="str">
            <v>80乳児</v>
          </cell>
          <cell r="E38" t="str">
            <v>乳児</v>
          </cell>
          <cell r="G38">
            <v>188480</v>
          </cell>
          <cell r="I38">
            <v>182280</v>
          </cell>
          <cell r="K38" t="str">
            <v>＋</v>
          </cell>
          <cell r="L38">
            <v>1780</v>
          </cell>
          <cell r="N38" t="str">
            <v>×加算率</v>
          </cell>
          <cell r="O38">
            <v>1710</v>
          </cell>
          <cell r="Q38" t="str">
            <v>×加算率</v>
          </cell>
          <cell r="W38">
            <v>413400</v>
          </cell>
          <cell r="Y38">
            <v>4130</v>
          </cell>
          <cell r="AI38" t="str">
            <v>Ｄ地域</v>
          </cell>
          <cell r="AJ38">
            <v>2300</v>
          </cell>
          <cell r="AK38">
            <v>2500</v>
          </cell>
          <cell r="AL38">
            <v>1600</v>
          </cell>
          <cell r="AM38">
            <v>1600</v>
          </cell>
          <cell r="AO38" t="str">
            <v>ｄ地域</v>
          </cell>
          <cell r="AP38">
            <v>2900</v>
          </cell>
          <cell r="AQ38">
            <v>3200</v>
          </cell>
          <cell r="AR38">
            <v>2000</v>
          </cell>
          <cell r="AS38">
            <v>2000</v>
          </cell>
          <cell r="AU38">
            <v>5110</v>
          </cell>
          <cell r="BG38" t="str">
            <v>×人数</v>
          </cell>
          <cell r="BI38" t="str">
            <v>×人数</v>
          </cell>
        </row>
        <row r="39">
          <cell r="A39" t="str">
            <v>90４歳以上児</v>
          </cell>
          <cell r="C39" t="str">
            <v>　81人
　　から
　90人
　　まで</v>
          </cell>
          <cell r="D39" t="str">
            <v>2号</v>
          </cell>
          <cell r="E39" t="str">
            <v>４歳以上児</v>
          </cell>
          <cell r="G39">
            <v>49440</v>
          </cell>
          <cell r="H39">
            <v>56790</v>
          </cell>
          <cell r="I39">
            <v>43920</v>
          </cell>
          <cell r="J39">
            <v>51270</v>
          </cell>
          <cell r="K39" t="str">
            <v>＋</v>
          </cell>
          <cell r="L39">
            <v>420</v>
          </cell>
          <cell r="M39">
            <v>490</v>
          </cell>
          <cell r="N39" t="str">
            <v>×加算率</v>
          </cell>
          <cell r="O39">
            <v>370</v>
          </cell>
          <cell r="P39">
            <v>440</v>
          </cell>
          <cell r="Q39" t="str">
            <v>×加算率</v>
          </cell>
          <cell r="R39" t="str">
            <v>＋</v>
          </cell>
          <cell r="S39">
            <v>7350</v>
          </cell>
          <cell r="T39">
            <v>70</v>
          </cell>
          <cell r="AC39" t="str">
            <v>＋</v>
          </cell>
          <cell r="AD39">
            <v>11060</v>
          </cell>
          <cell r="AF39" t="str">
            <v>＋</v>
          </cell>
          <cell r="AG39">
            <v>40</v>
          </cell>
          <cell r="AH39" t="str">
            <v>＋</v>
          </cell>
          <cell r="AI39" t="str">
            <v>Ａ地域</v>
          </cell>
          <cell r="AJ39">
            <v>2300</v>
          </cell>
          <cell r="AK39">
            <v>2600</v>
          </cell>
          <cell r="AL39">
            <v>1600</v>
          </cell>
          <cell r="AM39">
            <v>1600</v>
          </cell>
          <cell r="AN39" t="str">
            <v>＋</v>
          </cell>
          <cell r="AO39" t="str">
            <v>ａ地域</v>
          </cell>
          <cell r="AP39">
            <v>6000</v>
          </cell>
          <cell r="AQ39">
            <v>6700</v>
          </cell>
          <cell r="AR39">
            <v>4200</v>
          </cell>
          <cell r="AS39">
            <v>4200</v>
          </cell>
          <cell r="AV39" t="str">
            <v>＋</v>
          </cell>
          <cell r="AW39">
            <v>2420</v>
          </cell>
          <cell r="AX39" t="str">
            <v>＋</v>
          </cell>
          <cell r="AY39">
            <v>20</v>
          </cell>
          <cell r="BB39" t="str">
            <v>－</v>
          </cell>
          <cell r="BC39" t="str">
            <v>(⑥＋⑦
　＋⑧＋⑩)</v>
          </cell>
          <cell r="BD39" t="str">
            <v>－</v>
          </cell>
          <cell r="BF39" t="str">
            <v>－</v>
          </cell>
          <cell r="BH39" t="str">
            <v>－</v>
          </cell>
          <cell r="BJ39" t="str">
            <v>＋</v>
          </cell>
          <cell r="BK39">
            <v>2850</v>
          </cell>
          <cell r="BL39" t="str">
            <v>＋</v>
          </cell>
          <cell r="BM39">
            <v>20</v>
          </cell>
          <cell r="BO39" t="str">
            <v>(⑥～⑳)</v>
          </cell>
        </row>
        <row r="40">
          <cell r="A40" t="str">
            <v>90３歳児</v>
          </cell>
          <cell r="E40" t="str">
            <v>３歳児</v>
          </cell>
          <cell r="G40">
            <v>56790</v>
          </cell>
          <cell r="H40">
            <v>111500</v>
          </cell>
          <cell r="I40">
            <v>51270</v>
          </cell>
          <cell r="J40">
            <v>105980</v>
          </cell>
          <cell r="K40" t="str">
            <v>＋</v>
          </cell>
          <cell r="L40">
            <v>490</v>
          </cell>
          <cell r="M40">
            <v>1000</v>
          </cell>
          <cell r="N40" t="str">
            <v>×加算率</v>
          </cell>
          <cell r="O40">
            <v>440</v>
          </cell>
          <cell r="P40">
            <v>950</v>
          </cell>
          <cell r="Q40" t="str">
            <v>×加算率</v>
          </cell>
          <cell r="R40" t="str">
            <v>＋</v>
          </cell>
          <cell r="S40">
            <v>7350</v>
          </cell>
          <cell r="T40">
            <v>70</v>
          </cell>
          <cell r="W40" t="str">
            <v>　 560人～　629人</v>
          </cell>
          <cell r="Y40" t="str">
            <v>　 560人～　629人</v>
          </cell>
          <cell r="AB40" t="str">
            <v>各月初日の</v>
          </cell>
          <cell r="AE40">
            <v>9400</v>
          </cell>
          <cell r="AI40" t="str">
            <v>Ｂ地域</v>
          </cell>
          <cell r="AJ40">
            <v>2200</v>
          </cell>
          <cell r="AK40">
            <v>2500</v>
          </cell>
          <cell r="AL40">
            <v>1600</v>
          </cell>
          <cell r="AM40">
            <v>1600</v>
          </cell>
          <cell r="AO40" t="str">
            <v>ｂ地域</v>
          </cell>
          <cell r="AP40">
            <v>3300</v>
          </cell>
          <cell r="AQ40">
            <v>3600</v>
          </cell>
          <cell r="AR40">
            <v>2300</v>
          </cell>
          <cell r="AS40">
            <v>2300</v>
          </cell>
          <cell r="AU40" t="str">
            <v xml:space="preserve">  91人～ 105人</v>
          </cell>
          <cell r="BE40">
            <v>1400</v>
          </cell>
          <cell r="BG40">
            <v>4900</v>
          </cell>
          <cell r="BI40">
            <v>3110</v>
          </cell>
        </row>
        <row r="41">
          <cell r="A41" t="str">
            <v>90１，２歳児</v>
          </cell>
          <cell r="D41" t="str">
            <v>3号</v>
          </cell>
          <cell r="E41" t="str">
            <v>１、２歳児</v>
          </cell>
          <cell r="G41">
            <v>111500</v>
          </cell>
          <cell r="H41">
            <v>185000</v>
          </cell>
          <cell r="I41">
            <v>105980</v>
          </cell>
          <cell r="J41">
            <v>179480</v>
          </cell>
          <cell r="K41" t="str">
            <v>＋</v>
          </cell>
          <cell r="L41">
            <v>1000</v>
          </cell>
          <cell r="M41">
            <v>1740</v>
          </cell>
          <cell r="N41" t="str">
            <v>×加算率</v>
          </cell>
          <cell r="O41">
            <v>950</v>
          </cell>
          <cell r="P41">
            <v>1690</v>
          </cell>
          <cell r="Q41" t="str">
            <v>×加算率</v>
          </cell>
          <cell r="W41">
            <v>449600</v>
          </cell>
          <cell r="Y41">
            <v>4490</v>
          </cell>
          <cell r="AB41" t="str">
            <v>利用子ども数</v>
          </cell>
          <cell r="AC41" t="str">
            <v>＋</v>
          </cell>
          <cell r="AD41">
            <v>9400</v>
          </cell>
          <cell r="AG41">
            <v>0</v>
          </cell>
          <cell r="AI41" t="str">
            <v>Ｃ地域</v>
          </cell>
          <cell r="AJ41">
            <v>2100</v>
          </cell>
          <cell r="AK41">
            <v>2300</v>
          </cell>
          <cell r="AL41">
            <v>1500</v>
          </cell>
          <cell r="AM41">
            <v>1500</v>
          </cell>
          <cell r="AO41" t="str">
            <v>ｃ地域</v>
          </cell>
          <cell r="AP41">
            <v>2900</v>
          </cell>
          <cell r="AQ41">
            <v>3200</v>
          </cell>
          <cell r="AR41">
            <v>2000</v>
          </cell>
          <cell r="AS41">
            <v>2000</v>
          </cell>
          <cell r="AU41">
            <v>4570</v>
          </cell>
          <cell r="BA41" t="str">
            <v>(⑥＋⑦)</v>
          </cell>
          <cell r="BC41">
            <v>0.06</v>
          </cell>
          <cell r="BE41">
            <v>10</v>
          </cell>
          <cell r="BG41">
            <v>40</v>
          </cell>
          <cell r="BI41">
            <v>30</v>
          </cell>
          <cell r="BO41">
            <v>0.91</v>
          </cell>
        </row>
        <row r="42">
          <cell r="A42" t="str">
            <v>90乳児</v>
          </cell>
          <cell r="E42" t="str">
            <v>乳児</v>
          </cell>
          <cell r="G42">
            <v>185000</v>
          </cell>
          <cell r="I42">
            <v>179480</v>
          </cell>
          <cell r="K42" t="str">
            <v>＋</v>
          </cell>
          <cell r="L42">
            <v>1740</v>
          </cell>
          <cell r="N42" t="str">
            <v>×加算率</v>
          </cell>
          <cell r="O42">
            <v>1690</v>
          </cell>
          <cell r="Q42" t="str">
            <v>×加算率</v>
          </cell>
          <cell r="AI42" t="str">
            <v>Ｄ地域</v>
          </cell>
          <cell r="AJ42">
            <v>2000</v>
          </cell>
          <cell r="AK42">
            <v>2200</v>
          </cell>
          <cell r="AL42">
            <v>1400</v>
          </cell>
          <cell r="AM42">
            <v>1400</v>
          </cell>
          <cell r="AO42" t="str">
            <v>ｄ地域</v>
          </cell>
          <cell r="AP42">
            <v>2500</v>
          </cell>
          <cell r="AQ42">
            <v>2800</v>
          </cell>
          <cell r="AR42">
            <v>1800</v>
          </cell>
          <cell r="AS42">
            <v>1800</v>
          </cell>
          <cell r="BG42" t="str">
            <v>×人数</v>
          </cell>
          <cell r="BI42" t="str">
            <v>×人数</v>
          </cell>
        </row>
        <row r="43">
          <cell r="A43" t="str">
            <v>100４歳以上児</v>
          </cell>
          <cell r="C43" t="str">
            <v>　91人
　　から
　100人
　　まで</v>
          </cell>
          <cell r="D43" t="str">
            <v>2号</v>
          </cell>
          <cell r="E43" t="str">
            <v>４歳以上児</v>
          </cell>
          <cell r="G43">
            <v>43420</v>
          </cell>
          <cell r="H43">
            <v>50770</v>
          </cell>
          <cell r="I43">
            <v>38460</v>
          </cell>
          <cell r="J43">
            <v>45810</v>
          </cell>
          <cell r="K43" t="str">
            <v>＋</v>
          </cell>
          <cell r="L43">
            <v>360</v>
          </cell>
          <cell r="M43">
            <v>430</v>
          </cell>
          <cell r="N43" t="str">
            <v>×加算率</v>
          </cell>
          <cell r="O43">
            <v>310</v>
          </cell>
          <cell r="P43">
            <v>380</v>
          </cell>
          <cell r="Q43" t="str">
            <v>×加算率</v>
          </cell>
          <cell r="R43" t="str">
            <v>＋</v>
          </cell>
          <cell r="S43">
            <v>7350</v>
          </cell>
          <cell r="T43">
            <v>70</v>
          </cell>
          <cell r="W43" t="str">
            <v>　 630人～　699人</v>
          </cell>
          <cell r="Y43" t="str">
            <v>　 630人～　699人</v>
          </cell>
          <cell r="AH43" t="str">
            <v>＋</v>
          </cell>
          <cell r="AI43" t="str">
            <v>Ａ地域</v>
          </cell>
          <cell r="AJ43">
            <v>2100</v>
          </cell>
          <cell r="AK43">
            <v>2300</v>
          </cell>
          <cell r="AL43">
            <v>1500</v>
          </cell>
          <cell r="AM43">
            <v>1500</v>
          </cell>
          <cell r="AN43" t="str">
            <v>＋</v>
          </cell>
          <cell r="AO43" t="str">
            <v>ａ地域</v>
          </cell>
          <cell r="AP43">
            <v>5400</v>
          </cell>
          <cell r="AQ43">
            <v>6000</v>
          </cell>
          <cell r="AR43">
            <v>3700</v>
          </cell>
          <cell r="AS43">
            <v>3700</v>
          </cell>
          <cell r="AU43" t="str">
            <v xml:space="preserve"> 106人～ 120人</v>
          </cell>
          <cell r="AV43" t="str">
            <v>＋</v>
          </cell>
          <cell r="AW43">
            <v>2180</v>
          </cell>
          <cell r="AX43" t="str">
            <v>＋</v>
          </cell>
          <cell r="AY43">
            <v>20</v>
          </cell>
          <cell r="BA43">
            <v>0.1</v>
          </cell>
          <cell r="BB43" t="str">
            <v>－</v>
          </cell>
          <cell r="BC43" t="str">
            <v>(⑥＋⑦
　＋⑧＋⑩)</v>
          </cell>
          <cell r="BD43" t="str">
            <v>－</v>
          </cell>
          <cell r="BF43" t="str">
            <v>－</v>
          </cell>
          <cell r="BH43" t="str">
            <v>－</v>
          </cell>
          <cell r="BJ43" t="str">
            <v>＋</v>
          </cell>
          <cell r="BK43">
            <v>2560</v>
          </cell>
          <cell r="BL43" t="str">
            <v>＋</v>
          </cell>
          <cell r="BM43">
            <v>20</v>
          </cell>
          <cell r="BO43" t="str">
            <v>(⑥～⑳)</v>
          </cell>
        </row>
        <row r="44">
          <cell r="A44" t="str">
            <v>100３歳児</v>
          </cell>
          <cell r="E44" t="str">
            <v>３歳児</v>
          </cell>
          <cell r="G44">
            <v>50770</v>
          </cell>
          <cell r="H44">
            <v>105480</v>
          </cell>
          <cell r="I44">
            <v>45810</v>
          </cell>
          <cell r="J44">
            <v>100520</v>
          </cell>
          <cell r="K44" t="str">
            <v>＋</v>
          </cell>
          <cell r="L44">
            <v>430</v>
          </cell>
          <cell r="M44">
            <v>940</v>
          </cell>
          <cell r="N44" t="str">
            <v>×加算率</v>
          </cell>
          <cell r="O44">
            <v>380</v>
          </cell>
          <cell r="P44">
            <v>890</v>
          </cell>
          <cell r="Q44" t="str">
            <v>×加算率</v>
          </cell>
          <cell r="R44" t="str">
            <v>＋</v>
          </cell>
          <cell r="S44">
            <v>7350</v>
          </cell>
          <cell r="T44">
            <v>70</v>
          </cell>
          <cell r="W44">
            <v>485700</v>
          </cell>
          <cell r="Y44">
            <v>4850</v>
          </cell>
          <cell r="AI44" t="str">
            <v>Ｂ地域</v>
          </cell>
          <cell r="AJ44">
            <v>2000</v>
          </cell>
          <cell r="AK44">
            <v>2200</v>
          </cell>
          <cell r="AL44">
            <v>1400</v>
          </cell>
          <cell r="AM44">
            <v>1400</v>
          </cell>
          <cell r="AO44" t="str">
            <v>ｂ地域</v>
          </cell>
          <cell r="AP44">
            <v>2900</v>
          </cell>
          <cell r="AQ44">
            <v>3300</v>
          </cell>
          <cell r="AR44">
            <v>2000</v>
          </cell>
          <cell r="AS44">
            <v>2000</v>
          </cell>
          <cell r="AU44">
            <v>4160</v>
          </cell>
          <cell r="BE44">
            <v>1260</v>
          </cell>
          <cell r="BG44">
            <v>4410</v>
          </cell>
          <cell r="BI44">
            <v>2800</v>
          </cell>
        </row>
        <row r="45">
          <cell r="A45" t="str">
            <v>100１，２歳児</v>
          </cell>
          <cell r="D45" t="str">
            <v>3号</v>
          </cell>
          <cell r="E45" t="str">
            <v>１、２歳児</v>
          </cell>
          <cell r="G45">
            <v>105480</v>
          </cell>
          <cell r="H45">
            <v>178980</v>
          </cell>
          <cell r="I45">
            <v>100520</v>
          </cell>
          <cell r="J45">
            <v>174020</v>
          </cell>
          <cell r="K45" t="str">
            <v>＋</v>
          </cell>
          <cell r="L45">
            <v>940</v>
          </cell>
          <cell r="M45">
            <v>1680</v>
          </cell>
          <cell r="N45" t="str">
            <v>×加算率</v>
          </cell>
          <cell r="O45">
            <v>890</v>
          </cell>
          <cell r="P45">
            <v>1630</v>
          </cell>
          <cell r="Q45" t="str">
            <v>×加算率</v>
          </cell>
          <cell r="AI45" t="str">
            <v>Ｃ地域</v>
          </cell>
          <cell r="AJ45">
            <v>1900</v>
          </cell>
          <cell r="AK45">
            <v>2100</v>
          </cell>
          <cell r="AL45">
            <v>1300</v>
          </cell>
          <cell r="AM45">
            <v>1300</v>
          </cell>
          <cell r="AO45" t="str">
            <v>ｃ地域</v>
          </cell>
          <cell r="AP45">
            <v>2500</v>
          </cell>
          <cell r="AQ45">
            <v>2800</v>
          </cell>
          <cell r="AR45">
            <v>1800</v>
          </cell>
          <cell r="AS45">
            <v>1800</v>
          </cell>
          <cell r="BC45">
            <v>7.0000000000000007E-2</v>
          </cell>
          <cell r="BE45">
            <v>10</v>
          </cell>
          <cell r="BG45">
            <v>40</v>
          </cell>
          <cell r="BI45">
            <v>20</v>
          </cell>
          <cell r="BO45">
            <v>0.96</v>
          </cell>
        </row>
        <row r="46">
          <cell r="A46" t="str">
            <v>100乳児</v>
          </cell>
          <cell r="E46" t="str">
            <v>乳児</v>
          </cell>
          <cell r="G46">
            <v>178980</v>
          </cell>
          <cell r="I46">
            <v>174020</v>
          </cell>
          <cell r="K46" t="str">
            <v>＋</v>
          </cell>
          <cell r="L46">
            <v>1680</v>
          </cell>
          <cell r="N46" t="str">
            <v>×加算率</v>
          </cell>
          <cell r="O46">
            <v>1630</v>
          </cell>
          <cell r="Q46" t="str">
            <v>×加算率</v>
          </cell>
          <cell r="W46" t="str">
            <v xml:space="preserve"> 　700人～　769人</v>
          </cell>
          <cell r="Y46" t="str">
            <v xml:space="preserve"> 　700人～　769人</v>
          </cell>
          <cell r="AI46" t="str">
            <v>Ｄ地域</v>
          </cell>
          <cell r="AJ46">
            <v>1800</v>
          </cell>
          <cell r="AK46">
            <v>2000</v>
          </cell>
          <cell r="AL46">
            <v>1300</v>
          </cell>
          <cell r="AM46">
            <v>1300</v>
          </cell>
          <cell r="AO46" t="str">
            <v>ｄ地域</v>
          </cell>
          <cell r="AP46">
            <v>2300</v>
          </cell>
          <cell r="AQ46">
            <v>2500</v>
          </cell>
          <cell r="AR46">
            <v>1600</v>
          </cell>
          <cell r="AS46">
            <v>1600</v>
          </cell>
          <cell r="AU46" t="str">
            <v xml:space="preserve"> 121人～ 135人</v>
          </cell>
          <cell r="BG46" t="str">
            <v>×人数</v>
          </cell>
          <cell r="BI46" t="str">
            <v>×人数</v>
          </cell>
        </row>
        <row r="47">
          <cell r="A47" t="str">
            <v>110４歳以上児</v>
          </cell>
          <cell r="C47" t="str">
            <v>　101人
　　から
　110人
　　まで</v>
          </cell>
          <cell r="D47" t="str">
            <v>2号</v>
          </cell>
          <cell r="E47" t="str">
            <v>４歳以上児</v>
          </cell>
          <cell r="G47">
            <v>41480</v>
          </cell>
          <cell r="H47">
            <v>48830</v>
          </cell>
          <cell r="I47">
            <v>36960</v>
          </cell>
          <cell r="J47">
            <v>44310</v>
          </cell>
          <cell r="K47" t="str">
            <v>＋</v>
          </cell>
          <cell r="L47">
            <v>340</v>
          </cell>
          <cell r="M47">
            <v>410</v>
          </cell>
          <cell r="N47" t="str">
            <v>×加算率</v>
          </cell>
          <cell r="O47">
            <v>300</v>
          </cell>
          <cell r="P47">
            <v>370</v>
          </cell>
          <cell r="Q47" t="str">
            <v>×加算率</v>
          </cell>
          <cell r="R47" t="str">
            <v>＋</v>
          </cell>
          <cell r="S47">
            <v>7350</v>
          </cell>
          <cell r="T47">
            <v>70</v>
          </cell>
          <cell r="W47">
            <v>521900</v>
          </cell>
          <cell r="Y47">
            <v>5210</v>
          </cell>
          <cell r="AH47" t="str">
            <v>＋</v>
          </cell>
          <cell r="AI47" t="str">
            <v>Ａ地域</v>
          </cell>
          <cell r="AJ47">
            <v>2300</v>
          </cell>
          <cell r="AK47">
            <v>2500</v>
          </cell>
          <cell r="AL47">
            <v>1600</v>
          </cell>
          <cell r="AM47">
            <v>1600</v>
          </cell>
          <cell r="AN47" t="str">
            <v>＋</v>
          </cell>
          <cell r="AO47" t="str">
            <v>ａ地域</v>
          </cell>
          <cell r="AP47">
            <v>5800</v>
          </cell>
          <cell r="AQ47">
            <v>6500</v>
          </cell>
          <cell r="AR47">
            <v>4000</v>
          </cell>
          <cell r="AS47">
            <v>4000</v>
          </cell>
          <cell r="AU47">
            <v>3850</v>
          </cell>
          <cell r="AV47" t="str">
            <v>＋</v>
          </cell>
          <cell r="AW47">
            <v>1980</v>
          </cell>
          <cell r="AX47" t="str">
            <v>＋</v>
          </cell>
          <cell r="AY47">
            <v>20</v>
          </cell>
          <cell r="BB47" t="str">
            <v>－</v>
          </cell>
          <cell r="BC47" t="str">
            <v>(⑥＋⑦
　＋⑧＋⑩)</v>
          </cell>
          <cell r="BD47" t="str">
            <v>－</v>
          </cell>
          <cell r="BF47" t="str">
            <v>－</v>
          </cell>
          <cell r="BH47" t="str">
            <v>－</v>
          </cell>
          <cell r="BJ47" t="str">
            <v>＋</v>
          </cell>
          <cell r="BK47">
            <v>2330</v>
          </cell>
          <cell r="BL47" t="str">
            <v>＋</v>
          </cell>
          <cell r="BM47">
            <v>20</v>
          </cell>
          <cell r="BO47" t="str">
            <v>(⑥～⑳)</v>
          </cell>
        </row>
        <row r="48">
          <cell r="A48" t="str">
            <v>110３歳児</v>
          </cell>
          <cell r="E48" t="str">
            <v>３歳児</v>
          </cell>
          <cell r="G48">
            <v>48830</v>
          </cell>
          <cell r="H48">
            <v>103540</v>
          </cell>
          <cell r="I48">
            <v>44310</v>
          </cell>
          <cell r="J48">
            <v>99020</v>
          </cell>
          <cell r="K48" t="str">
            <v>＋</v>
          </cell>
          <cell r="L48">
            <v>410</v>
          </cell>
          <cell r="M48">
            <v>920</v>
          </cell>
          <cell r="N48" t="str">
            <v>×加算率</v>
          </cell>
          <cell r="O48">
            <v>370</v>
          </cell>
          <cell r="P48">
            <v>880</v>
          </cell>
          <cell r="Q48" t="str">
            <v>×加算率</v>
          </cell>
          <cell r="R48" t="str">
            <v>＋</v>
          </cell>
          <cell r="S48">
            <v>7350</v>
          </cell>
          <cell r="T48">
            <v>70</v>
          </cell>
          <cell r="AI48" t="str">
            <v>Ｂ地域</v>
          </cell>
          <cell r="AJ48">
            <v>2200</v>
          </cell>
          <cell r="AK48">
            <v>2400</v>
          </cell>
          <cell r="AL48">
            <v>1500</v>
          </cell>
          <cell r="AM48">
            <v>1500</v>
          </cell>
          <cell r="AO48" t="str">
            <v>ｂ地域</v>
          </cell>
          <cell r="AP48">
            <v>3200</v>
          </cell>
          <cell r="AQ48">
            <v>3500</v>
          </cell>
          <cell r="AR48">
            <v>2200</v>
          </cell>
          <cell r="AS48">
            <v>2200</v>
          </cell>
          <cell r="BE48">
            <v>1140</v>
          </cell>
          <cell r="BG48">
            <v>4000</v>
          </cell>
          <cell r="BI48">
            <v>2540</v>
          </cell>
        </row>
        <row r="49">
          <cell r="A49" t="str">
            <v>110１，２歳児</v>
          </cell>
          <cell r="D49" t="str">
            <v>3号</v>
          </cell>
          <cell r="E49" t="str">
            <v>１、２歳児</v>
          </cell>
          <cell r="G49">
            <v>103540</v>
          </cell>
          <cell r="H49">
            <v>177040</v>
          </cell>
          <cell r="I49">
            <v>99020</v>
          </cell>
          <cell r="J49">
            <v>172520</v>
          </cell>
          <cell r="K49" t="str">
            <v>＋</v>
          </cell>
          <cell r="L49">
            <v>920</v>
          </cell>
          <cell r="M49">
            <v>1660</v>
          </cell>
          <cell r="N49" t="str">
            <v>×加算率</v>
          </cell>
          <cell r="O49">
            <v>880</v>
          </cell>
          <cell r="P49">
            <v>1620</v>
          </cell>
          <cell r="Q49" t="str">
            <v>×加算率</v>
          </cell>
          <cell r="W49" t="str">
            <v xml:space="preserve"> 　770人～　839人</v>
          </cell>
          <cell r="Y49" t="str">
            <v xml:space="preserve"> 　770人～　839人</v>
          </cell>
          <cell r="AI49" t="str">
            <v>Ｃ地域</v>
          </cell>
          <cell r="AJ49">
            <v>2100</v>
          </cell>
          <cell r="AK49">
            <v>2300</v>
          </cell>
          <cell r="AL49">
            <v>1400</v>
          </cell>
          <cell r="AM49">
            <v>1400</v>
          </cell>
          <cell r="AO49" t="str">
            <v>ｃ地域</v>
          </cell>
          <cell r="AP49">
            <v>2800</v>
          </cell>
          <cell r="AQ49">
            <v>3100</v>
          </cell>
          <cell r="AR49">
            <v>1900</v>
          </cell>
          <cell r="AS49">
            <v>1900</v>
          </cell>
          <cell r="AU49" t="str">
            <v xml:space="preserve"> 136人～ 150人</v>
          </cell>
          <cell r="BC49">
            <v>7.0000000000000007E-2</v>
          </cell>
          <cell r="BE49">
            <v>10</v>
          </cell>
          <cell r="BG49">
            <v>40</v>
          </cell>
          <cell r="BI49">
            <v>20</v>
          </cell>
          <cell r="BO49">
            <v>0.95</v>
          </cell>
        </row>
        <row r="50">
          <cell r="A50" t="str">
            <v>110乳児</v>
          </cell>
          <cell r="E50" t="str">
            <v>乳児</v>
          </cell>
          <cell r="G50">
            <v>177040</v>
          </cell>
          <cell r="I50">
            <v>172520</v>
          </cell>
          <cell r="K50" t="str">
            <v>＋</v>
          </cell>
          <cell r="L50">
            <v>1660</v>
          </cell>
          <cell r="N50" t="str">
            <v>×加算率</v>
          </cell>
          <cell r="O50">
            <v>1620</v>
          </cell>
          <cell r="Q50" t="str">
            <v>×加算率</v>
          </cell>
          <cell r="W50">
            <v>558100</v>
          </cell>
          <cell r="Y50">
            <v>5580</v>
          </cell>
          <cell r="AI50" t="str">
            <v>Ｄ地域</v>
          </cell>
          <cell r="AJ50">
            <v>2000</v>
          </cell>
          <cell r="AK50">
            <v>2200</v>
          </cell>
          <cell r="AL50">
            <v>1400</v>
          </cell>
          <cell r="AM50">
            <v>1400</v>
          </cell>
          <cell r="AO50" t="str">
            <v>ｄ地域</v>
          </cell>
          <cell r="AP50">
            <v>2500</v>
          </cell>
          <cell r="AQ50">
            <v>2800</v>
          </cell>
          <cell r="AR50">
            <v>1700</v>
          </cell>
          <cell r="AS50">
            <v>1700</v>
          </cell>
          <cell r="AU50">
            <v>3600</v>
          </cell>
          <cell r="BG50" t="str">
            <v>×人数</v>
          </cell>
          <cell r="BI50" t="str">
            <v>×人数</v>
          </cell>
        </row>
        <row r="51">
          <cell r="A51" t="str">
            <v>120４歳以上児</v>
          </cell>
          <cell r="C51" t="str">
            <v>　111人
　　から
　120人
　　まで</v>
          </cell>
          <cell r="D51" t="str">
            <v>2号</v>
          </cell>
          <cell r="E51" t="str">
            <v>４歳以上児</v>
          </cell>
          <cell r="G51">
            <v>39820</v>
          </cell>
          <cell r="H51">
            <v>47170</v>
          </cell>
          <cell r="I51">
            <v>35680</v>
          </cell>
          <cell r="J51">
            <v>43030</v>
          </cell>
          <cell r="K51" t="str">
            <v>＋</v>
          </cell>
          <cell r="L51">
            <v>320</v>
          </cell>
          <cell r="M51">
            <v>390</v>
          </cell>
          <cell r="N51" t="str">
            <v>×加算率</v>
          </cell>
          <cell r="O51">
            <v>280</v>
          </cell>
          <cell r="P51">
            <v>350</v>
          </cell>
          <cell r="Q51" t="str">
            <v>×加算率</v>
          </cell>
          <cell r="R51" t="str">
            <v>＋</v>
          </cell>
          <cell r="S51">
            <v>7350</v>
          </cell>
          <cell r="T51">
            <v>70</v>
          </cell>
          <cell r="AH51" t="str">
            <v>＋</v>
          </cell>
          <cell r="AI51" t="str">
            <v>Ａ地域</v>
          </cell>
          <cell r="AJ51">
            <v>2100</v>
          </cell>
          <cell r="AK51">
            <v>2300</v>
          </cell>
          <cell r="AL51">
            <v>1500</v>
          </cell>
          <cell r="AM51">
            <v>1500</v>
          </cell>
          <cell r="AN51" t="str">
            <v>＋</v>
          </cell>
          <cell r="AO51" t="str">
            <v>ａ地域</v>
          </cell>
          <cell r="AP51">
            <v>5400</v>
          </cell>
          <cell r="AQ51">
            <v>6000</v>
          </cell>
          <cell r="AR51">
            <v>3700</v>
          </cell>
          <cell r="AS51">
            <v>3700</v>
          </cell>
          <cell r="AV51" t="str">
            <v>＋</v>
          </cell>
          <cell r="AW51">
            <v>1810</v>
          </cell>
          <cell r="AX51" t="str">
            <v>＋</v>
          </cell>
          <cell r="AY51">
            <v>20</v>
          </cell>
          <cell r="BB51" t="str">
            <v>－</v>
          </cell>
          <cell r="BC51" t="str">
            <v>(⑥＋⑦
　＋⑧＋⑩)</v>
          </cell>
          <cell r="BD51" t="str">
            <v>－</v>
          </cell>
          <cell r="BF51" t="str">
            <v>－</v>
          </cell>
          <cell r="BH51" t="str">
            <v>－</v>
          </cell>
          <cell r="BJ51" t="str">
            <v>＋</v>
          </cell>
          <cell r="BK51">
            <v>2130</v>
          </cell>
          <cell r="BL51" t="str">
            <v>＋</v>
          </cell>
          <cell r="BM51">
            <v>20</v>
          </cell>
          <cell r="BO51" t="str">
            <v>(⑥～⑳)</v>
          </cell>
        </row>
        <row r="52">
          <cell r="A52" t="str">
            <v>120３歳児</v>
          </cell>
          <cell r="E52" t="str">
            <v>３歳児</v>
          </cell>
          <cell r="G52">
            <v>47170</v>
          </cell>
          <cell r="H52">
            <v>101880</v>
          </cell>
          <cell r="I52">
            <v>43030</v>
          </cell>
          <cell r="J52">
            <v>97740</v>
          </cell>
          <cell r="K52" t="str">
            <v>＋</v>
          </cell>
          <cell r="L52">
            <v>390</v>
          </cell>
          <cell r="M52">
            <v>900</v>
          </cell>
          <cell r="N52" t="str">
            <v>×加算率</v>
          </cell>
          <cell r="O52">
            <v>350</v>
          </cell>
          <cell r="P52">
            <v>860</v>
          </cell>
          <cell r="Q52" t="str">
            <v>×加算率</v>
          </cell>
          <cell r="R52" t="str">
            <v>＋</v>
          </cell>
          <cell r="S52">
            <v>7350</v>
          </cell>
          <cell r="T52">
            <v>70</v>
          </cell>
          <cell r="W52" t="str">
            <v>　 840人～　909人</v>
          </cell>
          <cell r="Y52" t="str">
            <v>　 840人～　909人</v>
          </cell>
          <cell r="AI52" t="str">
            <v>Ｂ地域</v>
          </cell>
          <cell r="AJ52">
            <v>2000</v>
          </cell>
          <cell r="AK52">
            <v>2200</v>
          </cell>
          <cell r="AL52">
            <v>1400</v>
          </cell>
          <cell r="AM52">
            <v>1400</v>
          </cell>
          <cell r="AO52" t="str">
            <v>ｂ地域</v>
          </cell>
          <cell r="AP52">
            <v>2900</v>
          </cell>
          <cell r="AQ52">
            <v>3300</v>
          </cell>
          <cell r="AR52">
            <v>2000</v>
          </cell>
          <cell r="AS52">
            <v>2000</v>
          </cell>
          <cell r="AU52" t="str">
            <v xml:space="preserve"> 151人～ 180人</v>
          </cell>
          <cell r="BE52">
            <v>1050</v>
          </cell>
          <cell r="BG52">
            <v>3670</v>
          </cell>
          <cell r="BI52">
            <v>2330</v>
          </cell>
        </row>
        <row r="53">
          <cell r="A53" t="str">
            <v>120１，２歳児</v>
          </cell>
          <cell r="D53" t="str">
            <v>3号</v>
          </cell>
          <cell r="E53" t="str">
            <v>１、２歳児</v>
          </cell>
          <cell r="G53">
            <v>101880</v>
          </cell>
          <cell r="H53">
            <v>175380</v>
          </cell>
          <cell r="I53">
            <v>97740</v>
          </cell>
          <cell r="J53">
            <v>171240</v>
          </cell>
          <cell r="K53" t="str">
            <v>＋</v>
          </cell>
          <cell r="L53">
            <v>900</v>
          </cell>
          <cell r="M53">
            <v>1640</v>
          </cell>
          <cell r="N53" t="str">
            <v>×加算率</v>
          </cell>
          <cell r="O53">
            <v>860</v>
          </cell>
          <cell r="P53">
            <v>1600</v>
          </cell>
          <cell r="Q53" t="str">
            <v>×加算率</v>
          </cell>
          <cell r="W53">
            <v>594200</v>
          </cell>
          <cell r="Y53">
            <v>5940</v>
          </cell>
          <cell r="AI53" t="str">
            <v>Ｃ地域</v>
          </cell>
          <cell r="AJ53">
            <v>1900</v>
          </cell>
          <cell r="AK53">
            <v>2100</v>
          </cell>
          <cell r="AL53">
            <v>1300</v>
          </cell>
          <cell r="AM53">
            <v>1300</v>
          </cell>
          <cell r="AO53" t="str">
            <v>ｃ地域</v>
          </cell>
          <cell r="AP53">
            <v>2500</v>
          </cell>
          <cell r="AQ53">
            <v>2800</v>
          </cell>
          <cell r="AR53">
            <v>1800</v>
          </cell>
          <cell r="AS53">
            <v>1800</v>
          </cell>
          <cell r="AU53">
            <v>3110</v>
          </cell>
          <cell r="BC53">
            <v>7.0000000000000007E-2</v>
          </cell>
          <cell r="BE53">
            <v>10</v>
          </cell>
          <cell r="BG53">
            <v>30</v>
          </cell>
          <cell r="BI53">
            <v>20</v>
          </cell>
          <cell r="BO53">
            <v>0.96</v>
          </cell>
        </row>
        <row r="54">
          <cell r="A54" t="str">
            <v>120乳児</v>
          </cell>
          <cell r="E54" t="str">
            <v>乳児</v>
          </cell>
          <cell r="G54">
            <v>175380</v>
          </cell>
          <cell r="I54">
            <v>171240</v>
          </cell>
          <cell r="K54" t="str">
            <v>＋</v>
          </cell>
          <cell r="L54">
            <v>1640</v>
          </cell>
          <cell r="N54" t="str">
            <v>×加算率</v>
          </cell>
          <cell r="O54">
            <v>1600</v>
          </cell>
          <cell r="Q54" t="str">
            <v>×加算率</v>
          </cell>
          <cell r="AI54" t="str">
            <v>Ｄ地域</v>
          </cell>
          <cell r="AJ54">
            <v>1800</v>
          </cell>
          <cell r="AK54">
            <v>2000</v>
          </cell>
          <cell r="AL54">
            <v>1300</v>
          </cell>
          <cell r="AM54">
            <v>1300</v>
          </cell>
          <cell r="AO54" t="str">
            <v>ｄ地域</v>
          </cell>
          <cell r="AP54">
            <v>2300</v>
          </cell>
          <cell r="AQ54">
            <v>2500</v>
          </cell>
          <cell r="AR54">
            <v>1600</v>
          </cell>
          <cell r="AS54">
            <v>1600</v>
          </cell>
          <cell r="BG54" t="str">
            <v>×人数</v>
          </cell>
          <cell r="BI54" t="str">
            <v>×人数</v>
          </cell>
        </row>
        <row r="55">
          <cell r="A55" t="str">
            <v>130４歳以上児</v>
          </cell>
          <cell r="C55" t="str">
            <v>　121人
　　から
　130人
　　まで</v>
          </cell>
          <cell r="D55" t="str">
            <v>2号</v>
          </cell>
          <cell r="E55" t="str">
            <v>４歳以上児</v>
          </cell>
          <cell r="G55">
            <v>38410</v>
          </cell>
          <cell r="H55">
            <v>45760</v>
          </cell>
          <cell r="I55">
            <v>34590</v>
          </cell>
          <cell r="J55">
            <v>41940</v>
          </cell>
          <cell r="K55" t="str">
            <v>＋</v>
          </cell>
          <cell r="L55">
            <v>310</v>
          </cell>
          <cell r="M55">
            <v>380</v>
          </cell>
          <cell r="N55" t="str">
            <v>×加算率</v>
          </cell>
          <cell r="O55">
            <v>270</v>
          </cell>
          <cell r="P55">
            <v>340</v>
          </cell>
          <cell r="Q55" t="str">
            <v>×加算率</v>
          </cell>
          <cell r="R55" t="str">
            <v>＋</v>
          </cell>
          <cell r="S55">
            <v>7350</v>
          </cell>
          <cell r="T55">
            <v>70</v>
          </cell>
          <cell r="W55" t="str">
            <v xml:space="preserve"> 　910人～　979人</v>
          </cell>
          <cell r="Y55" t="str">
            <v xml:space="preserve"> 　910人～　979人</v>
          </cell>
          <cell r="AH55" t="str">
            <v>＋</v>
          </cell>
          <cell r="AI55" t="str">
            <v>Ａ地域</v>
          </cell>
          <cell r="AJ55">
            <v>1900</v>
          </cell>
          <cell r="AK55">
            <v>2100</v>
          </cell>
          <cell r="AL55">
            <v>1300</v>
          </cell>
          <cell r="AM55">
            <v>1300</v>
          </cell>
          <cell r="AN55" t="str">
            <v>＋</v>
          </cell>
          <cell r="AO55" t="str">
            <v>ａ地域</v>
          </cell>
          <cell r="AP55">
            <v>4800</v>
          </cell>
          <cell r="AQ55">
            <v>5400</v>
          </cell>
          <cell r="AR55">
            <v>3400</v>
          </cell>
          <cell r="AS55">
            <v>3400</v>
          </cell>
          <cell r="AU55" t="str">
            <v xml:space="preserve"> 181人～ 210人</v>
          </cell>
          <cell r="AV55" t="str">
            <v>＋</v>
          </cell>
          <cell r="AW55">
            <v>1680</v>
          </cell>
          <cell r="AX55" t="str">
            <v>＋</v>
          </cell>
          <cell r="AY55">
            <v>20</v>
          </cell>
          <cell r="BB55" t="str">
            <v>－</v>
          </cell>
          <cell r="BC55" t="str">
            <v>(⑥＋⑦
　＋⑧＋⑩)</v>
          </cell>
          <cell r="BD55" t="str">
            <v>－</v>
          </cell>
          <cell r="BF55" t="str">
            <v>－</v>
          </cell>
          <cell r="BH55" t="str">
            <v>－</v>
          </cell>
          <cell r="BJ55" t="str">
            <v>＋</v>
          </cell>
          <cell r="BK55">
            <v>1970</v>
          </cell>
          <cell r="BL55" t="str">
            <v>＋</v>
          </cell>
          <cell r="BM55">
            <v>10</v>
          </cell>
          <cell r="BO55" t="str">
            <v>(⑥～⑳)</v>
          </cell>
        </row>
        <row r="56">
          <cell r="A56" t="str">
            <v>130３歳児</v>
          </cell>
          <cell r="E56" t="str">
            <v>３歳児</v>
          </cell>
          <cell r="G56">
            <v>45760</v>
          </cell>
          <cell r="H56">
            <v>100470</v>
          </cell>
          <cell r="I56">
            <v>41940</v>
          </cell>
          <cell r="J56">
            <v>96650</v>
          </cell>
          <cell r="K56" t="str">
            <v>＋</v>
          </cell>
          <cell r="L56">
            <v>380</v>
          </cell>
          <cell r="M56">
            <v>890</v>
          </cell>
          <cell r="N56" t="str">
            <v>×加算率</v>
          </cell>
          <cell r="O56">
            <v>340</v>
          </cell>
          <cell r="P56">
            <v>850</v>
          </cell>
          <cell r="Q56" t="str">
            <v>×加算率</v>
          </cell>
          <cell r="R56" t="str">
            <v>＋</v>
          </cell>
          <cell r="S56">
            <v>7350</v>
          </cell>
          <cell r="T56">
            <v>70</v>
          </cell>
          <cell r="W56">
            <v>630400</v>
          </cell>
          <cell r="Y56">
            <v>6300</v>
          </cell>
          <cell r="AI56" t="str">
            <v>Ｂ地域</v>
          </cell>
          <cell r="AJ56">
            <v>1900</v>
          </cell>
          <cell r="AK56">
            <v>2000</v>
          </cell>
          <cell r="AL56">
            <v>1300</v>
          </cell>
          <cell r="AM56">
            <v>1300</v>
          </cell>
          <cell r="AO56" t="str">
            <v>ｂ地域</v>
          </cell>
          <cell r="AP56">
            <v>2600</v>
          </cell>
          <cell r="AQ56">
            <v>2900</v>
          </cell>
          <cell r="AR56">
            <v>1800</v>
          </cell>
          <cell r="AS56">
            <v>1800</v>
          </cell>
          <cell r="AU56">
            <v>2760</v>
          </cell>
          <cell r="BE56">
            <v>960</v>
          </cell>
          <cell r="BG56">
            <v>3390</v>
          </cell>
          <cell r="BI56">
            <v>2150</v>
          </cell>
        </row>
        <row r="57">
          <cell r="A57" t="str">
            <v>130１，２歳児</v>
          </cell>
          <cell r="D57" t="str">
            <v>3号</v>
          </cell>
          <cell r="E57" t="str">
            <v>１、２歳児</v>
          </cell>
          <cell r="G57">
            <v>100470</v>
          </cell>
          <cell r="H57">
            <v>173970</v>
          </cell>
          <cell r="I57">
            <v>96650</v>
          </cell>
          <cell r="J57">
            <v>170150</v>
          </cell>
          <cell r="K57" t="str">
            <v>＋</v>
          </cell>
          <cell r="L57">
            <v>890</v>
          </cell>
          <cell r="M57">
            <v>1630</v>
          </cell>
          <cell r="N57" t="str">
            <v>×加算率</v>
          </cell>
          <cell r="O57">
            <v>850</v>
          </cell>
          <cell r="P57">
            <v>1590</v>
          </cell>
          <cell r="Q57" t="str">
            <v>×加算率</v>
          </cell>
          <cell r="AI57" t="str">
            <v>Ｃ地域</v>
          </cell>
          <cell r="AJ57">
            <v>1700</v>
          </cell>
          <cell r="AK57">
            <v>1900</v>
          </cell>
          <cell r="AL57">
            <v>1200</v>
          </cell>
          <cell r="AM57">
            <v>1200</v>
          </cell>
          <cell r="AO57" t="str">
            <v>ｃ地域</v>
          </cell>
          <cell r="AP57">
            <v>2300</v>
          </cell>
          <cell r="AQ57">
            <v>2500</v>
          </cell>
          <cell r="AR57">
            <v>1600</v>
          </cell>
          <cell r="AS57">
            <v>1600</v>
          </cell>
          <cell r="BC57">
            <v>7.0000000000000007E-2</v>
          </cell>
          <cell r="BE57">
            <v>10</v>
          </cell>
          <cell r="BG57">
            <v>30</v>
          </cell>
          <cell r="BI57">
            <v>20</v>
          </cell>
          <cell r="BO57">
            <v>0.97</v>
          </cell>
        </row>
        <row r="58">
          <cell r="A58" t="str">
            <v>130乳児</v>
          </cell>
          <cell r="E58" t="str">
            <v>乳児</v>
          </cell>
          <cell r="G58">
            <v>173970</v>
          </cell>
          <cell r="I58">
            <v>170150</v>
          </cell>
          <cell r="K58" t="str">
            <v>＋</v>
          </cell>
          <cell r="L58">
            <v>1630</v>
          </cell>
          <cell r="N58" t="str">
            <v>×加算率</v>
          </cell>
          <cell r="O58">
            <v>1590</v>
          </cell>
          <cell r="Q58" t="str">
            <v>×加算率</v>
          </cell>
          <cell r="W58" t="str">
            <v>　 980人～1,049人</v>
          </cell>
          <cell r="Y58" t="str">
            <v>　 980人～1,049人</v>
          </cell>
          <cell r="AI58" t="str">
            <v>Ｄ地域</v>
          </cell>
          <cell r="AJ58">
            <v>1700</v>
          </cell>
          <cell r="AK58">
            <v>1800</v>
          </cell>
          <cell r="AL58">
            <v>1200</v>
          </cell>
          <cell r="AM58">
            <v>1200</v>
          </cell>
          <cell r="AO58" t="str">
            <v>ｄ地域</v>
          </cell>
          <cell r="AP58">
            <v>2000</v>
          </cell>
          <cell r="AQ58">
            <v>2300</v>
          </cell>
          <cell r="AR58">
            <v>1400</v>
          </cell>
          <cell r="AS58">
            <v>1400</v>
          </cell>
          <cell r="AU58" t="str">
            <v xml:space="preserve"> 211人～ 240人</v>
          </cell>
          <cell r="BG58" t="str">
            <v>×人数</v>
          </cell>
          <cell r="BI58" t="str">
            <v>×人数</v>
          </cell>
        </row>
        <row r="59">
          <cell r="A59" t="str">
            <v>140４歳以上児</v>
          </cell>
          <cell r="C59" t="str">
            <v>　131人
　　から
　140人
　　まで</v>
          </cell>
          <cell r="D59" t="str">
            <v>2号</v>
          </cell>
          <cell r="E59" t="str">
            <v>４歳以上児</v>
          </cell>
          <cell r="G59">
            <v>37240</v>
          </cell>
          <cell r="H59">
            <v>44590</v>
          </cell>
          <cell r="I59">
            <v>33700</v>
          </cell>
          <cell r="J59">
            <v>41050</v>
          </cell>
          <cell r="K59" t="str">
            <v>＋</v>
          </cell>
          <cell r="L59">
            <v>300</v>
          </cell>
          <cell r="M59">
            <v>370</v>
          </cell>
          <cell r="N59" t="str">
            <v>×加算率</v>
          </cell>
          <cell r="O59">
            <v>260</v>
          </cell>
          <cell r="P59">
            <v>330</v>
          </cell>
          <cell r="Q59" t="str">
            <v>×加算率</v>
          </cell>
          <cell r="R59" t="str">
            <v>＋</v>
          </cell>
          <cell r="S59">
            <v>7350</v>
          </cell>
          <cell r="T59">
            <v>70</v>
          </cell>
          <cell r="W59">
            <v>666600</v>
          </cell>
          <cell r="Y59">
            <v>6660</v>
          </cell>
          <cell r="AH59" t="str">
            <v>＋</v>
          </cell>
          <cell r="AI59" t="str">
            <v>Ａ地域</v>
          </cell>
          <cell r="AJ59">
            <v>2100</v>
          </cell>
          <cell r="AK59">
            <v>2300</v>
          </cell>
          <cell r="AL59">
            <v>1400</v>
          </cell>
          <cell r="AM59">
            <v>1400</v>
          </cell>
          <cell r="AN59" t="str">
            <v>＋</v>
          </cell>
          <cell r="AO59" t="str">
            <v>ａ地域</v>
          </cell>
          <cell r="AP59">
            <v>5400</v>
          </cell>
          <cell r="AQ59">
            <v>6000</v>
          </cell>
          <cell r="AR59">
            <v>3700</v>
          </cell>
          <cell r="AS59">
            <v>3700</v>
          </cell>
          <cell r="AU59">
            <v>2500</v>
          </cell>
          <cell r="AV59" t="str">
            <v>＋</v>
          </cell>
          <cell r="AW59">
            <v>1550</v>
          </cell>
          <cell r="AX59" t="str">
            <v>＋</v>
          </cell>
          <cell r="AY59">
            <v>10</v>
          </cell>
          <cell r="BB59" t="str">
            <v>－</v>
          </cell>
          <cell r="BC59" t="str">
            <v>(⑥＋⑦
　＋⑧＋⑩)</v>
          </cell>
          <cell r="BD59" t="str">
            <v>－</v>
          </cell>
          <cell r="BF59" t="str">
            <v>－</v>
          </cell>
          <cell r="BH59" t="str">
            <v>－</v>
          </cell>
          <cell r="BJ59" t="str">
            <v>＋</v>
          </cell>
          <cell r="BK59">
            <v>1830</v>
          </cell>
          <cell r="BL59" t="str">
            <v>＋</v>
          </cell>
          <cell r="BM59">
            <v>10</v>
          </cell>
          <cell r="BO59" t="str">
            <v>(⑥～⑳)</v>
          </cell>
        </row>
        <row r="60">
          <cell r="A60" t="str">
            <v>140３歳児</v>
          </cell>
          <cell r="E60" t="str">
            <v>３歳児</v>
          </cell>
          <cell r="G60">
            <v>44590</v>
          </cell>
          <cell r="H60">
            <v>99300</v>
          </cell>
          <cell r="I60">
            <v>41050</v>
          </cell>
          <cell r="J60">
            <v>95760</v>
          </cell>
          <cell r="K60" t="str">
            <v>＋</v>
          </cell>
          <cell r="L60">
            <v>370</v>
          </cell>
          <cell r="M60">
            <v>880</v>
          </cell>
          <cell r="N60" t="str">
            <v>×加算率</v>
          </cell>
          <cell r="O60">
            <v>330</v>
          </cell>
          <cell r="P60">
            <v>840</v>
          </cell>
          <cell r="Q60" t="str">
            <v>×加算率</v>
          </cell>
          <cell r="R60" t="str">
            <v>＋</v>
          </cell>
          <cell r="S60">
            <v>7350</v>
          </cell>
          <cell r="T60">
            <v>70</v>
          </cell>
          <cell r="AI60" t="str">
            <v>Ｂ地域</v>
          </cell>
          <cell r="AJ60">
            <v>2000</v>
          </cell>
          <cell r="AK60">
            <v>2200</v>
          </cell>
          <cell r="AL60">
            <v>1400</v>
          </cell>
          <cell r="AM60">
            <v>1400</v>
          </cell>
          <cell r="AO60" t="str">
            <v>ｂ地域</v>
          </cell>
          <cell r="AP60">
            <v>2900</v>
          </cell>
          <cell r="AQ60">
            <v>3300</v>
          </cell>
          <cell r="AR60">
            <v>2000</v>
          </cell>
          <cell r="AS60">
            <v>2000</v>
          </cell>
          <cell r="BE60">
            <v>900</v>
          </cell>
          <cell r="BG60">
            <v>3150</v>
          </cell>
          <cell r="BI60">
            <v>2000</v>
          </cell>
        </row>
        <row r="61">
          <cell r="A61" t="str">
            <v>140１，２歳児</v>
          </cell>
          <cell r="D61" t="str">
            <v>3号</v>
          </cell>
          <cell r="E61" t="str">
            <v>１、２歳児</v>
          </cell>
          <cell r="G61">
            <v>99300</v>
          </cell>
          <cell r="H61">
            <v>172800</v>
          </cell>
          <cell r="I61">
            <v>95760</v>
          </cell>
          <cell r="J61">
            <v>169260</v>
          </cell>
          <cell r="K61" t="str">
            <v>＋</v>
          </cell>
          <cell r="L61">
            <v>880</v>
          </cell>
          <cell r="M61">
            <v>1620</v>
          </cell>
          <cell r="N61" t="str">
            <v>×加算率</v>
          </cell>
          <cell r="O61">
            <v>840</v>
          </cell>
          <cell r="P61">
            <v>1580</v>
          </cell>
          <cell r="Q61" t="str">
            <v>×加算率</v>
          </cell>
          <cell r="W61" t="str">
            <v xml:space="preserve"> 1,050人～</v>
          </cell>
          <cell r="Y61" t="str">
            <v xml:space="preserve"> 1,050人～</v>
          </cell>
          <cell r="AI61" t="str">
            <v>Ｃ地域</v>
          </cell>
          <cell r="AJ61">
            <v>1900</v>
          </cell>
          <cell r="AK61">
            <v>2100</v>
          </cell>
          <cell r="AL61">
            <v>1300</v>
          </cell>
          <cell r="AM61">
            <v>1300</v>
          </cell>
          <cell r="AO61" t="str">
            <v>ｃ地域</v>
          </cell>
          <cell r="AP61">
            <v>2500</v>
          </cell>
          <cell r="AQ61">
            <v>2800</v>
          </cell>
          <cell r="AR61">
            <v>1800</v>
          </cell>
          <cell r="AS61">
            <v>1800</v>
          </cell>
          <cell r="AU61" t="str">
            <v xml:space="preserve"> 241人～ 270人</v>
          </cell>
          <cell r="BC61">
            <v>7.0000000000000007E-2</v>
          </cell>
          <cell r="BE61">
            <v>9</v>
          </cell>
          <cell r="BG61">
            <v>30</v>
          </cell>
          <cell r="BI61">
            <v>20</v>
          </cell>
          <cell r="BO61">
            <v>0.98</v>
          </cell>
        </row>
        <row r="62">
          <cell r="A62" t="str">
            <v>140乳児</v>
          </cell>
          <cell r="E62" t="str">
            <v>乳児</v>
          </cell>
          <cell r="G62">
            <v>172800</v>
          </cell>
          <cell r="I62">
            <v>169260</v>
          </cell>
          <cell r="K62" t="str">
            <v>＋</v>
          </cell>
          <cell r="L62">
            <v>1620</v>
          </cell>
          <cell r="N62" t="str">
            <v>×加算率</v>
          </cell>
          <cell r="O62">
            <v>1580</v>
          </cell>
          <cell r="Q62" t="str">
            <v>×加算率</v>
          </cell>
          <cell r="W62">
            <v>702700</v>
          </cell>
          <cell r="Y62">
            <v>7020</v>
          </cell>
          <cell r="AI62" t="str">
            <v>Ｄ地域</v>
          </cell>
          <cell r="AJ62">
            <v>1800</v>
          </cell>
          <cell r="AK62">
            <v>2000</v>
          </cell>
          <cell r="AL62">
            <v>1200</v>
          </cell>
          <cell r="AM62">
            <v>1200</v>
          </cell>
          <cell r="AO62" t="str">
            <v>ｄ地域</v>
          </cell>
          <cell r="AP62">
            <v>2300</v>
          </cell>
          <cell r="AQ62">
            <v>2500</v>
          </cell>
          <cell r="AR62">
            <v>1600</v>
          </cell>
          <cell r="AS62">
            <v>1600</v>
          </cell>
          <cell r="AU62">
            <v>2400</v>
          </cell>
          <cell r="BG62" t="str">
            <v>×人数</v>
          </cell>
          <cell r="BI62" t="str">
            <v>×人数</v>
          </cell>
        </row>
        <row r="63">
          <cell r="A63" t="str">
            <v>150４歳以上児</v>
          </cell>
          <cell r="C63" t="str">
            <v>　141人
　　から
　150人
　　まで</v>
          </cell>
          <cell r="D63" t="str">
            <v>2号</v>
          </cell>
          <cell r="E63" t="str">
            <v>４歳以上児</v>
          </cell>
          <cell r="G63">
            <v>36200</v>
          </cell>
          <cell r="H63">
            <v>43550</v>
          </cell>
          <cell r="I63">
            <v>32890</v>
          </cell>
          <cell r="J63">
            <v>40240</v>
          </cell>
          <cell r="K63" t="str">
            <v>＋</v>
          </cell>
          <cell r="L63">
            <v>290</v>
          </cell>
          <cell r="M63">
            <v>360</v>
          </cell>
          <cell r="N63" t="str">
            <v>×加算率</v>
          </cell>
          <cell r="O63">
            <v>260</v>
          </cell>
          <cell r="P63">
            <v>330</v>
          </cell>
          <cell r="Q63" t="str">
            <v>×加算率</v>
          </cell>
          <cell r="R63" t="str">
            <v>＋</v>
          </cell>
          <cell r="S63">
            <v>7350</v>
          </cell>
          <cell r="T63">
            <v>70</v>
          </cell>
          <cell r="AH63" t="str">
            <v>＋</v>
          </cell>
          <cell r="AI63" t="str">
            <v>Ａ地域</v>
          </cell>
          <cell r="AJ63">
            <v>2000</v>
          </cell>
          <cell r="AK63">
            <v>2200</v>
          </cell>
          <cell r="AL63">
            <v>1300</v>
          </cell>
          <cell r="AM63">
            <v>1300</v>
          </cell>
          <cell r="AN63" t="str">
            <v>＋</v>
          </cell>
          <cell r="AO63" t="str">
            <v>ａ地域</v>
          </cell>
          <cell r="AP63">
            <v>5100</v>
          </cell>
          <cell r="AQ63">
            <v>5700</v>
          </cell>
          <cell r="AR63">
            <v>3500</v>
          </cell>
          <cell r="AS63">
            <v>3500</v>
          </cell>
          <cell r="AV63" t="str">
            <v>＋</v>
          </cell>
          <cell r="AW63">
            <v>1450</v>
          </cell>
          <cell r="AX63" t="str">
            <v>＋</v>
          </cell>
          <cell r="AY63">
            <v>10</v>
          </cell>
          <cell r="BB63" t="str">
            <v>－</v>
          </cell>
          <cell r="BC63" t="str">
            <v>(⑥＋⑦
　＋⑧＋⑩)</v>
          </cell>
          <cell r="BD63" t="str">
            <v>－</v>
          </cell>
          <cell r="BF63" t="str">
            <v>－</v>
          </cell>
          <cell r="BH63" t="str">
            <v>－</v>
          </cell>
          <cell r="BJ63" t="str">
            <v>＋</v>
          </cell>
          <cell r="BK63">
            <v>1710</v>
          </cell>
          <cell r="BL63" t="str">
            <v>＋</v>
          </cell>
          <cell r="BM63">
            <v>10</v>
          </cell>
          <cell r="BO63" t="str">
            <v>(⑥～⑳)</v>
          </cell>
        </row>
        <row r="64">
          <cell r="A64" t="str">
            <v>150３歳児</v>
          </cell>
          <cell r="E64" t="str">
            <v>３歳児</v>
          </cell>
          <cell r="G64">
            <v>43550</v>
          </cell>
          <cell r="H64">
            <v>98260</v>
          </cell>
          <cell r="I64">
            <v>40240</v>
          </cell>
          <cell r="J64">
            <v>94950</v>
          </cell>
          <cell r="K64" t="str">
            <v>＋</v>
          </cell>
          <cell r="L64">
            <v>360</v>
          </cell>
          <cell r="M64">
            <v>870</v>
          </cell>
          <cell r="N64" t="str">
            <v>×加算率</v>
          </cell>
          <cell r="O64">
            <v>330</v>
          </cell>
          <cell r="P64">
            <v>840</v>
          </cell>
          <cell r="Q64" t="str">
            <v>×加算率</v>
          </cell>
          <cell r="R64" t="str">
            <v>＋</v>
          </cell>
          <cell r="S64">
            <v>7350</v>
          </cell>
          <cell r="T64">
            <v>70</v>
          </cell>
          <cell r="AI64" t="str">
            <v>Ｂ地域</v>
          </cell>
          <cell r="AJ64">
            <v>1900</v>
          </cell>
          <cell r="AK64">
            <v>2100</v>
          </cell>
          <cell r="AL64">
            <v>1300</v>
          </cell>
          <cell r="AM64">
            <v>1300</v>
          </cell>
          <cell r="AO64" t="str">
            <v>ｂ地域</v>
          </cell>
          <cell r="AP64">
            <v>2800</v>
          </cell>
          <cell r="AQ64">
            <v>3100</v>
          </cell>
          <cell r="AR64">
            <v>1900</v>
          </cell>
          <cell r="AS64">
            <v>1900</v>
          </cell>
          <cell r="AU64" t="str">
            <v xml:space="preserve"> 271人～ 300人</v>
          </cell>
          <cell r="BE64">
            <v>840</v>
          </cell>
          <cell r="BG64">
            <v>2940</v>
          </cell>
          <cell r="BI64">
            <v>1860</v>
          </cell>
        </row>
        <row r="65">
          <cell r="A65" t="str">
            <v>150１，２歳児</v>
          </cell>
          <cell r="D65" t="str">
            <v>3号</v>
          </cell>
          <cell r="E65" t="str">
            <v>１、２歳児</v>
          </cell>
          <cell r="G65">
            <v>98260</v>
          </cell>
          <cell r="H65">
            <v>171760</v>
          </cell>
          <cell r="I65">
            <v>94950</v>
          </cell>
          <cell r="J65">
            <v>168450</v>
          </cell>
          <cell r="K65" t="str">
            <v>＋</v>
          </cell>
          <cell r="L65">
            <v>870</v>
          </cell>
          <cell r="M65">
            <v>1610</v>
          </cell>
          <cell r="N65" t="str">
            <v>×加算率</v>
          </cell>
          <cell r="O65">
            <v>840</v>
          </cell>
          <cell r="P65">
            <v>1580</v>
          </cell>
          <cell r="Q65" t="str">
            <v>×加算率</v>
          </cell>
          <cell r="AI65" t="str">
            <v>Ｃ地域</v>
          </cell>
          <cell r="AJ65">
            <v>1800</v>
          </cell>
          <cell r="AK65">
            <v>1900</v>
          </cell>
          <cell r="AL65">
            <v>1200</v>
          </cell>
          <cell r="AM65">
            <v>1200</v>
          </cell>
          <cell r="AO65" t="str">
            <v>ｃ地域</v>
          </cell>
          <cell r="AP65">
            <v>2400</v>
          </cell>
          <cell r="AQ65">
            <v>2700</v>
          </cell>
          <cell r="AR65">
            <v>1700</v>
          </cell>
          <cell r="AS65">
            <v>1700</v>
          </cell>
          <cell r="AU65">
            <v>2330</v>
          </cell>
          <cell r="BC65">
            <v>7.0000000000000007E-2</v>
          </cell>
          <cell r="BE65">
            <v>8</v>
          </cell>
          <cell r="BG65">
            <v>20</v>
          </cell>
          <cell r="BI65">
            <v>10</v>
          </cell>
          <cell r="BO65">
            <v>0.98</v>
          </cell>
        </row>
        <row r="66">
          <cell r="A66" t="str">
            <v>150乳児</v>
          </cell>
          <cell r="E66" t="str">
            <v>乳児</v>
          </cell>
          <cell r="G66">
            <v>171760</v>
          </cell>
          <cell r="I66">
            <v>168450</v>
          </cell>
          <cell r="K66" t="str">
            <v>＋</v>
          </cell>
          <cell r="L66">
            <v>1610</v>
          </cell>
          <cell r="N66" t="str">
            <v>×加算率</v>
          </cell>
          <cell r="O66">
            <v>1580</v>
          </cell>
          <cell r="Q66" t="str">
            <v>×加算率</v>
          </cell>
          <cell r="AI66" t="str">
            <v>Ｄ地域</v>
          </cell>
          <cell r="AJ66">
            <v>1700</v>
          </cell>
          <cell r="AK66">
            <v>1900</v>
          </cell>
          <cell r="AL66">
            <v>1200</v>
          </cell>
          <cell r="AM66">
            <v>1200</v>
          </cell>
          <cell r="AO66" t="str">
            <v>ｄ地域</v>
          </cell>
          <cell r="AP66">
            <v>2200</v>
          </cell>
          <cell r="AQ66">
            <v>2400</v>
          </cell>
          <cell r="AR66">
            <v>1500</v>
          </cell>
          <cell r="AS66">
            <v>1500</v>
          </cell>
          <cell r="BG66" t="str">
            <v>×人数</v>
          </cell>
          <cell r="BI66" t="str">
            <v>×人数</v>
          </cell>
        </row>
        <row r="67">
          <cell r="A67" t="str">
            <v>160４歳以上児</v>
          </cell>
          <cell r="C67" t="str">
            <v>　151人
　　から
　160人
　　まで</v>
          </cell>
          <cell r="D67" t="str">
            <v>2号</v>
          </cell>
          <cell r="E67" t="str">
            <v>４歳以上児</v>
          </cell>
          <cell r="G67">
            <v>36160</v>
          </cell>
          <cell r="H67">
            <v>43510</v>
          </cell>
          <cell r="I67">
            <v>33050</v>
          </cell>
          <cell r="J67">
            <v>40400</v>
          </cell>
          <cell r="K67" t="str">
            <v>＋</v>
          </cell>
          <cell r="L67">
            <v>290</v>
          </cell>
          <cell r="M67">
            <v>360</v>
          </cell>
          <cell r="N67" t="str">
            <v>×加算率</v>
          </cell>
          <cell r="O67">
            <v>260</v>
          </cell>
          <cell r="P67">
            <v>330</v>
          </cell>
          <cell r="Q67" t="str">
            <v>×加算率</v>
          </cell>
          <cell r="R67" t="str">
            <v>＋</v>
          </cell>
          <cell r="S67">
            <v>7350</v>
          </cell>
          <cell r="T67">
            <v>70</v>
          </cell>
          <cell r="AH67" t="str">
            <v>＋</v>
          </cell>
          <cell r="AI67" t="str">
            <v>Ａ地域</v>
          </cell>
          <cell r="AJ67">
            <v>1800</v>
          </cell>
          <cell r="AK67">
            <v>2000</v>
          </cell>
          <cell r="AL67">
            <v>1300</v>
          </cell>
          <cell r="AM67">
            <v>1300</v>
          </cell>
          <cell r="AN67" t="str">
            <v>＋</v>
          </cell>
          <cell r="AO67" t="str">
            <v>ａ地域</v>
          </cell>
          <cell r="AP67">
            <v>4600</v>
          </cell>
          <cell r="AQ67">
            <v>5200</v>
          </cell>
          <cell r="AR67">
            <v>3200</v>
          </cell>
          <cell r="AS67">
            <v>3200</v>
          </cell>
          <cell r="AU67" t="str">
            <v xml:space="preserve"> 301人～</v>
          </cell>
          <cell r="AV67" t="str">
            <v>＋</v>
          </cell>
          <cell r="AW67">
            <v>1360</v>
          </cell>
          <cell r="AX67" t="str">
            <v>＋</v>
          </cell>
          <cell r="AY67">
            <v>10</v>
          </cell>
          <cell r="BB67" t="str">
            <v>－</v>
          </cell>
          <cell r="BC67" t="str">
            <v>(⑥＋⑦
　＋⑧＋⑩)</v>
          </cell>
          <cell r="BD67" t="str">
            <v>－</v>
          </cell>
          <cell r="BF67" t="str">
            <v>－</v>
          </cell>
          <cell r="BH67" t="str">
            <v>－</v>
          </cell>
          <cell r="BJ67" t="str">
            <v>＋</v>
          </cell>
          <cell r="BK67">
            <v>1600</v>
          </cell>
          <cell r="BL67" t="str">
            <v>＋</v>
          </cell>
          <cell r="BM67">
            <v>10</v>
          </cell>
          <cell r="BO67" t="str">
            <v>(⑥～⑳)</v>
          </cell>
        </row>
        <row r="68">
          <cell r="A68" t="str">
            <v>160３歳児</v>
          </cell>
          <cell r="E68" t="str">
            <v>３歳児</v>
          </cell>
          <cell r="G68">
            <v>43510</v>
          </cell>
          <cell r="H68">
            <v>98220</v>
          </cell>
          <cell r="I68">
            <v>40400</v>
          </cell>
          <cell r="J68">
            <v>95110</v>
          </cell>
          <cell r="K68" t="str">
            <v>＋</v>
          </cell>
          <cell r="L68">
            <v>360</v>
          </cell>
          <cell r="M68">
            <v>870</v>
          </cell>
          <cell r="N68" t="str">
            <v>×加算率</v>
          </cell>
          <cell r="O68">
            <v>330</v>
          </cell>
          <cell r="P68">
            <v>840</v>
          </cell>
          <cell r="Q68" t="str">
            <v>×加算率</v>
          </cell>
          <cell r="R68" t="str">
            <v>＋</v>
          </cell>
          <cell r="S68">
            <v>7350</v>
          </cell>
          <cell r="T68">
            <v>70</v>
          </cell>
          <cell r="AI68" t="str">
            <v>Ｂ地域</v>
          </cell>
          <cell r="AJ68">
            <v>1800</v>
          </cell>
          <cell r="AK68">
            <v>1900</v>
          </cell>
          <cell r="AL68">
            <v>1200</v>
          </cell>
          <cell r="AM68">
            <v>1200</v>
          </cell>
          <cell r="AO68" t="str">
            <v>ｂ地域</v>
          </cell>
          <cell r="AP68">
            <v>2500</v>
          </cell>
          <cell r="AQ68">
            <v>2800</v>
          </cell>
          <cell r="AR68">
            <v>1800</v>
          </cell>
          <cell r="AS68">
            <v>1800</v>
          </cell>
          <cell r="AU68">
            <v>2120</v>
          </cell>
          <cell r="BE68">
            <v>780</v>
          </cell>
          <cell r="BG68">
            <v>2750</v>
          </cell>
          <cell r="BI68">
            <v>1750</v>
          </cell>
        </row>
        <row r="69">
          <cell r="A69" t="str">
            <v>160１，２歳児</v>
          </cell>
          <cell r="D69" t="str">
            <v>3号</v>
          </cell>
          <cell r="E69" t="str">
            <v>１、２歳児</v>
          </cell>
          <cell r="G69">
            <v>98220</v>
          </cell>
          <cell r="H69">
            <v>171720</v>
          </cell>
          <cell r="I69">
            <v>95110</v>
          </cell>
          <cell r="J69">
            <v>168610</v>
          </cell>
          <cell r="K69" t="str">
            <v>＋</v>
          </cell>
          <cell r="L69">
            <v>870</v>
          </cell>
          <cell r="M69">
            <v>1610</v>
          </cell>
          <cell r="N69" t="str">
            <v>×加算率</v>
          </cell>
          <cell r="O69">
            <v>840</v>
          </cell>
          <cell r="P69">
            <v>1580</v>
          </cell>
          <cell r="Q69" t="str">
            <v>×加算率</v>
          </cell>
          <cell r="AI69" t="str">
            <v>Ｃ地域</v>
          </cell>
          <cell r="AJ69">
            <v>1600</v>
          </cell>
          <cell r="AK69">
            <v>1800</v>
          </cell>
          <cell r="AL69">
            <v>1100</v>
          </cell>
          <cell r="AM69">
            <v>1100</v>
          </cell>
          <cell r="AO69" t="str">
            <v>ｃ地域</v>
          </cell>
          <cell r="AP69">
            <v>2200</v>
          </cell>
          <cell r="AQ69">
            <v>2500</v>
          </cell>
          <cell r="AR69">
            <v>1500</v>
          </cell>
          <cell r="AS69">
            <v>1500</v>
          </cell>
          <cell r="BC69">
            <v>7.0000000000000007E-2</v>
          </cell>
          <cell r="BE69">
            <v>8</v>
          </cell>
          <cell r="BG69">
            <v>20</v>
          </cell>
          <cell r="BI69">
            <v>10</v>
          </cell>
          <cell r="BO69">
            <v>0.98</v>
          </cell>
        </row>
        <row r="70">
          <cell r="A70" t="str">
            <v>160乳児</v>
          </cell>
          <cell r="E70" t="str">
            <v>乳児</v>
          </cell>
          <cell r="G70">
            <v>171720</v>
          </cell>
          <cell r="I70">
            <v>168610</v>
          </cell>
          <cell r="K70" t="str">
            <v>＋</v>
          </cell>
          <cell r="L70">
            <v>1610</v>
          </cell>
          <cell r="N70" t="str">
            <v>×加算率</v>
          </cell>
          <cell r="O70">
            <v>1580</v>
          </cell>
          <cell r="Q70" t="str">
            <v>×加算率</v>
          </cell>
          <cell r="AI70" t="str">
            <v>Ｄ地域</v>
          </cell>
          <cell r="AJ70">
            <v>1600</v>
          </cell>
          <cell r="AK70">
            <v>1700</v>
          </cell>
          <cell r="AL70">
            <v>1100</v>
          </cell>
          <cell r="AM70">
            <v>1100</v>
          </cell>
          <cell r="AO70" t="str">
            <v>ｄ地域</v>
          </cell>
          <cell r="AP70">
            <v>2000</v>
          </cell>
          <cell r="AQ70">
            <v>2200</v>
          </cell>
          <cell r="AR70">
            <v>1400</v>
          </cell>
          <cell r="AS70">
            <v>1400</v>
          </cell>
          <cell r="BG70" t="str">
            <v>×人数</v>
          </cell>
          <cell r="BI70" t="str">
            <v>×人数</v>
          </cell>
        </row>
        <row r="71">
          <cell r="A71" t="str">
            <v>170４歳以上児</v>
          </cell>
          <cell r="C71" t="str">
            <v>　161人
　　から
　170人
　　まで</v>
          </cell>
          <cell r="D71" t="str">
            <v>2号</v>
          </cell>
          <cell r="E71" t="str">
            <v>４歳以上児</v>
          </cell>
          <cell r="G71">
            <v>35320</v>
          </cell>
          <cell r="H71">
            <v>42670</v>
          </cell>
          <cell r="I71">
            <v>32400</v>
          </cell>
          <cell r="J71">
            <v>39750</v>
          </cell>
          <cell r="K71" t="str">
            <v>＋</v>
          </cell>
          <cell r="L71">
            <v>280</v>
          </cell>
          <cell r="M71">
            <v>350</v>
          </cell>
          <cell r="N71" t="str">
            <v>×加算率</v>
          </cell>
          <cell r="O71">
            <v>250</v>
          </cell>
          <cell r="P71">
            <v>320</v>
          </cell>
          <cell r="Q71" t="str">
            <v>×加算率</v>
          </cell>
          <cell r="R71" t="str">
            <v>＋</v>
          </cell>
          <cell r="S71">
            <v>7350</v>
          </cell>
          <cell r="T71">
            <v>70</v>
          </cell>
          <cell r="AH71" t="str">
            <v>＋</v>
          </cell>
          <cell r="AI71" t="str">
            <v>Ａ地域</v>
          </cell>
          <cell r="AJ71">
            <v>2000</v>
          </cell>
          <cell r="AK71">
            <v>2200</v>
          </cell>
          <cell r="AL71">
            <v>1400</v>
          </cell>
          <cell r="AM71">
            <v>1400</v>
          </cell>
          <cell r="AN71" t="str">
            <v>＋</v>
          </cell>
          <cell r="AO71" t="str">
            <v>ａ地域</v>
          </cell>
          <cell r="AP71">
            <v>5100</v>
          </cell>
          <cell r="AQ71">
            <v>5700</v>
          </cell>
          <cell r="AR71">
            <v>3500</v>
          </cell>
          <cell r="AS71">
            <v>3500</v>
          </cell>
          <cell r="AU71" t="str">
            <v>※3月分の単価に加算</v>
          </cell>
          <cell r="AV71" t="str">
            <v>＋</v>
          </cell>
          <cell r="AW71">
            <v>1290</v>
          </cell>
          <cell r="AX71" t="str">
            <v>＋</v>
          </cell>
          <cell r="AY71">
            <v>10</v>
          </cell>
          <cell r="BB71" t="str">
            <v>－</v>
          </cell>
          <cell r="BC71" t="str">
            <v>(⑥＋⑦
　＋⑧＋⑩)</v>
          </cell>
          <cell r="BD71" t="str">
            <v>－</v>
          </cell>
          <cell r="BF71" t="str">
            <v>－</v>
          </cell>
          <cell r="BH71" t="str">
            <v>－</v>
          </cell>
          <cell r="BJ71" t="str">
            <v>＋</v>
          </cell>
          <cell r="BK71">
            <v>1510</v>
          </cell>
          <cell r="BL71" t="str">
            <v>＋</v>
          </cell>
          <cell r="BM71">
            <v>10</v>
          </cell>
          <cell r="BO71" t="str">
            <v>(⑥～⑳)</v>
          </cell>
        </row>
        <row r="72">
          <cell r="A72" t="str">
            <v>170３歳児</v>
          </cell>
          <cell r="E72" t="str">
            <v>３歳児</v>
          </cell>
          <cell r="G72">
            <v>42670</v>
          </cell>
          <cell r="H72">
            <v>97380</v>
          </cell>
          <cell r="I72">
            <v>39750</v>
          </cell>
          <cell r="J72">
            <v>94460</v>
          </cell>
          <cell r="K72" t="str">
            <v>＋</v>
          </cell>
          <cell r="L72">
            <v>350</v>
          </cell>
          <cell r="M72">
            <v>860</v>
          </cell>
          <cell r="N72" t="str">
            <v>×加算率</v>
          </cell>
          <cell r="O72">
            <v>320</v>
          </cell>
          <cell r="P72">
            <v>830</v>
          </cell>
          <cell r="Q72" t="str">
            <v>×加算率</v>
          </cell>
          <cell r="R72" t="str">
            <v>＋</v>
          </cell>
          <cell r="S72">
            <v>7350</v>
          </cell>
          <cell r="T72">
            <v>70</v>
          </cell>
          <cell r="AI72" t="str">
            <v>Ｂ地域</v>
          </cell>
          <cell r="AJ72">
            <v>1900</v>
          </cell>
          <cell r="AK72">
            <v>2100</v>
          </cell>
          <cell r="AL72">
            <v>1300</v>
          </cell>
          <cell r="AM72">
            <v>1300</v>
          </cell>
          <cell r="AO72" t="str">
            <v>ｂ地域</v>
          </cell>
          <cell r="AP72">
            <v>2800</v>
          </cell>
          <cell r="AQ72">
            <v>3100</v>
          </cell>
          <cell r="AR72">
            <v>1900</v>
          </cell>
          <cell r="AS72">
            <v>1900</v>
          </cell>
          <cell r="BE72">
            <v>740</v>
          </cell>
          <cell r="BG72">
            <v>2590</v>
          </cell>
          <cell r="BI72">
            <v>1640</v>
          </cell>
        </row>
        <row r="73">
          <cell r="A73" t="str">
            <v>170１，２歳児</v>
          </cell>
          <cell r="D73" t="str">
            <v>3号</v>
          </cell>
          <cell r="E73" t="str">
            <v>１、２歳児</v>
          </cell>
          <cell r="G73">
            <v>97380</v>
          </cell>
          <cell r="H73">
            <v>170880</v>
          </cell>
          <cell r="I73">
            <v>94460</v>
          </cell>
          <cell r="J73">
            <v>167960</v>
          </cell>
          <cell r="K73" t="str">
            <v>＋</v>
          </cell>
          <cell r="L73">
            <v>860</v>
          </cell>
          <cell r="M73">
            <v>1600</v>
          </cell>
          <cell r="N73" t="str">
            <v>×加算率</v>
          </cell>
          <cell r="O73">
            <v>830</v>
          </cell>
          <cell r="P73">
            <v>1570</v>
          </cell>
          <cell r="Q73" t="str">
            <v>×加算率</v>
          </cell>
          <cell r="AI73" t="str">
            <v>Ｃ地域</v>
          </cell>
          <cell r="AJ73">
            <v>1800</v>
          </cell>
          <cell r="AK73">
            <v>1900</v>
          </cell>
          <cell r="AL73">
            <v>1200</v>
          </cell>
          <cell r="AM73">
            <v>1200</v>
          </cell>
          <cell r="AO73" t="str">
            <v>ｃ地域</v>
          </cell>
          <cell r="AP73">
            <v>2400</v>
          </cell>
          <cell r="AQ73">
            <v>2700</v>
          </cell>
          <cell r="AR73">
            <v>1700</v>
          </cell>
          <cell r="AS73">
            <v>1700</v>
          </cell>
          <cell r="BC73">
            <v>7.0000000000000007E-2</v>
          </cell>
          <cell r="BE73">
            <v>7</v>
          </cell>
          <cell r="BG73">
            <v>20</v>
          </cell>
          <cell r="BI73">
            <v>10</v>
          </cell>
          <cell r="BO73">
            <v>0.99</v>
          </cell>
        </row>
        <row r="74">
          <cell r="A74" t="str">
            <v>170乳児</v>
          </cell>
          <cell r="E74" t="str">
            <v>乳児</v>
          </cell>
          <cell r="G74">
            <v>170880</v>
          </cell>
          <cell r="I74">
            <v>167960</v>
          </cell>
          <cell r="K74" t="str">
            <v>＋</v>
          </cell>
          <cell r="L74">
            <v>1600</v>
          </cell>
          <cell r="N74" t="str">
            <v>×加算率</v>
          </cell>
          <cell r="O74">
            <v>1570</v>
          </cell>
          <cell r="Q74" t="str">
            <v>×加算率</v>
          </cell>
          <cell r="AI74" t="str">
            <v>Ｄ地域</v>
          </cell>
          <cell r="AJ74">
            <v>1700</v>
          </cell>
          <cell r="AK74">
            <v>1800</v>
          </cell>
          <cell r="AL74">
            <v>1100</v>
          </cell>
          <cell r="AM74">
            <v>1100</v>
          </cell>
          <cell r="AO74" t="str">
            <v>ｄ地域</v>
          </cell>
          <cell r="AP74">
            <v>2200</v>
          </cell>
          <cell r="AQ74">
            <v>2400</v>
          </cell>
          <cell r="AR74">
            <v>1500</v>
          </cell>
          <cell r="AS74">
            <v>1500</v>
          </cell>
          <cell r="BG74" t="str">
            <v>×人数</v>
          </cell>
          <cell r="BI74" t="str">
            <v>×人数</v>
          </cell>
        </row>
        <row r="75">
          <cell r="A75" t="str">
            <v>180４歳以上児</v>
          </cell>
          <cell r="C75" t="str">
            <v>　171人
　　以上</v>
          </cell>
          <cell r="D75" t="str">
            <v>2号</v>
          </cell>
          <cell r="E75" t="str">
            <v>４歳以上児</v>
          </cell>
          <cell r="G75">
            <v>34560</v>
          </cell>
          <cell r="H75">
            <v>41910</v>
          </cell>
          <cell r="I75">
            <v>31810</v>
          </cell>
          <cell r="J75">
            <v>39160</v>
          </cell>
          <cell r="K75" t="str">
            <v>＋</v>
          </cell>
          <cell r="L75">
            <v>270</v>
          </cell>
          <cell r="M75">
            <v>340</v>
          </cell>
          <cell r="N75" t="str">
            <v>×加算率</v>
          </cell>
          <cell r="O75">
            <v>240</v>
          </cell>
          <cell r="P75">
            <v>310</v>
          </cell>
          <cell r="Q75" t="str">
            <v>×加算率</v>
          </cell>
          <cell r="R75" t="str">
            <v>＋</v>
          </cell>
          <cell r="S75">
            <v>7350</v>
          </cell>
          <cell r="T75">
            <v>70</v>
          </cell>
          <cell r="AH75" t="str">
            <v>＋</v>
          </cell>
          <cell r="AI75" t="str">
            <v>Ａ地域</v>
          </cell>
          <cell r="AJ75">
            <v>1800</v>
          </cell>
          <cell r="AK75">
            <v>2000</v>
          </cell>
          <cell r="AL75">
            <v>1300</v>
          </cell>
          <cell r="AM75">
            <v>1300</v>
          </cell>
          <cell r="AN75" t="str">
            <v>＋</v>
          </cell>
          <cell r="AO75" t="str">
            <v>ａ地域</v>
          </cell>
          <cell r="AP75">
            <v>4600</v>
          </cell>
          <cell r="AQ75">
            <v>5200</v>
          </cell>
          <cell r="AR75">
            <v>3200</v>
          </cell>
          <cell r="AS75">
            <v>3200</v>
          </cell>
          <cell r="AV75" t="str">
            <v>＋</v>
          </cell>
          <cell r="AW75">
            <v>1210</v>
          </cell>
          <cell r="AX75" t="str">
            <v>＋</v>
          </cell>
          <cell r="AY75">
            <v>10</v>
          </cell>
          <cell r="BB75" t="str">
            <v>－</v>
          </cell>
          <cell r="BC75" t="str">
            <v>(⑥＋⑦
　＋⑧＋⑩)</v>
          </cell>
          <cell r="BD75" t="str">
            <v>－</v>
          </cell>
          <cell r="BF75" t="str">
            <v>－</v>
          </cell>
          <cell r="BH75" t="str">
            <v>－</v>
          </cell>
          <cell r="BJ75" t="str">
            <v>＋</v>
          </cell>
          <cell r="BK75">
            <v>1420</v>
          </cell>
          <cell r="BL75" t="str">
            <v>＋</v>
          </cell>
          <cell r="BM75">
            <v>10</v>
          </cell>
          <cell r="BO75" t="str">
            <v>(⑥～⑳)</v>
          </cell>
        </row>
        <row r="76">
          <cell r="A76" t="str">
            <v>180３歳児</v>
          </cell>
          <cell r="E76" t="str">
            <v>３歳児</v>
          </cell>
          <cell r="G76">
            <v>41910</v>
          </cell>
          <cell r="H76">
            <v>96620</v>
          </cell>
          <cell r="I76">
            <v>39160</v>
          </cell>
          <cell r="J76">
            <v>93870</v>
          </cell>
          <cell r="K76" t="str">
            <v>＋</v>
          </cell>
          <cell r="L76">
            <v>340</v>
          </cell>
          <cell r="M76">
            <v>850</v>
          </cell>
          <cell r="N76" t="str">
            <v>×加算率</v>
          </cell>
          <cell r="O76">
            <v>310</v>
          </cell>
          <cell r="P76">
            <v>820</v>
          </cell>
          <cell r="Q76" t="str">
            <v>×加算率</v>
          </cell>
          <cell r="R76" t="str">
            <v>＋</v>
          </cell>
          <cell r="S76">
            <v>7350</v>
          </cell>
          <cell r="T76">
            <v>70</v>
          </cell>
          <cell r="AI76" t="str">
            <v>Ｂ地域</v>
          </cell>
          <cell r="AJ76">
            <v>1800</v>
          </cell>
          <cell r="AK76">
            <v>1900</v>
          </cell>
          <cell r="AL76">
            <v>1200</v>
          </cell>
          <cell r="AM76">
            <v>1200</v>
          </cell>
          <cell r="AO76" t="str">
            <v>ｂ地域</v>
          </cell>
          <cell r="AP76">
            <v>2500</v>
          </cell>
          <cell r="AQ76">
            <v>2800</v>
          </cell>
          <cell r="AR76">
            <v>1800</v>
          </cell>
          <cell r="AS76">
            <v>1800</v>
          </cell>
          <cell r="BE76">
            <v>700</v>
          </cell>
          <cell r="BG76">
            <v>2450</v>
          </cell>
          <cell r="BI76">
            <v>1550</v>
          </cell>
        </row>
        <row r="77">
          <cell r="A77" t="str">
            <v>180１，２歳児</v>
          </cell>
          <cell r="D77" t="str">
            <v>3号</v>
          </cell>
          <cell r="E77" t="str">
            <v>１、２歳児</v>
          </cell>
          <cell r="G77">
            <v>96620</v>
          </cell>
          <cell r="H77">
            <v>170120</v>
          </cell>
          <cell r="I77">
            <v>93870</v>
          </cell>
          <cell r="J77">
            <v>167370</v>
          </cell>
          <cell r="K77" t="str">
            <v>＋</v>
          </cell>
          <cell r="L77">
            <v>850</v>
          </cell>
          <cell r="M77">
            <v>1590</v>
          </cell>
          <cell r="N77" t="str">
            <v>×加算率</v>
          </cell>
          <cell r="O77">
            <v>820</v>
          </cell>
          <cell r="P77">
            <v>1560</v>
          </cell>
          <cell r="Q77" t="str">
            <v>×加算率</v>
          </cell>
          <cell r="AI77" t="str">
            <v>Ｃ地域</v>
          </cell>
          <cell r="AJ77">
            <v>1700</v>
          </cell>
          <cell r="AK77">
            <v>1800</v>
          </cell>
          <cell r="AL77">
            <v>1200</v>
          </cell>
          <cell r="AM77">
            <v>1200</v>
          </cell>
          <cell r="AO77" t="str">
            <v>ｃ地域</v>
          </cell>
          <cell r="AP77">
            <v>2200</v>
          </cell>
          <cell r="AQ77">
            <v>2500</v>
          </cell>
          <cell r="AR77">
            <v>1500</v>
          </cell>
          <cell r="AS77">
            <v>1500</v>
          </cell>
          <cell r="BC77">
            <v>7.0000000000000007E-2</v>
          </cell>
          <cell r="BE77">
            <v>7</v>
          </cell>
          <cell r="BG77">
            <v>20</v>
          </cell>
          <cell r="BI77">
            <v>10</v>
          </cell>
          <cell r="BO77">
            <v>0.99</v>
          </cell>
        </row>
        <row r="78">
          <cell r="A78" t="str">
            <v>180乳児</v>
          </cell>
          <cell r="E78" t="str">
            <v>乳児</v>
          </cell>
          <cell r="G78">
            <v>170120</v>
          </cell>
          <cell r="I78">
            <v>167370</v>
          </cell>
          <cell r="K78" t="str">
            <v>＋</v>
          </cell>
          <cell r="L78">
            <v>1590</v>
          </cell>
          <cell r="N78" t="str">
            <v>×加算率</v>
          </cell>
          <cell r="O78">
            <v>1560</v>
          </cell>
          <cell r="Q78" t="str">
            <v>×加算率</v>
          </cell>
          <cell r="AI78" t="str">
            <v>Ｄ地域</v>
          </cell>
          <cell r="AJ78">
            <v>1600</v>
          </cell>
          <cell r="AK78">
            <v>1700</v>
          </cell>
          <cell r="AL78">
            <v>1100</v>
          </cell>
          <cell r="AM78">
            <v>1100</v>
          </cell>
          <cell r="AO78" t="str">
            <v>ｄ地域</v>
          </cell>
          <cell r="AP78">
            <v>2000</v>
          </cell>
          <cell r="AQ78">
            <v>2200</v>
          </cell>
          <cell r="AR78">
            <v>1400</v>
          </cell>
          <cell r="AS78">
            <v>1400</v>
          </cell>
          <cell r="BG78" t="str">
            <v>×人数</v>
          </cell>
          <cell r="BI78" t="str">
            <v>×人数</v>
          </cell>
        </row>
      </sheetData>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refreshError="1"/>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0"/>
  <sheetViews>
    <sheetView view="pageBreakPreview" zoomScale="85" zoomScaleNormal="100" zoomScaleSheetLayoutView="85" workbookViewId="0">
      <selection activeCell="AF1" sqref="AF1"/>
    </sheetView>
  </sheetViews>
  <sheetFormatPr defaultRowHeight="13.5"/>
  <cols>
    <col min="1" max="1" width="2.875" customWidth="1"/>
    <col min="2" max="26" width="2.75" customWidth="1"/>
    <col min="27" max="27" width="4.75" customWidth="1"/>
    <col min="28" max="29" width="2.75" customWidth="1"/>
    <col min="30" max="31" width="3.5" customWidth="1"/>
    <col min="32" max="32" width="4.875" customWidth="1"/>
  </cols>
  <sheetData>
    <row r="1" spans="1:34" ht="14.25" customHeight="1" thickBot="1">
      <c r="A1" s="92"/>
      <c r="B1" s="92"/>
      <c r="C1" s="92"/>
      <c r="D1" s="92"/>
      <c r="E1" s="92"/>
      <c r="F1" s="92"/>
      <c r="G1" s="92"/>
      <c r="H1" s="92"/>
      <c r="I1" s="92"/>
      <c r="J1" s="92"/>
      <c r="K1" s="92"/>
      <c r="L1" s="92"/>
      <c r="M1" s="92"/>
      <c r="N1" s="92"/>
      <c r="O1" s="92"/>
      <c r="P1" s="92"/>
      <c r="Q1" s="92"/>
      <c r="R1" s="92"/>
      <c r="S1" s="92"/>
      <c r="T1" s="92"/>
      <c r="U1" s="92"/>
      <c r="V1" s="114"/>
      <c r="W1" s="114"/>
      <c r="X1" s="114"/>
      <c r="Y1" s="114"/>
      <c r="Z1" s="114"/>
      <c r="AA1" s="114"/>
      <c r="AB1" s="250"/>
      <c r="AC1" s="250"/>
      <c r="AD1" s="250"/>
      <c r="AE1" s="114" t="s">
        <v>26</v>
      </c>
      <c r="AF1" s="92"/>
    </row>
    <row r="2" spans="1:34" ht="14.25" customHeight="1">
      <c r="A2" s="92"/>
      <c r="B2" s="251" t="s">
        <v>313</v>
      </c>
      <c r="C2" s="252"/>
      <c r="D2" s="252"/>
      <c r="E2" s="252"/>
      <c r="F2" s="252"/>
      <c r="G2" s="253"/>
      <c r="H2" s="92"/>
      <c r="I2" s="92"/>
      <c r="J2" s="92"/>
      <c r="K2" s="92"/>
      <c r="L2" s="92"/>
      <c r="M2" s="92"/>
      <c r="N2" s="92"/>
      <c r="O2" s="92"/>
      <c r="P2" s="92"/>
      <c r="Q2" s="92"/>
      <c r="R2" s="260" t="s">
        <v>30</v>
      </c>
      <c r="S2" s="261"/>
      <c r="T2" s="261"/>
      <c r="U2" s="262"/>
      <c r="V2" s="263" t="s">
        <v>220</v>
      </c>
      <c r="W2" s="264"/>
      <c r="X2" s="264"/>
      <c r="Y2" s="264"/>
      <c r="Z2" s="264"/>
      <c r="AA2" s="264"/>
      <c r="AB2" s="264"/>
      <c r="AC2" s="264"/>
      <c r="AD2" s="264"/>
      <c r="AE2" s="265"/>
      <c r="AF2" s="92"/>
    </row>
    <row r="3" spans="1:34" ht="14.25" customHeight="1">
      <c r="A3" s="92"/>
      <c r="B3" s="254"/>
      <c r="C3" s="255"/>
      <c r="D3" s="255"/>
      <c r="E3" s="255"/>
      <c r="F3" s="255"/>
      <c r="G3" s="256"/>
      <c r="H3" s="92"/>
      <c r="I3" s="92"/>
      <c r="J3" s="92"/>
      <c r="K3" s="92"/>
      <c r="L3" s="92"/>
      <c r="M3" s="92"/>
      <c r="N3" s="92"/>
      <c r="O3" s="92"/>
      <c r="P3" s="92"/>
      <c r="Q3" s="92"/>
      <c r="R3" s="266" t="s">
        <v>31</v>
      </c>
      <c r="S3" s="267"/>
      <c r="T3" s="267"/>
      <c r="U3" s="268"/>
      <c r="V3" s="269"/>
      <c r="W3" s="269"/>
      <c r="X3" s="269"/>
      <c r="Y3" s="269"/>
      <c r="Z3" s="269"/>
      <c r="AA3" s="269"/>
      <c r="AB3" s="269"/>
      <c r="AC3" s="269"/>
      <c r="AD3" s="269"/>
      <c r="AE3" s="270"/>
      <c r="AF3" s="92"/>
      <c r="AH3" s="29"/>
    </row>
    <row r="4" spans="1:34" ht="14.25" customHeight="1">
      <c r="A4" s="92"/>
      <c r="B4" s="254"/>
      <c r="C4" s="255"/>
      <c r="D4" s="255"/>
      <c r="E4" s="255"/>
      <c r="F4" s="255"/>
      <c r="G4" s="256"/>
      <c r="H4" s="92"/>
      <c r="I4" s="92"/>
      <c r="J4" s="92"/>
      <c r="K4" s="92"/>
      <c r="L4" s="92"/>
      <c r="M4" s="92"/>
      <c r="N4" s="92"/>
      <c r="O4" s="92"/>
      <c r="P4" s="92"/>
      <c r="Q4" s="92"/>
      <c r="R4" s="238" t="s">
        <v>280</v>
      </c>
      <c r="S4" s="239"/>
      <c r="T4" s="239"/>
      <c r="U4" s="240"/>
      <c r="V4" s="244"/>
      <c r="W4" s="245"/>
      <c r="X4" s="245"/>
      <c r="Y4" s="245"/>
      <c r="Z4" s="245"/>
      <c r="AA4" s="245"/>
      <c r="AB4" s="245"/>
      <c r="AC4" s="245"/>
      <c r="AD4" s="245"/>
      <c r="AE4" s="246"/>
      <c r="AF4" s="92"/>
      <c r="AH4" s="113"/>
    </row>
    <row r="5" spans="1:34" ht="14.25" customHeight="1">
      <c r="A5" s="92"/>
      <c r="B5" s="254"/>
      <c r="C5" s="255"/>
      <c r="D5" s="255"/>
      <c r="E5" s="255"/>
      <c r="F5" s="255"/>
      <c r="G5" s="256"/>
      <c r="H5" s="92"/>
      <c r="I5" s="92"/>
      <c r="J5" s="92"/>
      <c r="K5" s="92"/>
      <c r="L5" s="92"/>
      <c r="M5" s="92"/>
      <c r="N5" s="92"/>
      <c r="O5" s="92"/>
      <c r="P5" s="92"/>
      <c r="Q5" s="92"/>
      <c r="R5" s="241"/>
      <c r="S5" s="242"/>
      <c r="T5" s="242"/>
      <c r="U5" s="243"/>
      <c r="V5" s="247"/>
      <c r="W5" s="248"/>
      <c r="X5" s="248"/>
      <c r="Y5" s="248"/>
      <c r="Z5" s="248"/>
      <c r="AA5" s="248"/>
      <c r="AB5" s="248"/>
      <c r="AC5" s="248"/>
      <c r="AD5" s="248"/>
      <c r="AE5" s="249"/>
      <c r="AF5" s="92"/>
      <c r="AH5" s="113"/>
    </row>
    <row r="6" spans="1:34" ht="14.25" customHeight="1">
      <c r="A6" s="92"/>
      <c r="B6" s="254"/>
      <c r="C6" s="255"/>
      <c r="D6" s="255"/>
      <c r="E6" s="255"/>
      <c r="F6" s="255"/>
      <c r="G6" s="256"/>
      <c r="H6" s="92"/>
      <c r="I6" s="92"/>
      <c r="J6" s="92"/>
      <c r="K6" s="92"/>
      <c r="L6" s="92"/>
      <c r="M6" s="92"/>
      <c r="N6" s="92"/>
      <c r="O6" s="92"/>
      <c r="P6" s="92"/>
      <c r="Q6" s="92"/>
      <c r="R6" s="271" t="s">
        <v>281</v>
      </c>
      <c r="S6" s="272"/>
      <c r="T6" s="272"/>
      <c r="U6" s="273"/>
      <c r="V6" s="274"/>
      <c r="W6" s="274"/>
      <c r="X6" s="274"/>
      <c r="Y6" s="274"/>
      <c r="Z6" s="274"/>
      <c r="AA6" s="274"/>
      <c r="AB6" s="274"/>
      <c r="AC6" s="274"/>
      <c r="AD6" s="274"/>
      <c r="AE6" s="275"/>
      <c r="AF6" s="92"/>
      <c r="AH6" s="113"/>
    </row>
    <row r="7" spans="1:34" ht="14.25" customHeight="1" thickBot="1">
      <c r="A7" s="92"/>
      <c r="B7" s="257"/>
      <c r="C7" s="258"/>
      <c r="D7" s="258"/>
      <c r="E7" s="258"/>
      <c r="F7" s="258"/>
      <c r="G7" s="259"/>
      <c r="H7" s="92"/>
      <c r="I7" s="92"/>
      <c r="J7" s="92"/>
      <c r="K7" s="92"/>
      <c r="L7" s="92"/>
      <c r="M7" s="92"/>
      <c r="N7" s="92"/>
      <c r="O7" s="92"/>
      <c r="P7" s="92"/>
      <c r="Q7" s="92"/>
      <c r="R7" s="276" t="s">
        <v>282</v>
      </c>
      <c r="S7" s="277"/>
      <c r="T7" s="277"/>
      <c r="U7" s="278"/>
      <c r="V7" s="279"/>
      <c r="W7" s="279"/>
      <c r="X7" s="279"/>
      <c r="Y7" s="279"/>
      <c r="Z7" s="279"/>
      <c r="AA7" s="279"/>
      <c r="AB7" s="279"/>
      <c r="AC7" s="279"/>
      <c r="AD7" s="279"/>
      <c r="AE7" s="280"/>
      <c r="AF7" s="92"/>
      <c r="AH7" s="113"/>
    </row>
    <row r="8" spans="1:34" ht="3" customHeight="1">
      <c r="A8" s="92"/>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row>
    <row r="9" spans="1:34" ht="6.75" customHeight="1">
      <c r="A9" s="92"/>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row>
    <row r="10" spans="1:34" ht="45" customHeight="1">
      <c r="A10" s="281" t="s">
        <v>363</v>
      </c>
      <c r="B10" s="282"/>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92"/>
    </row>
    <row r="11" spans="1:34" ht="21.75" customHeight="1" thickBot="1">
      <c r="A11" s="93"/>
      <c r="B11" s="115" t="s">
        <v>302</v>
      </c>
      <c r="C11" s="94"/>
      <c r="D11" s="94"/>
      <c r="E11" s="94"/>
      <c r="F11" s="94"/>
      <c r="G11" s="94"/>
      <c r="H11" s="94"/>
      <c r="I11" s="94"/>
      <c r="J11" s="95"/>
      <c r="K11" s="95"/>
      <c r="L11" s="95"/>
      <c r="M11" s="95"/>
      <c r="N11" s="95"/>
      <c r="O11" s="95"/>
      <c r="P11" s="95"/>
      <c r="Q11" s="95"/>
      <c r="R11" s="95"/>
      <c r="S11" s="95"/>
      <c r="T11" s="95"/>
      <c r="U11" s="95"/>
      <c r="V11" s="95"/>
      <c r="W11" s="95"/>
      <c r="X11" s="95"/>
      <c r="Y11" s="95"/>
      <c r="Z11" s="95"/>
      <c r="AA11" s="95"/>
      <c r="AB11" s="94"/>
      <c r="AC11" s="94"/>
      <c r="AD11" s="94"/>
      <c r="AE11" s="94"/>
      <c r="AF11" s="96"/>
    </row>
    <row r="12" spans="1:34" ht="27.75" customHeight="1" thickTop="1" thickBot="1">
      <c r="A12" s="92"/>
      <c r="B12" s="97"/>
      <c r="C12" s="283" t="s">
        <v>194</v>
      </c>
      <c r="D12" s="284"/>
      <c r="E12" s="284"/>
      <c r="F12" s="284"/>
      <c r="G12" s="284"/>
      <c r="H12" s="285"/>
      <c r="I12" s="286"/>
      <c r="J12" s="286"/>
      <c r="K12" s="286"/>
      <c r="L12" s="287"/>
      <c r="M12" s="288" t="s">
        <v>283</v>
      </c>
      <c r="N12" s="289"/>
      <c r="O12" s="289"/>
      <c r="P12" s="289"/>
      <c r="Q12" s="290"/>
      <c r="R12" s="291" t="str">
        <f>IF(H12&gt;=301,"301人以上",IF(H12&gt;=36,"36人～300人","35人以下"))</f>
        <v>35人以下</v>
      </c>
      <c r="S12" s="292"/>
      <c r="T12" s="292"/>
      <c r="U12" s="292"/>
      <c r="V12" s="292"/>
      <c r="W12" s="293"/>
      <c r="X12" s="92"/>
      <c r="Y12" s="92"/>
      <c r="Z12" s="92"/>
      <c r="AA12" s="98" t="s">
        <v>314</v>
      </c>
      <c r="AB12" s="129" t="s">
        <v>315</v>
      </c>
      <c r="AC12" s="294">
        <f>IF(H12&gt;=301,0.4,IF(H12&gt;=300,1.4,IF(H12&gt;=36,1.4,0.4)))</f>
        <v>0.4</v>
      </c>
      <c r="AD12" s="294"/>
      <c r="AE12" s="130" t="s">
        <v>211</v>
      </c>
      <c r="AF12" s="92"/>
    </row>
    <row r="13" spans="1:34" ht="51.75" customHeight="1">
      <c r="A13" s="92"/>
      <c r="B13" s="92"/>
      <c r="C13" s="92"/>
      <c r="D13" s="92"/>
      <c r="E13" s="92"/>
      <c r="F13" s="92"/>
      <c r="G13" s="92"/>
      <c r="H13" s="99"/>
      <c r="I13" s="97"/>
      <c r="J13" s="97"/>
      <c r="K13" s="97"/>
      <c r="L13" s="97"/>
      <c r="M13" s="295"/>
      <c r="N13" s="295"/>
      <c r="O13" s="295"/>
      <c r="P13" s="295"/>
      <c r="Q13" s="295"/>
      <c r="R13" s="295"/>
      <c r="S13" s="295"/>
      <c r="T13" s="295"/>
      <c r="U13" s="295"/>
      <c r="V13" s="295"/>
      <c r="W13" s="295"/>
      <c r="X13" s="295"/>
      <c r="Y13" s="295"/>
      <c r="Z13" s="295"/>
      <c r="AA13" s="295"/>
      <c r="AB13" s="295"/>
      <c r="AC13" s="295"/>
      <c r="AD13" s="295"/>
      <c r="AE13" s="92"/>
      <c r="AF13" s="92"/>
    </row>
    <row r="14" spans="1:34" ht="9.75" customHeight="1">
      <c r="A14" s="92"/>
      <c r="B14" s="92"/>
      <c r="C14" s="92"/>
      <c r="D14" s="92"/>
      <c r="E14" s="92"/>
      <c r="F14" s="92"/>
      <c r="G14" s="92"/>
      <c r="H14" s="99"/>
      <c r="I14" s="97"/>
      <c r="J14" s="97"/>
      <c r="K14" s="97"/>
      <c r="L14" s="97"/>
      <c r="M14" s="100"/>
      <c r="N14" s="100"/>
      <c r="O14" s="100"/>
      <c r="P14" s="100"/>
      <c r="Q14" s="100"/>
      <c r="R14" s="100"/>
      <c r="S14" s="100"/>
      <c r="T14" s="100"/>
      <c r="U14" s="100"/>
      <c r="V14" s="100"/>
      <c r="W14" s="100"/>
      <c r="X14" s="100"/>
      <c r="Y14" s="100"/>
      <c r="Z14" s="100"/>
      <c r="AA14" s="100"/>
      <c r="AB14" s="100"/>
      <c r="AC14" s="100"/>
      <c r="AD14" s="100"/>
      <c r="AE14" s="92"/>
      <c r="AF14" s="92"/>
    </row>
    <row r="15" spans="1:34" ht="27.75" customHeight="1">
      <c r="A15" s="92"/>
      <c r="B15" s="92"/>
      <c r="C15" s="138" t="s">
        <v>303</v>
      </c>
      <c r="D15" s="139"/>
      <c r="E15" s="139"/>
      <c r="F15" s="139"/>
      <c r="G15" s="139"/>
      <c r="H15" s="139"/>
      <c r="I15" s="140"/>
      <c r="J15" s="141"/>
      <c r="K15" s="141"/>
      <c r="L15" s="141"/>
      <c r="M15" s="142" t="s">
        <v>262</v>
      </c>
      <c r="N15" s="143"/>
      <c r="O15" s="100"/>
      <c r="P15" s="100"/>
      <c r="Q15" s="100"/>
      <c r="R15" s="92"/>
      <c r="S15" s="92"/>
      <c r="T15" s="92"/>
      <c r="U15" s="92"/>
      <c r="V15" s="92"/>
      <c r="W15" s="92"/>
      <c r="X15" s="92"/>
      <c r="Y15" s="92"/>
      <c r="Z15" s="92"/>
      <c r="AA15" s="92"/>
      <c r="AB15" s="92"/>
      <c r="AC15" s="92"/>
      <c r="AD15" s="92"/>
      <c r="AE15" s="92"/>
      <c r="AF15" s="92"/>
    </row>
    <row r="16" spans="1:34" ht="12" customHeight="1">
      <c r="A16" s="92"/>
      <c r="B16" s="92"/>
      <c r="C16" s="92"/>
      <c r="D16" s="92"/>
      <c r="E16" s="92"/>
      <c r="F16" s="92"/>
      <c r="G16" s="92"/>
      <c r="H16" s="99"/>
      <c r="I16" s="97"/>
      <c r="J16" s="97"/>
      <c r="K16" s="97"/>
      <c r="L16" s="97"/>
      <c r="M16" s="100"/>
      <c r="N16" s="100"/>
      <c r="O16" s="100"/>
      <c r="P16" s="100"/>
      <c r="Q16" s="101"/>
      <c r="R16" s="101"/>
      <c r="S16" s="101"/>
      <c r="T16" s="101"/>
      <c r="U16" s="101"/>
      <c r="V16" s="101"/>
      <c r="W16" s="101"/>
      <c r="X16" s="101"/>
      <c r="Y16" s="101"/>
      <c r="Z16" s="101"/>
      <c r="AA16" s="100"/>
      <c r="AB16" s="100"/>
      <c r="AC16" s="100"/>
      <c r="AD16" s="100"/>
      <c r="AE16" s="92"/>
      <c r="AF16" s="92"/>
    </row>
    <row r="17" spans="1:32" ht="27.75" customHeight="1">
      <c r="A17" s="92"/>
      <c r="B17" s="92"/>
      <c r="C17" s="216" t="s">
        <v>304</v>
      </c>
      <c r="D17" s="217"/>
      <c r="E17" s="217"/>
      <c r="F17" s="217"/>
      <c r="G17" s="218"/>
      <c r="H17" s="225" t="s">
        <v>305</v>
      </c>
      <c r="I17" s="225"/>
      <c r="J17" s="225"/>
      <c r="K17" s="225"/>
      <c r="L17" s="225"/>
      <c r="M17" s="226"/>
      <c r="N17" s="226"/>
      <c r="O17" s="226"/>
      <c r="P17" s="119" t="s">
        <v>211</v>
      </c>
      <c r="Q17" s="102"/>
      <c r="R17" s="116" t="s">
        <v>316</v>
      </c>
      <c r="S17" s="227">
        <v>30</v>
      </c>
      <c r="T17" s="227"/>
      <c r="U17" s="225" t="s">
        <v>317</v>
      </c>
      <c r="V17" s="225"/>
      <c r="W17" s="228">
        <f>ROUNDDOWN(M17/S17,1)</f>
        <v>0</v>
      </c>
      <c r="X17" s="228"/>
      <c r="Y17" s="228"/>
      <c r="Z17" s="131" t="s">
        <v>211</v>
      </c>
      <c r="AA17" s="92"/>
      <c r="AB17" s="92"/>
      <c r="AC17" s="92"/>
      <c r="AD17" s="92"/>
      <c r="AE17" s="92"/>
      <c r="AF17" s="92"/>
    </row>
    <row r="18" spans="1:32" ht="27.75" customHeight="1">
      <c r="A18" s="92"/>
      <c r="B18" s="92"/>
      <c r="C18" s="219"/>
      <c r="D18" s="220"/>
      <c r="E18" s="220"/>
      <c r="F18" s="220"/>
      <c r="G18" s="221"/>
      <c r="H18" s="229" t="s">
        <v>364</v>
      </c>
      <c r="I18" s="230"/>
      <c r="J18" s="230"/>
      <c r="K18" s="230"/>
      <c r="L18" s="230"/>
      <c r="M18" s="231"/>
      <c r="N18" s="231"/>
      <c r="O18" s="231"/>
      <c r="P18" s="120" t="s">
        <v>211</v>
      </c>
      <c r="Q18" s="103"/>
      <c r="R18" s="117" t="s">
        <v>316</v>
      </c>
      <c r="S18" s="232" t="str">
        <f>IF(AND($T$23="○",$T$24="○"),"15or6",IF(OR(AND($T$23="○",$T$24="―"),AND($T$23="○",$T$24="")),"15",IF(OR(AND($T$23="―",$T$24="○"),AND($T$23="",$T$24="○")),"20or6","20")))</f>
        <v>20</v>
      </c>
      <c r="T18" s="232"/>
      <c r="U18" s="234" t="s">
        <v>317</v>
      </c>
      <c r="V18" s="234"/>
      <c r="W18" s="236">
        <f>IF(AND($T$23="○",$T$24="○"),ROUNDDOWN($M$18/15,1)+ROUNDDOWN($M$19/6,1),IF(OR(AND($T$23="○",$T$24="―"),AND($T$23="○",$T$24="")),ROUNDDOWN(($M$18+$M$19)/15,1),IF(OR(AND($T$23="―",$T$24="○"),AND($T$23="",$T$24="○")),ROUNDDOWN($M$18/20,1)+ROUNDDOWN($M$19/6,1),ROUNDDOWN(($M$18+$M$19)/20,1))))</f>
        <v>0</v>
      </c>
      <c r="X18" s="236"/>
      <c r="Y18" s="236"/>
      <c r="Z18" s="189" t="s">
        <v>211</v>
      </c>
      <c r="AA18" s="92"/>
      <c r="AB18" s="92"/>
      <c r="AC18" s="92"/>
      <c r="AD18" s="92"/>
      <c r="AE18" s="92"/>
      <c r="AF18" s="92"/>
    </row>
    <row r="19" spans="1:32" ht="27.75" customHeight="1" thickBot="1">
      <c r="A19" s="92"/>
      <c r="B19" s="92"/>
      <c r="C19" s="222"/>
      <c r="D19" s="223"/>
      <c r="E19" s="223"/>
      <c r="F19" s="223"/>
      <c r="G19" s="224"/>
      <c r="H19" s="191" t="s">
        <v>318</v>
      </c>
      <c r="I19" s="191"/>
      <c r="J19" s="191"/>
      <c r="K19" s="191"/>
      <c r="L19" s="191"/>
      <c r="M19" s="192"/>
      <c r="N19" s="192"/>
      <c r="O19" s="192"/>
      <c r="P19" s="121" t="s">
        <v>211</v>
      </c>
      <c r="Q19" s="104"/>
      <c r="R19" s="118" t="s">
        <v>316</v>
      </c>
      <c r="S19" s="233"/>
      <c r="T19" s="233"/>
      <c r="U19" s="235"/>
      <c r="V19" s="235"/>
      <c r="W19" s="237"/>
      <c r="X19" s="237"/>
      <c r="Y19" s="237"/>
      <c r="Z19" s="190"/>
      <c r="AA19" s="92"/>
      <c r="AB19" s="92"/>
      <c r="AC19" s="92"/>
      <c r="AD19" s="92"/>
      <c r="AE19" s="92"/>
      <c r="AF19" s="92"/>
    </row>
    <row r="20" spans="1:32" ht="27.75" customHeight="1" thickTop="1" thickBot="1">
      <c r="A20" s="92"/>
      <c r="B20" s="92"/>
      <c r="C20" s="92"/>
      <c r="D20" s="92"/>
      <c r="E20" s="105"/>
      <c r="F20" s="105"/>
      <c r="G20" s="105"/>
      <c r="H20" s="105"/>
      <c r="I20" s="105"/>
      <c r="J20" s="106"/>
      <c r="K20" s="106"/>
      <c r="L20" s="106"/>
      <c r="M20" s="106"/>
      <c r="N20" s="106"/>
      <c r="O20" s="107"/>
      <c r="P20" s="184" t="s">
        <v>319</v>
      </c>
      <c r="Q20" s="185"/>
      <c r="R20" s="185"/>
      <c r="S20" s="185"/>
      <c r="T20" s="185"/>
      <c r="U20" s="185"/>
      <c r="V20" s="185"/>
      <c r="W20" s="185"/>
      <c r="X20" s="185"/>
      <c r="Y20" s="185"/>
      <c r="Z20" s="186"/>
      <c r="AA20" s="108" t="s">
        <v>320</v>
      </c>
      <c r="AB20" s="129" t="s">
        <v>321</v>
      </c>
      <c r="AC20" s="187">
        <f>ROUND(SUM(W17:Y19),0)</f>
        <v>0</v>
      </c>
      <c r="AD20" s="187"/>
      <c r="AE20" s="130" t="s">
        <v>211</v>
      </c>
      <c r="AF20" s="92"/>
    </row>
    <row r="21" spans="1:32" ht="45" customHeight="1">
      <c r="A21" s="92"/>
      <c r="B21" s="92"/>
      <c r="C21" s="92"/>
      <c r="D21" s="92"/>
      <c r="E21" s="105"/>
      <c r="F21" s="105"/>
      <c r="G21" s="105"/>
      <c r="H21" s="188" t="s">
        <v>354</v>
      </c>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92"/>
    </row>
    <row r="22" spans="1:32" ht="9" customHeight="1">
      <c r="A22" s="92"/>
      <c r="B22" s="92"/>
      <c r="C22" s="92"/>
      <c r="D22" s="92"/>
      <c r="E22" s="92"/>
      <c r="F22" s="96"/>
      <c r="G22" s="92"/>
      <c r="H22" s="92"/>
      <c r="I22" s="92"/>
      <c r="J22" s="193"/>
      <c r="K22" s="193"/>
      <c r="L22" s="193"/>
      <c r="M22" s="193"/>
      <c r="N22" s="193"/>
      <c r="O22" s="92"/>
      <c r="P22" s="92"/>
      <c r="Q22" s="92"/>
      <c r="R22" s="92"/>
      <c r="S22" s="92"/>
      <c r="T22" s="92"/>
      <c r="U22" s="92"/>
      <c r="V22" s="92"/>
      <c r="W22" s="92"/>
      <c r="X22" s="92"/>
      <c r="Y22" s="92"/>
      <c r="Z22" s="92"/>
      <c r="AA22" s="92"/>
      <c r="AB22" s="92"/>
      <c r="AC22" s="92"/>
      <c r="AD22" s="92"/>
      <c r="AE22" s="92"/>
      <c r="AF22" s="92"/>
    </row>
    <row r="23" spans="1:32" ht="27.75" customHeight="1">
      <c r="A23" s="92"/>
      <c r="B23" s="92"/>
      <c r="C23" s="194" t="s">
        <v>306</v>
      </c>
      <c r="D23" s="195"/>
      <c r="E23" s="195"/>
      <c r="F23" s="195"/>
      <c r="G23" s="196"/>
      <c r="H23" s="204" t="s">
        <v>222</v>
      </c>
      <c r="I23" s="205"/>
      <c r="J23" s="205"/>
      <c r="K23" s="205"/>
      <c r="L23" s="205"/>
      <c r="M23" s="205"/>
      <c r="N23" s="205"/>
      <c r="O23" s="205"/>
      <c r="P23" s="205"/>
      <c r="Q23" s="205"/>
      <c r="R23" s="205"/>
      <c r="S23" s="122"/>
      <c r="T23" s="206"/>
      <c r="U23" s="207"/>
      <c r="V23" s="123"/>
      <c r="W23" s="123"/>
      <c r="X23" s="123"/>
      <c r="Y23" s="123"/>
      <c r="Z23" s="123"/>
      <c r="AA23" s="92"/>
      <c r="AB23" s="92"/>
      <c r="AC23" s="92"/>
      <c r="AD23" s="92"/>
      <c r="AE23" s="92"/>
      <c r="AF23" s="92"/>
    </row>
    <row r="24" spans="1:32" ht="27.75" customHeight="1" thickBot="1">
      <c r="A24" s="92"/>
      <c r="B24" s="92"/>
      <c r="C24" s="197"/>
      <c r="D24" s="198"/>
      <c r="E24" s="198"/>
      <c r="F24" s="198"/>
      <c r="G24" s="199"/>
      <c r="H24" s="208" t="s">
        <v>322</v>
      </c>
      <c r="I24" s="209"/>
      <c r="J24" s="209"/>
      <c r="K24" s="209"/>
      <c r="L24" s="209"/>
      <c r="M24" s="209"/>
      <c r="N24" s="209"/>
      <c r="O24" s="209"/>
      <c r="P24" s="209"/>
      <c r="Q24" s="209"/>
      <c r="R24" s="209"/>
      <c r="S24" s="124"/>
      <c r="T24" s="169"/>
      <c r="U24" s="170"/>
      <c r="V24" s="123"/>
      <c r="W24" s="123"/>
      <c r="X24" s="123"/>
      <c r="Y24" s="123"/>
      <c r="Z24" s="123"/>
      <c r="AA24" s="92"/>
      <c r="AB24" s="92"/>
      <c r="AC24" s="92"/>
      <c r="AD24" s="92"/>
      <c r="AE24" s="92"/>
      <c r="AF24" s="92"/>
    </row>
    <row r="25" spans="1:32" ht="27.75" customHeight="1" thickTop="1" thickBot="1">
      <c r="A25" s="92"/>
      <c r="B25" s="92"/>
      <c r="C25" s="197"/>
      <c r="D25" s="198"/>
      <c r="E25" s="198"/>
      <c r="F25" s="198"/>
      <c r="G25" s="199"/>
      <c r="H25" s="167" t="s">
        <v>355</v>
      </c>
      <c r="I25" s="168"/>
      <c r="J25" s="168"/>
      <c r="K25" s="168"/>
      <c r="L25" s="168"/>
      <c r="M25" s="168"/>
      <c r="N25" s="168"/>
      <c r="O25" s="168"/>
      <c r="P25" s="168"/>
      <c r="Q25" s="168"/>
      <c r="R25" s="168"/>
      <c r="S25" s="124"/>
      <c r="T25" s="169"/>
      <c r="U25" s="170"/>
      <c r="V25" s="123" t="s">
        <v>356</v>
      </c>
      <c r="W25" s="123"/>
      <c r="X25" s="123"/>
      <c r="Y25" s="123"/>
      <c r="Z25" s="123"/>
      <c r="AA25" s="98" t="s">
        <v>314</v>
      </c>
      <c r="AB25" s="129" t="s">
        <v>326</v>
      </c>
      <c r="AC25" s="161">
        <f>IF(T25="○",0.8,0)</f>
        <v>0</v>
      </c>
      <c r="AD25" s="161"/>
      <c r="AE25" s="130" t="s">
        <v>211</v>
      </c>
      <c r="AF25" s="92"/>
    </row>
    <row r="26" spans="1:32" ht="27.75" customHeight="1" thickTop="1" thickBot="1">
      <c r="A26" s="92"/>
      <c r="B26" s="92"/>
      <c r="C26" s="200"/>
      <c r="D26" s="198"/>
      <c r="E26" s="198"/>
      <c r="F26" s="198"/>
      <c r="G26" s="199"/>
      <c r="H26" s="167" t="s">
        <v>323</v>
      </c>
      <c r="I26" s="168"/>
      <c r="J26" s="168"/>
      <c r="K26" s="168"/>
      <c r="L26" s="168"/>
      <c r="M26" s="168"/>
      <c r="N26" s="168"/>
      <c r="O26" s="168"/>
      <c r="P26" s="168"/>
      <c r="Q26" s="168"/>
      <c r="R26" s="168"/>
      <c r="S26" s="124"/>
      <c r="T26" s="210"/>
      <c r="U26" s="211"/>
      <c r="V26" s="212" t="s">
        <v>324</v>
      </c>
      <c r="W26" s="213"/>
      <c r="X26" s="213"/>
      <c r="Y26" s="213"/>
      <c r="Z26" s="213"/>
      <c r="AA26" s="98" t="s">
        <v>325</v>
      </c>
      <c r="AB26" s="129" t="s">
        <v>329</v>
      </c>
      <c r="AC26" s="161">
        <f>IF(T26="",0,T26)</f>
        <v>0</v>
      </c>
      <c r="AD26" s="161"/>
      <c r="AE26" s="130" t="s">
        <v>211</v>
      </c>
      <c r="AF26" s="92"/>
    </row>
    <row r="27" spans="1:32" ht="27.75" customHeight="1" thickTop="1" thickBot="1">
      <c r="A27" s="92"/>
      <c r="B27" s="92"/>
      <c r="C27" s="200"/>
      <c r="D27" s="198"/>
      <c r="E27" s="198"/>
      <c r="F27" s="198"/>
      <c r="G27" s="199"/>
      <c r="H27" s="167" t="s">
        <v>327</v>
      </c>
      <c r="I27" s="168"/>
      <c r="J27" s="168"/>
      <c r="K27" s="168"/>
      <c r="L27" s="168"/>
      <c r="M27" s="168"/>
      <c r="N27" s="168"/>
      <c r="O27" s="168"/>
      <c r="P27" s="168"/>
      <c r="Q27" s="168"/>
      <c r="R27" s="168"/>
      <c r="S27" s="124"/>
      <c r="T27" s="214"/>
      <c r="U27" s="215"/>
      <c r="V27" s="123" t="s">
        <v>328</v>
      </c>
      <c r="W27" s="123"/>
      <c r="X27" s="123"/>
      <c r="Y27" s="123"/>
      <c r="Z27" s="123"/>
      <c r="AA27" s="98" t="s">
        <v>320</v>
      </c>
      <c r="AB27" s="129" t="s">
        <v>332</v>
      </c>
      <c r="AC27" s="161">
        <f>IF(T27="○",IF(H12&lt;=150,0.8,IF(H12&gt;=151,1.5,0)),0)</f>
        <v>0</v>
      </c>
      <c r="AD27" s="161"/>
      <c r="AE27" s="130" t="s">
        <v>211</v>
      </c>
      <c r="AF27" s="92"/>
    </row>
    <row r="28" spans="1:32" ht="27.75" customHeight="1" thickTop="1" thickBot="1">
      <c r="A28" s="92"/>
      <c r="B28" s="92"/>
      <c r="C28" s="200"/>
      <c r="D28" s="198"/>
      <c r="E28" s="198"/>
      <c r="F28" s="198"/>
      <c r="G28" s="199"/>
      <c r="H28" s="167" t="s">
        <v>330</v>
      </c>
      <c r="I28" s="168"/>
      <c r="J28" s="168"/>
      <c r="K28" s="168"/>
      <c r="L28" s="168"/>
      <c r="M28" s="168"/>
      <c r="N28" s="168"/>
      <c r="O28" s="168"/>
      <c r="P28" s="168"/>
      <c r="Q28" s="168"/>
      <c r="R28" s="168"/>
      <c r="S28" s="124"/>
      <c r="T28" s="169"/>
      <c r="U28" s="170"/>
      <c r="V28" s="123" t="s">
        <v>331</v>
      </c>
      <c r="W28" s="123"/>
      <c r="X28" s="123"/>
      <c r="Y28" s="123"/>
      <c r="Z28" s="123"/>
      <c r="AA28" s="98" t="s">
        <v>320</v>
      </c>
      <c r="AB28" s="129" t="s">
        <v>335</v>
      </c>
      <c r="AC28" s="161">
        <f>IF(T28="○",IF(H12&lt;=150,1,IF(H12&gt;=151,2,0)),0)</f>
        <v>0</v>
      </c>
      <c r="AD28" s="161"/>
      <c r="AE28" s="130" t="s">
        <v>211</v>
      </c>
      <c r="AF28" s="92"/>
    </row>
    <row r="29" spans="1:32" ht="27.75" customHeight="1" thickTop="1" thickBot="1">
      <c r="A29" s="92"/>
      <c r="B29" s="92"/>
      <c r="C29" s="200"/>
      <c r="D29" s="198"/>
      <c r="E29" s="198"/>
      <c r="F29" s="198"/>
      <c r="G29" s="199"/>
      <c r="H29" s="167" t="s">
        <v>333</v>
      </c>
      <c r="I29" s="168"/>
      <c r="J29" s="168"/>
      <c r="K29" s="168"/>
      <c r="L29" s="168"/>
      <c r="M29" s="168"/>
      <c r="N29" s="168"/>
      <c r="O29" s="168"/>
      <c r="P29" s="168"/>
      <c r="Q29" s="168"/>
      <c r="R29" s="168"/>
      <c r="S29" s="124"/>
      <c r="T29" s="169"/>
      <c r="U29" s="170"/>
      <c r="V29" s="123" t="s">
        <v>334</v>
      </c>
      <c r="W29" s="123"/>
      <c r="X29" s="123"/>
      <c r="Y29" s="123"/>
      <c r="Z29" s="123"/>
      <c r="AA29" s="98" t="s">
        <v>320</v>
      </c>
      <c r="AB29" s="129" t="s">
        <v>338</v>
      </c>
      <c r="AC29" s="161">
        <f>IF(T29="○",1,0)</f>
        <v>0</v>
      </c>
      <c r="AD29" s="161"/>
      <c r="AE29" s="130" t="s">
        <v>211</v>
      </c>
      <c r="AF29" s="92"/>
    </row>
    <row r="30" spans="1:32" ht="27.75" customHeight="1" thickTop="1" thickBot="1">
      <c r="A30" s="92"/>
      <c r="B30" s="92"/>
      <c r="C30" s="200"/>
      <c r="D30" s="198"/>
      <c r="E30" s="198"/>
      <c r="F30" s="198"/>
      <c r="G30" s="199"/>
      <c r="H30" s="167" t="s">
        <v>348</v>
      </c>
      <c r="I30" s="168"/>
      <c r="J30" s="168"/>
      <c r="K30" s="168"/>
      <c r="L30" s="168"/>
      <c r="M30" s="168"/>
      <c r="N30" s="168"/>
      <c r="O30" s="168"/>
      <c r="P30" s="168"/>
      <c r="Q30" s="168"/>
      <c r="R30" s="168"/>
      <c r="S30" s="124"/>
      <c r="T30" s="169"/>
      <c r="U30" s="170"/>
      <c r="V30" s="123" t="s">
        <v>337</v>
      </c>
      <c r="W30" s="123"/>
      <c r="X30" s="123"/>
      <c r="Y30" s="123"/>
      <c r="Z30" s="123"/>
      <c r="AA30" s="98"/>
      <c r="AB30" s="129" t="s">
        <v>340</v>
      </c>
      <c r="AC30" s="161">
        <f>IF(T30="○",0.8,0)</f>
        <v>0</v>
      </c>
      <c r="AD30" s="161"/>
      <c r="AE30" s="130" t="s">
        <v>211</v>
      </c>
      <c r="AF30" s="109"/>
    </row>
    <row r="31" spans="1:32" ht="27.75" customHeight="1" thickTop="1" thickBot="1">
      <c r="A31" s="92"/>
      <c r="B31" s="92"/>
      <c r="C31" s="200"/>
      <c r="D31" s="198"/>
      <c r="E31" s="198"/>
      <c r="F31" s="198"/>
      <c r="G31" s="199"/>
      <c r="H31" s="167" t="s">
        <v>336</v>
      </c>
      <c r="I31" s="168"/>
      <c r="J31" s="168"/>
      <c r="K31" s="168"/>
      <c r="L31" s="168"/>
      <c r="M31" s="168"/>
      <c r="N31" s="168"/>
      <c r="O31" s="168"/>
      <c r="P31" s="168"/>
      <c r="Q31" s="168"/>
      <c r="R31" s="168"/>
      <c r="S31" s="124"/>
      <c r="T31" s="169"/>
      <c r="U31" s="170"/>
      <c r="V31" s="123" t="s">
        <v>337</v>
      </c>
      <c r="W31" s="123"/>
      <c r="X31" s="123"/>
      <c r="Y31" s="123"/>
      <c r="Z31" s="123"/>
      <c r="AA31" s="98" t="s">
        <v>320</v>
      </c>
      <c r="AB31" s="129" t="s">
        <v>343</v>
      </c>
      <c r="AC31" s="161">
        <f>IF(T31="○",0.8,0)</f>
        <v>0</v>
      </c>
      <c r="AD31" s="161"/>
      <c r="AE31" s="130" t="s">
        <v>211</v>
      </c>
      <c r="AF31" s="92"/>
    </row>
    <row r="32" spans="1:32" ht="27.75" customHeight="1" thickTop="1" thickBot="1">
      <c r="A32" s="92"/>
      <c r="B32" s="92"/>
      <c r="C32" s="200"/>
      <c r="D32" s="198"/>
      <c r="E32" s="198"/>
      <c r="F32" s="198"/>
      <c r="G32" s="199"/>
      <c r="H32" s="167" t="s">
        <v>339</v>
      </c>
      <c r="I32" s="168"/>
      <c r="J32" s="168"/>
      <c r="K32" s="168"/>
      <c r="L32" s="168"/>
      <c r="M32" s="168"/>
      <c r="N32" s="168"/>
      <c r="O32" s="168"/>
      <c r="P32" s="168"/>
      <c r="Q32" s="168"/>
      <c r="R32" s="168"/>
      <c r="S32" s="124"/>
      <c r="T32" s="169"/>
      <c r="U32" s="170"/>
      <c r="V32" s="123" t="s">
        <v>337</v>
      </c>
      <c r="W32" s="123"/>
      <c r="X32" s="123"/>
      <c r="Y32" s="123"/>
      <c r="Z32" s="123"/>
      <c r="AA32" s="98" t="s">
        <v>320</v>
      </c>
      <c r="AB32" s="129" t="s">
        <v>346</v>
      </c>
      <c r="AC32" s="161">
        <f>IF(T32="○",0.8,0)</f>
        <v>0</v>
      </c>
      <c r="AD32" s="161"/>
      <c r="AE32" s="130" t="s">
        <v>211</v>
      </c>
      <c r="AF32" s="92"/>
    </row>
    <row r="33" spans="1:32" ht="27.75" customHeight="1" thickTop="1" thickBot="1">
      <c r="A33" s="92"/>
      <c r="B33" s="92"/>
      <c r="C33" s="200"/>
      <c r="D33" s="198"/>
      <c r="E33" s="198"/>
      <c r="F33" s="198"/>
      <c r="G33" s="199"/>
      <c r="H33" s="167" t="s">
        <v>341</v>
      </c>
      <c r="I33" s="168"/>
      <c r="J33" s="168"/>
      <c r="K33" s="168"/>
      <c r="L33" s="168"/>
      <c r="M33" s="168"/>
      <c r="N33" s="168"/>
      <c r="O33" s="168"/>
      <c r="P33" s="168"/>
      <c r="Q33" s="168"/>
      <c r="R33" s="168"/>
      <c r="S33" s="124"/>
      <c r="T33" s="169"/>
      <c r="U33" s="170"/>
      <c r="V33" s="123" t="s">
        <v>342</v>
      </c>
      <c r="W33" s="123"/>
      <c r="X33" s="123"/>
      <c r="Y33" s="123"/>
      <c r="Z33" s="123"/>
      <c r="AA33" s="98" t="s">
        <v>320</v>
      </c>
      <c r="AB33" s="129" t="s">
        <v>349</v>
      </c>
      <c r="AC33" s="161">
        <f>IF(T33="○",-1,0)</f>
        <v>0</v>
      </c>
      <c r="AD33" s="161"/>
      <c r="AE33" s="130" t="s">
        <v>211</v>
      </c>
      <c r="AF33" s="92"/>
    </row>
    <row r="34" spans="1:32" ht="36.75" customHeight="1" thickTop="1" thickBot="1">
      <c r="A34" s="92"/>
      <c r="B34" s="92"/>
      <c r="C34" s="201"/>
      <c r="D34" s="202"/>
      <c r="E34" s="202"/>
      <c r="F34" s="202"/>
      <c r="G34" s="203"/>
      <c r="H34" s="171" t="s">
        <v>344</v>
      </c>
      <c r="I34" s="172"/>
      <c r="J34" s="172"/>
      <c r="K34" s="172"/>
      <c r="L34" s="172"/>
      <c r="M34" s="172"/>
      <c r="N34" s="172"/>
      <c r="O34" s="172"/>
      <c r="P34" s="172"/>
      <c r="Q34" s="172"/>
      <c r="R34" s="172"/>
      <c r="S34" s="125"/>
      <c r="T34" s="173"/>
      <c r="U34" s="174"/>
      <c r="V34" s="175" t="s">
        <v>345</v>
      </c>
      <c r="W34" s="176"/>
      <c r="X34" s="176"/>
      <c r="Y34" s="176"/>
      <c r="Z34" s="176"/>
      <c r="AA34" s="98" t="s">
        <v>320</v>
      </c>
      <c r="AB34" s="129" t="s">
        <v>357</v>
      </c>
      <c r="AC34" s="161">
        <f>IF(T34="",0,-T34)</f>
        <v>0</v>
      </c>
      <c r="AD34" s="161"/>
      <c r="AE34" s="130" t="s">
        <v>211</v>
      </c>
      <c r="AF34" s="92"/>
    </row>
    <row r="35" spans="1:32" ht="14.25" customHeight="1" thickTop="1" thickBot="1">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row>
    <row r="36" spans="1:32" ht="35.25" customHeight="1" thickTop="1" thickBot="1">
      <c r="A36" s="92"/>
      <c r="B36" s="92"/>
      <c r="C36" s="177" t="s">
        <v>350</v>
      </c>
      <c r="D36" s="178"/>
      <c r="E36" s="178"/>
      <c r="F36" s="178"/>
      <c r="G36" s="178"/>
      <c r="H36" s="178"/>
      <c r="I36" s="178"/>
      <c r="J36" s="178"/>
      <c r="K36" s="178"/>
      <c r="L36" s="178"/>
      <c r="M36" s="178"/>
      <c r="N36" s="178"/>
      <c r="O36" s="178"/>
      <c r="P36" s="178"/>
      <c r="Q36" s="178"/>
      <c r="R36" s="178"/>
      <c r="S36" s="178"/>
      <c r="T36" s="178"/>
      <c r="U36" s="178"/>
      <c r="V36" s="178"/>
      <c r="W36" s="179"/>
      <c r="X36" s="180"/>
      <c r="Y36" s="181"/>
      <c r="Z36" s="181"/>
      <c r="AA36" s="182">
        <f>ROUND(AC12+AC20+(SUM(AC26:AD34)),0)</f>
        <v>0</v>
      </c>
      <c r="AB36" s="182"/>
      <c r="AC36" s="182"/>
      <c r="AD36" s="182"/>
      <c r="AE36" s="126" t="s">
        <v>211</v>
      </c>
      <c r="AF36" s="92"/>
    </row>
    <row r="37" spans="1:32" ht="35.25" customHeight="1" thickBot="1">
      <c r="A37" s="92"/>
      <c r="B37" s="92"/>
      <c r="C37" s="162" t="s">
        <v>307</v>
      </c>
      <c r="D37" s="163"/>
      <c r="E37" s="163"/>
      <c r="F37" s="163"/>
      <c r="G37" s="163"/>
      <c r="H37" s="163"/>
      <c r="I37" s="163"/>
      <c r="J37" s="163"/>
      <c r="K37" s="163"/>
      <c r="L37" s="163"/>
      <c r="M37" s="163"/>
      <c r="N37" s="163"/>
      <c r="O37" s="163"/>
      <c r="P37" s="163"/>
      <c r="Q37" s="163"/>
      <c r="R37" s="163"/>
      <c r="S37" s="163"/>
      <c r="T37" s="163"/>
      <c r="U37" s="163"/>
      <c r="V37" s="163"/>
      <c r="W37" s="164"/>
      <c r="X37" s="183">
        <f>X39+X41</f>
        <v>0</v>
      </c>
      <c r="Y37" s="183"/>
      <c r="Z37" s="183"/>
      <c r="AA37" s="183"/>
      <c r="AB37" s="183"/>
      <c r="AC37" s="183"/>
      <c r="AD37" s="183"/>
      <c r="AE37" s="127" t="s">
        <v>261</v>
      </c>
      <c r="AF37" s="92"/>
    </row>
    <row r="38" spans="1:32" ht="35.25" customHeight="1" thickBot="1">
      <c r="A38" s="92"/>
      <c r="B38" s="92"/>
      <c r="C38" s="162" t="s">
        <v>352</v>
      </c>
      <c r="D38" s="163"/>
      <c r="E38" s="163"/>
      <c r="F38" s="163"/>
      <c r="G38" s="163"/>
      <c r="H38" s="163"/>
      <c r="I38" s="163"/>
      <c r="J38" s="163"/>
      <c r="K38" s="163"/>
      <c r="L38" s="163"/>
      <c r="M38" s="163"/>
      <c r="N38" s="163"/>
      <c r="O38" s="163"/>
      <c r="P38" s="163"/>
      <c r="Q38" s="163"/>
      <c r="R38" s="163"/>
      <c r="S38" s="163"/>
      <c r="T38" s="163"/>
      <c r="U38" s="163"/>
      <c r="V38" s="163"/>
      <c r="W38" s="164"/>
      <c r="X38" s="165"/>
      <c r="Y38" s="165"/>
      <c r="Z38" s="165"/>
      <c r="AA38" s="166">
        <f>IF(ROUND(AA36/3,0)=0,1,ROUND(AA36/3,0))</f>
        <v>1</v>
      </c>
      <c r="AB38" s="166"/>
      <c r="AC38" s="166"/>
      <c r="AD38" s="166"/>
      <c r="AE38" s="127" t="s">
        <v>211</v>
      </c>
      <c r="AF38" s="92"/>
    </row>
    <row r="39" spans="1:32" ht="35.25" customHeight="1" thickBot="1">
      <c r="A39" s="92"/>
      <c r="B39" s="92"/>
      <c r="C39" s="162" t="s">
        <v>358</v>
      </c>
      <c r="D39" s="163"/>
      <c r="E39" s="163"/>
      <c r="F39" s="163"/>
      <c r="G39" s="163"/>
      <c r="H39" s="163"/>
      <c r="I39" s="163"/>
      <c r="J39" s="163"/>
      <c r="K39" s="163"/>
      <c r="L39" s="163"/>
      <c r="M39" s="163"/>
      <c r="N39" s="163"/>
      <c r="O39" s="163"/>
      <c r="P39" s="163"/>
      <c r="Q39" s="163"/>
      <c r="R39" s="163"/>
      <c r="S39" s="163"/>
      <c r="T39" s="163"/>
      <c r="U39" s="163"/>
      <c r="V39" s="163"/>
      <c r="W39" s="164"/>
      <c r="X39" s="183">
        <f>ROUNDDOWN(50770*AA38*J15,-3)</f>
        <v>0</v>
      </c>
      <c r="Y39" s="183"/>
      <c r="Z39" s="183"/>
      <c r="AA39" s="183"/>
      <c r="AB39" s="183"/>
      <c r="AC39" s="183"/>
      <c r="AD39" s="183"/>
      <c r="AE39" s="127" t="s">
        <v>261</v>
      </c>
      <c r="AF39" s="92"/>
    </row>
    <row r="40" spans="1:32" ht="35.25" customHeight="1" thickBot="1">
      <c r="A40" s="92"/>
      <c r="B40" s="92"/>
      <c r="C40" s="162" t="s">
        <v>353</v>
      </c>
      <c r="D40" s="163"/>
      <c r="E40" s="163"/>
      <c r="F40" s="163"/>
      <c r="G40" s="163"/>
      <c r="H40" s="163"/>
      <c r="I40" s="163"/>
      <c r="J40" s="163"/>
      <c r="K40" s="163"/>
      <c r="L40" s="163"/>
      <c r="M40" s="163"/>
      <c r="N40" s="163"/>
      <c r="O40" s="163"/>
      <c r="P40" s="163"/>
      <c r="Q40" s="163"/>
      <c r="R40" s="163"/>
      <c r="S40" s="163"/>
      <c r="T40" s="163"/>
      <c r="U40" s="163"/>
      <c r="V40" s="163"/>
      <c r="W40" s="164"/>
      <c r="X40" s="165"/>
      <c r="Y40" s="165"/>
      <c r="Z40" s="165"/>
      <c r="AA40" s="166">
        <f>IF(ROUND(AA36/5,0)=0,1,ROUND(AA36/5,0))</f>
        <v>1</v>
      </c>
      <c r="AB40" s="166"/>
      <c r="AC40" s="166"/>
      <c r="AD40" s="166"/>
      <c r="AE40" s="127" t="s">
        <v>211</v>
      </c>
      <c r="AF40" s="92"/>
    </row>
    <row r="41" spans="1:32" ht="35.25" customHeight="1" thickBot="1">
      <c r="A41" s="92"/>
      <c r="B41" s="92"/>
      <c r="C41" s="162" t="s">
        <v>359</v>
      </c>
      <c r="D41" s="163"/>
      <c r="E41" s="163"/>
      <c r="F41" s="163"/>
      <c r="G41" s="163"/>
      <c r="H41" s="163"/>
      <c r="I41" s="163"/>
      <c r="J41" s="163"/>
      <c r="K41" s="163"/>
      <c r="L41" s="163"/>
      <c r="M41" s="163"/>
      <c r="N41" s="163"/>
      <c r="O41" s="163"/>
      <c r="P41" s="163"/>
      <c r="Q41" s="163"/>
      <c r="R41" s="163"/>
      <c r="S41" s="163"/>
      <c r="T41" s="163"/>
      <c r="U41" s="163"/>
      <c r="V41" s="163"/>
      <c r="W41" s="164"/>
      <c r="X41" s="137">
        <f>ROUNDDOWN(6350*AA40*J15,-3)</f>
        <v>0</v>
      </c>
      <c r="Y41" s="137"/>
      <c r="Z41" s="137"/>
      <c r="AA41" s="137"/>
      <c r="AB41" s="137"/>
      <c r="AC41" s="137"/>
      <c r="AD41" s="137"/>
      <c r="AE41" s="128" t="s">
        <v>261</v>
      </c>
      <c r="AF41" s="92"/>
    </row>
    <row r="42" spans="1:32" ht="9" customHeight="1">
      <c r="A42" s="92"/>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row>
    <row r="43" spans="1:32" ht="14.25">
      <c r="A43" s="92"/>
      <c r="B43" s="115" t="s">
        <v>308</v>
      </c>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row>
    <row r="44" spans="1:32" ht="9.75" customHeight="1">
      <c r="A44" s="92"/>
      <c r="B44" s="110"/>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row>
    <row r="45" spans="1:32" ht="27.75" customHeight="1">
      <c r="A45" s="92"/>
      <c r="B45" s="110"/>
      <c r="C45" s="138" t="s">
        <v>303</v>
      </c>
      <c r="D45" s="139"/>
      <c r="E45" s="139"/>
      <c r="F45" s="139"/>
      <c r="G45" s="139"/>
      <c r="H45" s="139"/>
      <c r="I45" s="140"/>
      <c r="J45" s="141"/>
      <c r="K45" s="141"/>
      <c r="L45" s="141"/>
      <c r="M45" s="142" t="s">
        <v>262</v>
      </c>
      <c r="N45" s="143"/>
      <c r="O45" s="100"/>
      <c r="P45" s="100"/>
      <c r="Q45" s="92"/>
      <c r="R45" s="92"/>
      <c r="S45" s="92"/>
      <c r="T45" s="92"/>
      <c r="U45" s="92"/>
      <c r="V45" s="92"/>
      <c r="W45" s="92"/>
      <c r="X45" s="92"/>
      <c r="Y45" s="92"/>
      <c r="Z45" s="92"/>
      <c r="AA45" s="92"/>
      <c r="AB45" s="92"/>
      <c r="AC45" s="92"/>
      <c r="AD45" s="92"/>
      <c r="AE45" s="92"/>
      <c r="AF45" s="92"/>
    </row>
    <row r="46" spans="1:32" ht="9" customHeight="1">
      <c r="A46" s="92"/>
      <c r="B46" s="110"/>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row>
    <row r="47" spans="1:32" ht="9" customHeight="1" thickBot="1">
      <c r="A47" s="92"/>
      <c r="B47" s="9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row>
    <row r="48" spans="1:32" ht="21.75" customHeight="1">
      <c r="A48" s="92"/>
      <c r="B48" s="92"/>
      <c r="C48" s="156" t="s">
        <v>309</v>
      </c>
      <c r="D48" s="157"/>
      <c r="E48" s="157"/>
      <c r="F48" s="157"/>
      <c r="G48" s="157"/>
      <c r="H48" s="157"/>
      <c r="I48" s="157"/>
      <c r="J48" s="157"/>
      <c r="K48" s="157"/>
      <c r="L48" s="157"/>
      <c r="M48" s="157"/>
      <c r="N48" s="157"/>
      <c r="O48" s="157"/>
      <c r="P48" s="157"/>
      <c r="Q48" s="157"/>
      <c r="R48" s="157"/>
      <c r="S48" s="157"/>
      <c r="T48" s="157"/>
      <c r="U48" s="157"/>
      <c r="V48" s="157"/>
      <c r="W48" s="158"/>
      <c r="X48" s="132"/>
      <c r="Y48" s="132"/>
      <c r="Z48" s="132"/>
      <c r="AA48" s="159"/>
      <c r="AB48" s="160"/>
      <c r="AC48" s="160"/>
      <c r="AD48" s="160"/>
      <c r="AE48" s="133" t="s">
        <v>211</v>
      </c>
      <c r="AF48" s="92"/>
    </row>
    <row r="49" spans="1:41" ht="21.75" customHeight="1">
      <c r="A49" s="92"/>
      <c r="B49" s="92"/>
      <c r="C49" s="153" t="s">
        <v>294</v>
      </c>
      <c r="D49" s="154"/>
      <c r="E49" s="154"/>
      <c r="F49" s="154"/>
      <c r="G49" s="154"/>
      <c r="H49" s="154"/>
      <c r="I49" s="154"/>
      <c r="J49" s="154"/>
      <c r="K49" s="154"/>
      <c r="L49" s="154"/>
      <c r="M49" s="154"/>
      <c r="N49" s="154"/>
      <c r="O49" s="154"/>
      <c r="P49" s="154"/>
      <c r="Q49" s="154"/>
      <c r="R49" s="154"/>
      <c r="S49" s="154"/>
      <c r="T49" s="154"/>
      <c r="U49" s="154"/>
      <c r="V49" s="154"/>
      <c r="W49" s="155"/>
      <c r="X49" s="134"/>
      <c r="Y49" s="134"/>
      <c r="Z49" s="134"/>
      <c r="AA49" s="148">
        <f>AA38</f>
        <v>1</v>
      </c>
      <c r="AB49" s="148"/>
      <c r="AC49" s="148"/>
      <c r="AD49" s="148"/>
      <c r="AE49" s="135" t="s">
        <v>211</v>
      </c>
      <c r="AF49" s="92"/>
    </row>
    <row r="50" spans="1:41" ht="21.75" customHeight="1">
      <c r="A50" s="92"/>
      <c r="B50" s="92"/>
      <c r="C50" s="145" t="s">
        <v>310</v>
      </c>
      <c r="D50" s="146"/>
      <c r="E50" s="146"/>
      <c r="F50" s="146"/>
      <c r="G50" s="146"/>
      <c r="H50" s="146"/>
      <c r="I50" s="146"/>
      <c r="J50" s="146"/>
      <c r="K50" s="146"/>
      <c r="L50" s="146"/>
      <c r="M50" s="146"/>
      <c r="N50" s="146"/>
      <c r="O50" s="146"/>
      <c r="P50" s="146"/>
      <c r="Q50" s="146"/>
      <c r="R50" s="146"/>
      <c r="S50" s="146"/>
      <c r="T50" s="146"/>
      <c r="U50" s="146"/>
      <c r="V50" s="146"/>
      <c r="W50" s="147"/>
      <c r="X50" s="134"/>
      <c r="Y50" s="134"/>
      <c r="Z50" s="134"/>
      <c r="AA50" s="148">
        <f>IF(AA48-AA49&gt;0,AA48-AA49,0)</f>
        <v>0</v>
      </c>
      <c r="AB50" s="148"/>
      <c r="AC50" s="148"/>
      <c r="AD50" s="148"/>
      <c r="AE50" s="135" t="s">
        <v>211</v>
      </c>
      <c r="AF50" s="92"/>
    </row>
    <row r="51" spans="1:41" ht="21.75" customHeight="1" thickBot="1">
      <c r="A51" s="92"/>
      <c r="B51" s="92"/>
      <c r="C51" s="149" t="s">
        <v>312</v>
      </c>
      <c r="D51" s="150"/>
      <c r="E51" s="150"/>
      <c r="F51" s="150"/>
      <c r="G51" s="150"/>
      <c r="H51" s="150"/>
      <c r="I51" s="150"/>
      <c r="J51" s="150"/>
      <c r="K51" s="150"/>
      <c r="L51" s="150"/>
      <c r="M51" s="150"/>
      <c r="N51" s="150"/>
      <c r="O51" s="150"/>
      <c r="P51" s="150"/>
      <c r="Q51" s="150"/>
      <c r="R51" s="150"/>
      <c r="S51" s="150"/>
      <c r="T51" s="150"/>
      <c r="U51" s="150"/>
      <c r="V51" s="150"/>
      <c r="W51" s="151"/>
      <c r="X51" s="152">
        <f>50000*AA50</f>
        <v>0</v>
      </c>
      <c r="Y51" s="152"/>
      <c r="Z51" s="152"/>
      <c r="AA51" s="152"/>
      <c r="AB51" s="152"/>
      <c r="AC51" s="152"/>
      <c r="AD51" s="152"/>
      <c r="AE51" s="136" t="s">
        <v>261</v>
      </c>
      <c r="AF51" s="92"/>
    </row>
    <row r="52" spans="1:41" ht="21.75" customHeight="1" thickBot="1">
      <c r="A52" s="92"/>
      <c r="B52" s="92"/>
      <c r="C52" s="149" t="s">
        <v>311</v>
      </c>
      <c r="D52" s="150"/>
      <c r="E52" s="150"/>
      <c r="F52" s="150"/>
      <c r="G52" s="150"/>
      <c r="H52" s="150"/>
      <c r="I52" s="150"/>
      <c r="J52" s="150"/>
      <c r="K52" s="150"/>
      <c r="L52" s="150"/>
      <c r="M52" s="150"/>
      <c r="N52" s="150"/>
      <c r="O52" s="150"/>
      <c r="P52" s="150"/>
      <c r="Q52" s="150"/>
      <c r="R52" s="150"/>
      <c r="S52" s="150"/>
      <c r="T52" s="150"/>
      <c r="U52" s="150"/>
      <c r="V52" s="150"/>
      <c r="W52" s="151"/>
      <c r="X52" s="152">
        <f>50000*AA50*J45</f>
        <v>0</v>
      </c>
      <c r="Y52" s="152"/>
      <c r="Z52" s="152"/>
      <c r="AA52" s="152"/>
      <c r="AB52" s="152"/>
      <c r="AC52" s="152"/>
      <c r="AD52" s="152"/>
      <c r="AE52" s="136" t="s">
        <v>261</v>
      </c>
      <c r="AF52" s="92"/>
    </row>
    <row r="53" spans="1:41" ht="15" customHeight="1">
      <c r="A53" s="92"/>
      <c r="B53" s="9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1"/>
      <c r="AG53" s="111"/>
      <c r="AH53" s="111"/>
      <c r="AI53" s="111"/>
      <c r="AJ53" s="111"/>
      <c r="AK53" s="111"/>
      <c r="AL53" s="111"/>
      <c r="AM53" s="111"/>
      <c r="AN53" s="111"/>
      <c r="AO53" s="111"/>
    </row>
    <row r="54" spans="1:41" ht="15" customHeight="1">
      <c r="A54" s="92"/>
      <c r="B54" s="92"/>
      <c r="C54" s="144" t="s">
        <v>362</v>
      </c>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11"/>
      <c r="AG54" s="111"/>
      <c r="AH54" s="111"/>
      <c r="AI54" s="111"/>
      <c r="AJ54" s="111"/>
      <c r="AK54" s="111"/>
      <c r="AL54" s="111"/>
      <c r="AM54" s="111"/>
      <c r="AN54" s="111"/>
      <c r="AO54" s="111"/>
    </row>
    <row r="55" spans="1:41" ht="15" customHeight="1">
      <c r="A55" s="92"/>
      <c r="B55" s="92"/>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11"/>
      <c r="AG55" s="111"/>
      <c r="AH55" s="111"/>
      <c r="AI55" s="111"/>
      <c r="AJ55" s="111"/>
      <c r="AK55" s="111"/>
      <c r="AL55" s="111"/>
      <c r="AM55" s="111"/>
      <c r="AN55" s="111"/>
      <c r="AO55" s="111"/>
    </row>
    <row r="56" spans="1:41" ht="13.5" customHeight="1">
      <c r="A56" s="92"/>
      <c r="B56" s="92"/>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92"/>
    </row>
    <row r="57" spans="1:41">
      <c r="A57" s="92"/>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row>
    <row r="58" spans="1:41">
      <c r="A58" s="92"/>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row>
    <row r="59" spans="1:41">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row>
    <row r="60" spans="1:41">
      <c r="A60" s="92"/>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row>
  </sheetData>
  <sheetProtection password="9207" sheet="1" objects="1" scenarios="1" formatCells="0"/>
  <mergeCells count="106">
    <mergeCell ref="R4:U5"/>
    <mergeCell ref="V4:AE5"/>
    <mergeCell ref="H25:R25"/>
    <mergeCell ref="T25:U25"/>
    <mergeCell ref="AC25:AD25"/>
    <mergeCell ref="AB1:AD1"/>
    <mergeCell ref="B2:G7"/>
    <mergeCell ref="R2:U2"/>
    <mergeCell ref="V2:AE2"/>
    <mergeCell ref="R3:U3"/>
    <mergeCell ref="V3:AE3"/>
    <mergeCell ref="R6:U6"/>
    <mergeCell ref="V6:AE6"/>
    <mergeCell ref="R7:U7"/>
    <mergeCell ref="V7:AE7"/>
    <mergeCell ref="A10:AE10"/>
    <mergeCell ref="C12:G12"/>
    <mergeCell ref="H12:L12"/>
    <mergeCell ref="M12:Q12"/>
    <mergeCell ref="R12:W12"/>
    <mergeCell ref="AC12:AD12"/>
    <mergeCell ref="M13:AD13"/>
    <mergeCell ref="C15:I15"/>
    <mergeCell ref="J15:L15"/>
    <mergeCell ref="M15:N15"/>
    <mergeCell ref="C17:G19"/>
    <mergeCell ref="H17:L17"/>
    <mergeCell ref="M17:O17"/>
    <mergeCell ref="S17:T17"/>
    <mergeCell ref="U17:V17"/>
    <mergeCell ref="W17:Y17"/>
    <mergeCell ref="H18:L18"/>
    <mergeCell ref="M18:O18"/>
    <mergeCell ref="S18:T19"/>
    <mergeCell ref="U18:V19"/>
    <mergeCell ref="W18:Y19"/>
    <mergeCell ref="P20:Z20"/>
    <mergeCell ref="AC20:AD20"/>
    <mergeCell ref="H21:AE21"/>
    <mergeCell ref="Z18:Z19"/>
    <mergeCell ref="H19:L19"/>
    <mergeCell ref="M19:O19"/>
    <mergeCell ref="J22:N22"/>
    <mergeCell ref="C23:G34"/>
    <mergeCell ref="H23:R23"/>
    <mergeCell ref="T23:U23"/>
    <mergeCell ref="H24:R24"/>
    <mergeCell ref="T24:U24"/>
    <mergeCell ref="H26:R26"/>
    <mergeCell ref="T26:U26"/>
    <mergeCell ref="H28:R28"/>
    <mergeCell ref="T28:U28"/>
    <mergeCell ref="H32:R32"/>
    <mergeCell ref="T32:U32"/>
    <mergeCell ref="H30:R30"/>
    <mergeCell ref="T30:U30"/>
    <mergeCell ref="V26:Z26"/>
    <mergeCell ref="AC26:AD26"/>
    <mergeCell ref="H27:R27"/>
    <mergeCell ref="T27:U27"/>
    <mergeCell ref="C39:W39"/>
    <mergeCell ref="X39:AD39"/>
    <mergeCell ref="C40:W40"/>
    <mergeCell ref="X40:Z40"/>
    <mergeCell ref="AA40:AD40"/>
    <mergeCell ref="C41:W41"/>
    <mergeCell ref="AC27:AD27"/>
    <mergeCell ref="AC28:AD28"/>
    <mergeCell ref="H29:R29"/>
    <mergeCell ref="T29:U29"/>
    <mergeCell ref="AC29:AD29"/>
    <mergeCell ref="H31:R31"/>
    <mergeCell ref="T31:U31"/>
    <mergeCell ref="AC31:AD31"/>
    <mergeCell ref="AC30:AD30"/>
    <mergeCell ref="AC32:AD32"/>
    <mergeCell ref="C38:W38"/>
    <mergeCell ref="X38:Z38"/>
    <mergeCell ref="AA38:AD38"/>
    <mergeCell ref="H33:R33"/>
    <mergeCell ref="T33:U33"/>
    <mergeCell ref="AC33:AD33"/>
    <mergeCell ref="H34:R34"/>
    <mergeCell ref="T34:U34"/>
    <mergeCell ref="V34:Z34"/>
    <mergeCell ref="AC34:AD34"/>
    <mergeCell ref="C36:W36"/>
    <mergeCell ref="X36:Z36"/>
    <mergeCell ref="AA36:AD36"/>
    <mergeCell ref="C37:W37"/>
    <mergeCell ref="X37:AD37"/>
    <mergeCell ref="X41:AD41"/>
    <mergeCell ref="C45:I45"/>
    <mergeCell ref="J45:L45"/>
    <mergeCell ref="M45:N45"/>
    <mergeCell ref="C54:AE56"/>
    <mergeCell ref="C50:W50"/>
    <mergeCell ref="AA50:AD50"/>
    <mergeCell ref="C52:W52"/>
    <mergeCell ref="X52:AD52"/>
    <mergeCell ref="C51:W51"/>
    <mergeCell ref="X51:AD51"/>
    <mergeCell ref="C49:W49"/>
    <mergeCell ref="AA49:AD49"/>
    <mergeCell ref="C48:W48"/>
    <mergeCell ref="AA48:AD48"/>
  </mergeCells>
  <phoneticPr fontId="1"/>
  <dataValidations count="4">
    <dataValidation type="list" allowBlank="1" showInputMessage="1" showErrorMessage="1" sqref="T26:U26">
      <formula1>"0,1,2,3,3.5,4,4.5,5,5.5,6,6.5,7,7.5,8"</formula1>
    </dataValidation>
    <dataValidation type="whole" operator="greaterThanOrEqual" allowBlank="1" showInputMessage="1" showErrorMessage="1" errorTitle="注意" error="こちらには、整数しか入力できません。" sqref="J15:L15 J45:L45 H12:L12">
      <formula1>0</formula1>
    </dataValidation>
    <dataValidation type="whole" operator="greaterThanOrEqual" allowBlank="1" showErrorMessage="1" errorTitle="注意" error="こちらには、整数しか入力できません。" sqref="M17:O19">
      <formula1>0</formula1>
    </dataValidation>
    <dataValidation type="list" allowBlank="1" showInputMessage="1" showErrorMessage="1" sqref="T27:T33 T23:T25">
      <formula1>"○,―"</formula1>
    </dataValidation>
  </dataValidations>
  <pageMargins left="0.23622047244094488" right="0.23622047244094488" top="0.3543307086614173" bottom="0.3543307086614173" header="0" footer="0"/>
  <pageSetup paperSize="9" scale="83" orientation="portrait" r:id="rId1"/>
  <headerFooter>
    <oddFooter xml:space="preserve">&amp;C
</oddFooter>
  </headerFooter>
  <rowBreaks count="1" manualBreakCount="1">
    <brk id="42" max="31" man="1"/>
  </rowBreaks>
  <colBreaks count="1" manualBreakCount="1">
    <brk id="32" max="5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7"/>
  <sheetViews>
    <sheetView showZeros="0" view="pageBreakPreview" zoomScaleNormal="100" zoomScaleSheetLayoutView="100" workbookViewId="0">
      <selection activeCell="AG40" sqref="AG40:AM41"/>
    </sheetView>
  </sheetViews>
  <sheetFormatPr defaultRowHeight="13.5"/>
  <cols>
    <col min="1" max="43" width="2.25" style="1" customWidth="1"/>
    <col min="44" max="16384" width="9" style="1"/>
  </cols>
  <sheetData>
    <row r="1" spans="1:39">
      <c r="A1" s="1" t="s">
        <v>188</v>
      </c>
    </row>
    <row r="2" spans="1:39">
      <c r="A2" s="352" t="s">
        <v>273</v>
      </c>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c r="AL2" s="352"/>
      <c r="AM2" s="352"/>
    </row>
    <row r="3" spans="1:39">
      <c r="A3" s="352"/>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2"/>
      <c r="AM3" s="352"/>
    </row>
    <row r="4" spans="1:39" ht="13.5" customHeight="1">
      <c r="A4" s="3"/>
      <c r="B4" s="3"/>
      <c r="C4" s="3"/>
      <c r="D4" s="3"/>
      <c r="E4" s="3"/>
      <c r="F4" s="3"/>
      <c r="G4" s="3"/>
      <c r="H4" s="3"/>
      <c r="I4" s="3"/>
      <c r="J4" s="3"/>
      <c r="K4" s="3"/>
      <c r="L4" s="3"/>
      <c r="M4" s="3"/>
      <c r="N4" s="3"/>
      <c r="O4" s="3"/>
      <c r="P4" s="3"/>
      <c r="Q4" s="3"/>
      <c r="R4" s="3"/>
      <c r="AC4" s="358" t="s">
        <v>272</v>
      </c>
      <c r="AD4" s="358"/>
      <c r="AE4" s="358"/>
      <c r="AF4" s="358"/>
      <c r="AG4" s="358"/>
      <c r="AH4" s="358"/>
      <c r="AI4" s="358"/>
      <c r="AJ4" s="358"/>
      <c r="AK4" s="358"/>
      <c r="AL4" s="358"/>
      <c r="AM4" s="358"/>
    </row>
    <row r="5" spans="1:39" ht="13.5" customHeight="1" thickBot="1">
      <c r="A5" s="1" t="s">
        <v>32</v>
      </c>
      <c r="B5" s="3"/>
      <c r="C5" s="3"/>
      <c r="D5" s="3"/>
      <c r="E5" s="3"/>
      <c r="F5" s="3"/>
      <c r="G5" s="3"/>
      <c r="H5" s="3"/>
      <c r="I5" s="3"/>
      <c r="J5" s="3"/>
      <c r="K5" s="3"/>
      <c r="L5" s="3"/>
      <c r="M5" s="3"/>
      <c r="N5" s="3"/>
      <c r="O5" s="3"/>
      <c r="P5" s="3"/>
      <c r="Q5" s="3"/>
      <c r="R5" s="3"/>
    </row>
    <row r="6" spans="1:39">
      <c r="V6" s="353" t="s">
        <v>14</v>
      </c>
      <c r="W6" s="354"/>
      <c r="X6" s="354"/>
      <c r="Y6" s="354"/>
      <c r="Z6" s="354"/>
      <c r="AA6" s="354"/>
      <c r="AB6" s="354"/>
      <c r="AC6" s="357" t="s">
        <v>7</v>
      </c>
      <c r="AD6" s="355"/>
      <c r="AE6" s="355"/>
      <c r="AF6" s="355"/>
      <c r="AG6" s="355" t="e">
        <f>#REF!</f>
        <v>#REF!</v>
      </c>
      <c r="AH6" s="355"/>
      <c r="AI6" s="355"/>
      <c r="AJ6" s="355"/>
      <c r="AK6" s="355"/>
      <c r="AL6" s="355" t="s">
        <v>26</v>
      </c>
      <c r="AM6" s="356"/>
    </row>
    <row r="7" spans="1:39">
      <c r="V7" s="359" t="s">
        <v>4</v>
      </c>
      <c r="W7" s="344"/>
      <c r="X7" s="344"/>
      <c r="Y7" s="344"/>
      <c r="Z7" s="344"/>
      <c r="AA7" s="344"/>
      <c r="AB7" s="344"/>
      <c r="AC7" s="343" t="e">
        <f>#REF!</f>
        <v>#REF!</v>
      </c>
      <c r="AD7" s="344"/>
      <c r="AE7" s="344"/>
      <c r="AF7" s="344"/>
      <c r="AG7" s="344"/>
      <c r="AH7" s="344"/>
      <c r="AI7" s="344"/>
      <c r="AJ7" s="344"/>
      <c r="AK7" s="344"/>
      <c r="AL7" s="344"/>
      <c r="AM7" s="345"/>
    </row>
    <row r="8" spans="1:39">
      <c r="V8" s="359" t="s">
        <v>15</v>
      </c>
      <c r="W8" s="344"/>
      <c r="X8" s="344"/>
      <c r="Y8" s="344"/>
      <c r="Z8" s="344"/>
      <c r="AA8" s="344"/>
      <c r="AB8" s="344"/>
      <c r="AC8" s="346" t="e">
        <f>#REF!</f>
        <v>#REF!</v>
      </c>
      <c r="AD8" s="347"/>
      <c r="AE8" s="347"/>
      <c r="AF8" s="347"/>
      <c r="AG8" s="347"/>
      <c r="AH8" s="347"/>
      <c r="AI8" s="347"/>
      <c r="AJ8" s="347"/>
      <c r="AK8" s="347"/>
      <c r="AL8" s="347"/>
      <c r="AM8" s="348"/>
    </row>
    <row r="9" spans="1:39">
      <c r="V9" s="359" t="s">
        <v>16</v>
      </c>
      <c r="W9" s="344"/>
      <c r="X9" s="344"/>
      <c r="Y9" s="344"/>
      <c r="Z9" s="344"/>
      <c r="AA9" s="344"/>
      <c r="AB9" s="344"/>
      <c r="AC9" s="349" t="e">
        <f>#REF!</f>
        <v>#REF!</v>
      </c>
      <c r="AD9" s="344"/>
      <c r="AE9" s="344"/>
      <c r="AF9" s="344"/>
      <c r="AG9" s="344"/>
      <c r="AH9" s="344"/>
      <c r="AI9" s="344"/>
      <c r="AJ9" s="344"/>
      <c r="AK9" s="344"/>
      <c r="AL9" s="344"/>
      <c r="AM9" s="345"/>
    </row>
    <row r="10" spans="1:39" ht="14.25" thickBot="1">
      <c r="V10" s="360" t="s">
        <v>17</v>
      </c>
      <c r="W10" s="351"/>
      <c r="X10" s="351"/>
      <c r="Y10" s="351"/>
      <c r="Z10" s="351"/>
      <c r="AA10" s="351"/>
      <c r="AB10" s="351"/>
      <c r="AC10" s="350" t="e">
        <f>#REF!</f>
        <v>#REF!</v>
      </c>
      <c r="AD10" s="351"/>
      <c r="AE10" s="351"/>
      <c r="AF10" s="351"/>
      <c r="AG10" s="351"/>
      <c r="AH10" s="351"/>
      <c r="AI10" s="351"/>
      <c r="AJ10" s="351"/>
      <c r="AK10" s="351"/>
      <c r="AL10" s="351"/>
      <c r="AM10" s="30" t="s">
        <v>8</v>
      </c>
    </row>
    <row r="12" spans="1:39">
      <c r="A12" s="313" t="s">
        <v>0</v>
      </c>
      <c r="B12" s="314"/>
      <c r="C12" s="313" t="s">
        <v>44</v>
      </c>
      <c r="D12" s="314"/>
      <c r="E12" s="314"/>
      <c r="F12" s="314"/>
      <c r="G12" s="313" t="s">
        <v>45</v>
      </c>
      <c r="H12" s="314"/>
      <c r="I12" s="314"/>
      <c r="J12" s="314"/>
      <c r="K12" s="313" t="s">
        <v>5</v>
      </c>
      <c r="L12" s="314"/>
      <c r="M12" s="314"/>
      <c r="N12" s="314"/>
      <c r="O12" s="314"/>
      <c r="P12" s="314"/>
      <c r="Q12" s="314"/>
      <c r="R12" s="339"/>
      <c r="S12" s="330" t="s">
        <v>187</v>
      </c>
      <c r="T12" s="330"/>
      <c r="U12" s="330"/>
      <c r="V12" s="330"/>
      <c r="W12" s="330"/>
      <c r="X12" s="330"/>
      <c r="Y12" s="331"/>
      <c r="Z12" s="330" t="s">
        <v>46</v>
      </c>
      <c r="AA12" s="330"/>
      <c r="AB12" s="330"/>
      <c r="AC12" s="330"/>
      <c r="AD12" s="330"/>
      <c r="AE12" s="330"/>
      <c r="AF12" s="331"/>
      <c r="AG12" s="342" t="s">
        <v>50</v>
      </c>
      <c r="AH12" s="314"/>
      <c r="AI12" s="314"/>
      <c r="AJ12" s="314"/>
      <c r="AK12" s="314"/>
      <c r="AL12" s="314"/>
      <c r="AM12" s="339"/>
    </row>
    <row r="13" spans="1:39">
      <c r="A13" s="337"/>
      <c r="B13" s="338"/>
      <c r="C13" s="337"/>
      <c r="D13" s="338"/>
      <c r="E13" s="338"/>
      <c r="F13" s="338"/>
      <c r="G13" s="337"/>
      <c r="H13" s="338"/>
      <c r="I13" s="338"/>
      <c r="J13" s="338"/>
      <c r="K13" s="337"/>
      <c r="L13" s="338"/>
      <c r="M13" s="338"/>
      <c r="N13" s="338"/>
      <c r="O13" s="338"/>
      <c r="P13" s="338"/>
      <c r="Q13" s="338"/>
      <c r="R13" s="340"/>
      <c r="S13" s="332"/>
      <c r="T13" s="332"/>
      <c r="U13" s="332"/>
      <c r="V13" s="332"/>
      <c r="W13" s="332"/>
      <c r="X13" s="332"/>
      <c r="Y13" s="333"/>
      <c r="Z13" s="332"/>
      <c r="AA13" s="332"/>
      <c r="AB13" s="332"/>
      <c r="AC13" s="332"/>
      <c r="AD13" s="332"/>
      <c r="AE13" s="332"/>
      <c r="AF13" s="333"/>
      <c r="AG13" s="338"/>
      <c r="AH13" s="338"/>
      <c r="AI13" s="338"/>
      <c r="AJ13" s="338"/>
      <c r="AK13" s="338"/>
      <c r="AL13" s="338"/>
      <c r="AM13" s="340"/>
    </row>
    <row r="14" spans="1:39">
      <c r="A14" s="337"/>
      <c r="B14" s="338"/>
      <c r="C14" s="337"/>
      <c r="D14" s="338"/>
      <c r="E14" s="338"/>
      <c r="F14" s="338"/>
      <c r="G14" s="337"/>
      <c r="H14" s="338"/>
      <c r="I14" s="338"/>
      <c r="J14" s="338"/>
      <c r="K14" s="337"/>
      <c r="L14" s="338"/>
      <c r="M14" s="338"/>
      <c r="N14" s="338"/>
      <c r="O14" s="338"/>
      <c r="P14" s="338"/>
      <c r="Q14" s="338"/>
      <c r="R14" s="340"/>
      <c r="S14" s="332"/>
      <c r="T14" s="332"/>
      <c r="U14" s="332"/>
      <c r="V14" s="332"/>
      <c r="W14" s="332"/>
      <c r="X14" s="332"/>
      <c r="Y14" s="333"/>
      <c r="Z14" s="332"/>
      <c r="AA14" s="332"/>
      <c r="AB14" s="332"/>
      <c r="AC14" s="332"/>
      <c r="AD14" s="332"/>
      <c r="AE14" s="332"/>
      <c r="AF14" s="333"/>
      <c r="AG14" s="338"/>
      <c r="AH14" s="338"/>
      <c r="AI14" s="338"/>
      <c r="AJ14" s="338"/>
      <c r="AK14" s="338"/>
      <c r="AL14" s="338"/>
      <c r="AM14" s="340"/>
    </row>
    <row r="15" spans="1:39">
      <c r="A15" s="315"/>
      <c r="B15" s="316"/>
      <c r="C15" s="315"/>
      <c r="D15" s="316"/>
      <c r="E15" s="316"/>
      <c r="F15" s="316"/>
      <c r="G15" s="315"/>
      <c r="H15" s="316"/>
      <c r="I15" s="316"/>
      <c r="J15" s="316"/>
      <c r="K15" s="315"/>
      <c r="L15" s="316"/>
      <c r="M15" s="316"/>
      <c r="N15" s="316"/>
      <c r="O15" s="316"/>
      <c r="P15" s="316"/>
      <c r="Q15" s="316"/>
      <c r="R15" s="341"/>
      <c r="S15" s="336" t="s">
        <v>278</v>
      </c>
      <c r="T15" s="334"/>
      <c r="U15" s="334"/>
      <c r="V15" s="334"/>
      <c r="W15" s="334"/>
      <c r="X15" s="334"/>
      <c r="Y15" s="335"/>
      <c r="Z15" s="334" t="s">
        <v>279</v>
      </c>
      <c r="AA15" s="334"/>
      <c r="AB15" s="334"/>
      <c r="AC15" s="334"/>
      <c r="AD15" s="334"/>
      <c r="AE15" s="334"/>
      <c r="AF15" s="335"/>
      <c r="AG15" s="316"/>
      <c r="AH15" s="316"/>
      <c r="AI15" s="316"/>
      <c r="AJ15" s="316"/>
      <c r="AK15" s="316"/>
      <c r="AL15" s="316"/>
      <c r="AM15" s="341"/>
    </row>
    <row r="16" spans="1:39">
      <c r="A16" s="301">
        <v>1</v>
      </c>
      <c r="B16" s="302"/>
      <c r="C16" s="317"/>
      <c r="D16" s="318"/>
      <c r="E16" s="318"/>
      <c r="F16" s="318"/>
      <c r="G16" s="317"/>
      <c r="H16" s="318"/>
      <c r="I16" s="318"/>
      <c r="J16" s="318"/>
      <c r="K16" s="317"/>
      <c r="L16" s="318"/>
      <c r="M16" s="318"/>
      <c r="N16" s="318"/>
      <c r="O16" s="318"/>
      <c r="P16" s="318"/>
      <c r="Q16" s="318"/>
      <c r="R16" s="321"/>
      <c r="S16" s="297"/>
      <c r="T16" s="297"/>
      <c r="U16" s="297"/>
      <c r="V16" s="297"/>
      <c r="W16" s="297"/>
      <c r="X16" s="297"/>
      <c r="Y16" s="298"/>
      <c r="Z16" s="297"/>
      <c r="AA16" s="297"/>
      <c r="AB16" s="297"/>
      <c r="AC16" s="297"/>
      <c r="AD16" s="297"/>
      <c r="AE16" s="297"/>
      <c r="AF16" s="298"/>
      <c r="AG16" s="297"/>
      <c r="AH16" s="297"/>
      <c r="AI16" s="297"/>
      <c r="AJ16" s="297"/>
      <c r="AK16" s="297"/>
      <c r="AL16" s="297"/>
      <c r="AM16" s="298"/>
    </row>
    <row r="17" spans="1:39">
      <c r="A17" s="325"/>
      <c r="B17" s="326"/>
      <c r="C17" s="327"/>
      <c r="D17" s="328"/>
      <c r="E17" s="328"/>
      <c r="F17" s="328"/>
      <c r="G17" s="327"/>
      <c r="H17" s="328"/>
      <c r="I17" s="328"/>
      <c r="J17" s="328"/>
      <c r="K17" s="327"/>
      <c r="L17" s="328"/>
      <c r="M17" s="328"/>
      <c r="N17" s="328"/>
      <c r="O17" s="328"/>
      <c r="P17" s="328"/>
      <c r="Q17" s="328"/>
      <c r="R17" s="329"/>
      <c r="S17" s="323"/>
      <c r="T17" s="323"/>
      <c r="U17" s="323"/>
      <c r="V17" s="323"/>
      <c r="W17" s="323"/>
      <c r="X17" s="323"/>
      <c r="Y17" s="324"/>
      <c r="Z17" s="323"/>
      <c r="AA17" s="323"/>
      <c r="AB17" s="323"/>
      <c r="AC17" s="323"/>
      <c r="AD17" s="323"/>
      <c r="AE17" s="323"/>
      <c r="AF17" s="324"/>
      <c r="AG17" s="323"/>
      <c r="AH17" s="323"/>
      <c r="AI17" s="323"/>
      <c r="AJ17" s="323"/>
      <c r="AK17" s="323"/>
      <c r="AL17" s="323"/>
      <c r="AM17" s="324"/>
    </row>
    <row r="18" spans="1:39">
      <c r="A18" s="301">
        <v>2</v>
      </c>
      <c r="B18" s="302"/>
      <c r="C18" s="317"/>
      <c r="D18" s="318"/>
      <c r="E18" s="318"/>
      <c r="F18" s="318"/>
      <c r="G18" s="317"/>
      <c r="H18" s="318"/>
      <c r="I18" s="318"/>
      <c r="J18" s="318"/>
      <c r="K18" s="317"/>
      <c r="L18" s="318"/>
      <c r="M18" s="318"/>
      <c r="N18" s="318"/>
      <c r="O18" s="318"/>
      <c r="P18" s="318"/>
      <c r="Q18" s="318"/>
      <c r="R18" s="321"/>
      <c r="S18" s="297"/>
      <c r="T18" s="297"/>
      <c r="U18" s="297"/>
      <c r="V18" s="297"/>
      <c r="W18" s="297"/>
      <c r="X18" s="297"/>
      <c r="Y18" s="298"/>
      <c r="Z18" s="297"/>
      <c r="AA18" s="297"/>
      <c r="AB18" s="297"/>
      <c r="AC18" s="297"/>
      <c r="AD18" s="297"/>
      <c r="AE18" s="297"/>
      <c r="AF18" s="298"/>
      <c r="AG18" s="297"/>
      <c r="AH18" s="297"/>
      <c r="AI18" s="297"/>
      <c r="AJ18" s="297"/>
      <c r="AK18" s="297"/>
      <c r="AL18" s="297"/>
      <c r="AM18" s="298"/>
    </row>
    <row r="19" spans="1:39">
      <c r="A19" s="325"/>
      <c r="B19" s="326"/>
      <c r="C19" s="327"/>
      <c r="D19" s="328"/>
      <c r="E19" s="328"/>
      <c r="F19" s="328"/>
      <c r="G19" s="327"/>
      <c r="H19" s="328"/>
      <c r="I19" s="328"/>
      <c r="J19" s="328"/>
      <c r="K19" s="327"/>
      <c r="L19" s="328"/>
      <c r="M19" s="328"/>
      <c r="N19" s="328"/>
      <c r="O19" s="328"/>
      <c r="P19" s="328"/>
      <c r="Q19" s="328"/>
      <c r="R19" s="329"/>
      <c r="S19" s="323"/>
      <c r="T19" s="323"/>
      <c r="U19" s="323"/>
      <c r="V19" s="323"/>
      <c r="W19" s="323"/>
      <c r="X19" s="323"/>
      <c r="Y19" s="324"/>
      <c r="Z19" s="323"/>
      <c r="AA19" s="323"/>
      <c r="AB19" s="323"/>
      <c r="AC19" s="323"/>
      <c r="AD19" s="323"/>
      <c r="AE19" s="323"/>
      <c r="AF19" s="324"/>
      <c r="AG19" s="323"/>
      <c r="AH19" s="323"/>
      <c r="AI19" s="323"/>
      <c r="AJ19" s="323"/>
      <c r="AK19" s="323"/>
      <c r="AL19" s="323"/>
      <c r="AM19" s="324"/>
    </row>
    <row r="20" spans="1:39">
      <c r="A20" s="301">
        <v>3</v>
      </c>
      <c r="B20" s="302"/>
      <c r="C20" s="317"/>
      <c r="D20" s="318"/>
      <c r="E20" s="318"/>
      <c r="F20" s="318"/>
      <c r="G20" s="317"/>
      <c r="H20" s="318"/>
      <c r="I20" s="318"/>
      <c r="J20" s="318"/>
      <c r="K20" s="317"/>
      <c r="L20" s="318"/>
      <c r="M20" s="318"/>
      <c r="N20" s="318"/>
      <c r="O20" s="318"/>
      <c r="P20" s="318"/>
      <c r="Q20" s="318"/>
      <c r="R20" s="321"/>
      <c r="S20" s="297"/>
      <c r="T20" s="297"/>
      <c r="U20" s="297"/>
      <c r="V20" s="297"/>
      <c r="W20" s="297"/>
      <c r="X20" s="297"/>
      <c r="Y20" s="298"/>
      <c r="Z20" s="297"/>
      <c r="AA20" s="297"/>
      <c r="AB20" s="297"/>
      <c r="AC20" s="297"/>
      <c r="AD20" s="297"/>
      <c r="AE20" s="297"/>
      <c r="AF20" s="298"/>
      <c r="AG20" s="297"/>
      <c r="AH20" s="297"/>
      <c r="AI20" s="297"/>
      <c r="AJ20" s="297"/>
      <c r="AK20" s="297"/>
      <c r="AL20" s="297"/>
      <c r="AM20" s="298"/>
    </row>
    <row r="21" spans="1:39">
      <c r="A21" s="325"/>
      <c r="B21" s="326"/>
      <c r="C21" s="327"/>
      <c r="D21" s="328"/>
      <c r="E21" s="328"/>
      <c r="F21" s="328"/>
      <c r="G21" s="327"/>
      <c r="H21" s="328"/>
      <c r="I21" s="328"/>
      <c r="J21" s="328"/>
      <c r="K21" s="327"/>
      <c r="L21" s="328"/>
      <c r="M21" s="328"/>
      <c r="N21" s="328"/>
      <c r="O21" s="328"/>
      <c r="P21" s="328"/>
      <c r="Q21" s="328"/>
      <c r="R21" s="329"/>
      <c r="S21" s="323"/>
      <c r="T21" s="323"/>
      <c r="U21" s="323"/>
      <c r="V21" s="323"/>
      <c r="W21" s="323"/>
      <c r="X21" s="323"/>
      <c r="Y21" s="324"/>
      <c r="Z21" s="323"/>
      <c r="AA21" s="323"/>
      <c r="AB21" s="323"/>
      <c r="AC21" s="323"/>
      <c r="AD21" s="323"/>
      <c r="AE21" s="323"/>
      <c r="AF21" s="324"/>
      <c r="AG21" s="323"/>
      <c r="AH21" s="323"/>
      <c r="AI21" s="323"/>
      <c r="AJ21" s="323"/>
      <c r="AK21" s="323"/>
      <c r="AL21" s="323"/>
      <c r="AM21" s="324"/>
    </row>
    <row r="22" spans="1:39">
      <c r="A22" s="301">
        <v>4</v>
      </c>
      <c r="B22" s="302"/>
      <c r="C22" s="317"/>
      <c r="D22" s="318"/>
      <c r="E22" s="318"/>
      <c r="F22" s="318"/>
      <c r="G22" s="317"/>
      <c r="H22" s="318"/>
      <c r="I22" s="318"/>
      <c r="J22" s="318"/>
      <c r="K22" s="317"/>
      <c r="L22" s="318"/>
      <c r="M22" s="318"/>
      <c r="N22" s="318"/>
      <c r="O22" s="318"/>
      <c r="P22" s="318"/>
      <c r="Q22" s="318"/>
      <c r="R22" s="321"/>
      <c r="S22" s="297"/>
      <c r="T22" s="297"/>
      <c r="U22" s="297"/>
      <c r="V22" s="297"/>
      <c r="W22" s="297"/>
      <c r="X22" s="297"/>
      <c r="Y22" s="298"/>
      <c r="Z22" s="297"/>
      <c r="AA22" s="297"/>
      <c r="AB22" s="297"/>
      <c r="AC22" s="297"/>
      <c r="AD22" s="297"/>
      <c r="AE22" s="297"/>
      <c r="AF22" s="298"/>
      <c r="AG22" s="297"/>
      <c r="AH22" s="297"/>
      <c r="AI22" s="297"/>
      <c r="AJ22" s="297"/>
      <c r="AK22" s="297"/>
      <c r="AL22" s="297"/>
      <c r="AM22" s="298"/>
    </row>
    <row r="23" spans="1:39">
      <c r="A23" s="325"/>
      <c r="B23" s="326"/>
      <c r="C23" s="327"/>
      <c r="D23" s="328"/>
      <c r="E23" s="328"/>
      <c r="F23" s="328"/>
      <c r="G23" s="327"/>
      <c r="H23" s="328"/>
      <c r="I23" s="328"/>
      <c r="J23" s="328"/>
      <c r="K23" s="327"/>
      <c r="L23" s="328"/>
      <c r="M23" s="328"/>
      <c r="N23" s="328"/>
      <c r="O23" s="328"/>
      <c r="P23" s="328"/>
      <c r="Q23" s="328"/>
      <c r="R23" s="329"/>
      <c r="S23" s="323"/>
      <c r="T23" s="323"/>
      <c r="U23" s="323"/>
      <c r="V23" s="323"/>
      <c r="W23" s="323"/>
      <c r="X23" s="323"/>
      <c r="Y23" s="324"/>
      <c r="Z23" s="323"/>
      <c r="AA23" s="323"/>
      <c r="AB23" s="323"/>
      <c r="AC23" s="323"/>
      <c r="AD23" s="323"/>
      <c r="AE23" s="323"/>
      <c r="AF23" s="324"/>
      <c r="AG23" s="323"/>
      <c r="AH23" s="323"/>
      <c r="AI23" s="323"/>
      <c r="AJ23" s="323"/>
      <c r="AK23" s="323"/>
      <c r="AL23" s="323"/>
      <c r="AM23" s="324"/>
    </row>
    <row r="24" spans="1:39">
      <c r="A24" s="301">
        <v>5</v>
      </c>
      <c r="B24" s="302"/>
      <c r="C24" s="317"/>
      <c r="D24" s="318"/>
      <c r="E24" s="318"/>
      <c r="F24" s="318"/>
      <c r="G24" s="317"/>
      <c r="H24" s="318"/>
      <c r="I24" s="318"/>
      <c r="J24" s="318"/>
      <c r="K24" s="317"/>
      <c r="L24" s="318"/>
      <c r="M24" s="318"/>
      <c r="N24" s="318"/>
      <c r="O24" s="318"/>
      <c r="P24" s="318"/>
      <c r="Q24" s="318"/>
      <c r="R24" s="321"/>
      <c r="S24" s="297"/>
      <c r="T24" s="297"/>
      <c r="U24" s="297"/>
      <c r="V24" s="297"/>
      <c r="W24" s="297"/>
      <c r="X24" s="297"/>
      <c r="Y24" s="298"/>
      <c r="Z24" s="297"/>
      <c r="AA24" s="297"/>
      <c r="AB24" s="297"/>
      <c r="AC24" s="297"/>
      <c r="AD24" s="297"/>
      <c r="AE24" s="297"/>
      <c r="AF24" s="298"/>
      <c r="AG24" s="297"/>
      <c r="AH24" s="297"/>
      <c r="AI24" s="297"/>
      <c r="AJ24" s="297"/>
      <c r="AK24" s="297"/>
      <c r="AL24" s="297"/>
      <c r="AM24" s="298"/>
    </row>
    <row r="25" spans="1:39">
      <c r="A25" s="325"/>
      <c r="B25" s="326"/>
      <c r="C25" s="327"/>
      <c r="D25" s="328"/>
      <c r="E25" s="328"/>
      <c r="F25" s="328"/>
      <c r="G25" s="327"/>
      <c r="H25" s="328"/>
      <c r="I25" s="328"/>
      <c r="J25" s="328"/>
      <c r="K25" s="327"/>
      <c r="L25" s="328"/>
      <c r="M25" s="328"/>
      <c r="N25" s="328"/>
      <c r="O25" s="328"/>
      <c r="P25" s="328"/>
      <c r="Q25" s="328"/>
      <c r="R25" s="329"/>
      <c r="S25" s="323"/>
      <c r="T25" s="323"/>
      <c r="U25" s="323"/>
      <c r="V25" s="323"/>
      <c r="W25" s="323"/>
      <c r="X25" s="323"/>
      <c r="Y25" s="324"/>
      <c r="Z25" s="323"/>
      <c r="AA25" s="323"/>
      <c r="AB25" s="323"/>
      <c r="AC25" s="323"/>
      <c r="AD25" s="323"/>
      <c r="AE25" s="323"/>
      <c r="AF25" s="324"/>
      <c r="AG25" s="323"/>
      <c r="AH25" s="323"/>
      <c r="AI25" s="323"/>
      <c r="AJ25" s="323"/>
      <c r="AK25" s="323"/>
      <c r="AL25" s="323"/>
      <c r="AM25" s="324"/>
    </row>
    <row r="26" spans="1:39">
      <c r="A26" s="301">
        <v>6</v>
      </c>
      <c r="B26" s="302"/>
      <c r="C26" s="317"/>
      <c r="D26" s="318"/>
      <c r="E26" s="318"/>
      <c r="F26" s="318"/>
      <c r="G26" s="317"/>
      <c r="H26" s="318"/>
      <c r="I26" s="318"/>
      <c r="J26" s="318"/>
      <c r="K26" s="317"/>
      <c r="L26" s="318"/>
      <c r="M26" s="318"/>
      <c r="N26" s="318"/>
      <c r="O26" s="318"/>
      <c r="P26" s="318"/>
      <c r="Q26" s="318"/>
      <c r="R26" s="321"/>
      <c r="S26" s="297"/>
      <c r="T26" s="297"/>
      <c r="U26" s="297"/>
      <c r="V26" s="297"/>
      <c r="W26" s="297"/>
      <c r="X26" s="297"/>
      <c r="Y26" s="298"/>
      <c r="Z26" s="297"/>
      <c r="AA26" s="297"/>
      <c r="AB26" s="297"/>
      <c r="AC26" s="297"/>
      <c r="AD26" s="297"/>
      <c r="AE26" s="297"/>
      <c r="AF26" s="298"/>
      <c r="AG26" s="297"/>
      <c r="AH26" s="297"/>
      <c r="AI26" s="297"/>
      <c r="AJ26" s="297"/>
      <c r="AK26" s="297"/>
      <c r="AL26" s="297"/>
      <c r="AM26" s="298"/>
    </row>
    <row r="27" spans="1:39">
      <c r="A27" s="325"/>
      <c r="B27" s="326"/>
      <c r="C27" s="327"/>
      <c r="D27" s="328"/>
      <c r="E27" s="328"/>
      <c r="F27" s="328"/>
      <c r="G27" s="327"/>
      <c r="H27" s="328"/>
      <c r="I27" s="328"/>
      <c r="J27" s="328"/>
      <c r="K27" s="327"/>
      <c r="L27" s="328"/>
      <c r="M27" s="328"/>
      <c r="N27" s="328"/>
      <c r="O27" s="328"/>
      <c r="P27" s="328"/>
      <c r="Q27" s="328"/>
      <c r="R27" s="329"/>
      <c r="S27" s="323"/>
      <c r="T27" s="323"/>
      <c r="U27" s="323"/>
      <c r="V27" s="323"/>
      <c r="W27" s="323"/>
      <c r="X27" s="323"/>
      <c r="Y27" s="324"/>
      <c r="Z27" s="323"/>
      <c r="AA27" s="323"/>
      <c r="AB27" s="323"/>
      <c r="AC27" s="323"/>
      <c r="AD27" s="323"/>
      <c r="AE27" s="323"/>
      <c r="AF27" s="324"/>
      <c r="AG27" s="323"/>
      <c r="AH27" s="323"/>
      <c r="AI27" s="323"/>
      <c r="AJ27" s="323"/>
      <c r="AK27" s="323"/>
      <c r="AL27" s="323"/>
      <c r="AM27" s="324"/>
    </row>
    <row r="28" spans="1:39">
      <c r="A28" s="301">
        <v>7</v>
      </c>
      <c r="B28" s="302"/>
      <c r="C28" s="317"/>
      <c r="D28" s="318"/>
      <c r="E28" s="318"/>
      <c r="F28" s="318"/>
      <c r="G28" s="317"/>
      <c r="H28" s="318"/>
      <c r="I28" s="318"/>
      <c r="J28" s="318"/>
      <c r="K28" s="317"/>
      <c r="L28" s="318"/>
      <c r="M28" s="318"/>
      <c r="N28" s="318"/>
      <c r="O28" s="318"/>
      <c r="P28" s="318"/>
      <c r="Q28" s="318"/>
      <c r="R28" s="321"/>
      <c r="S28" s="297"/>
      <c r="T28" s="297"/>
      <c r="U28" s="297"/>
      <c r="V28" s="297"/>
      <c r="W28" s="297"/>
      <c r="X28" s="297"/>
      <c r="Y28" s="298"/>
      <c r="Z28" s="297"/>
      <c r="AA28" s="297"/>
      <c r="AB28" s="297"/>
      <c r="AC28" s="297"/>
      <c r="AD28" s="297"/>
      <c r="AE28" s="297"/>
      <c r="AF28" s="298"/>
      <c r="AG28" s="297"/>
      <c r="AH28" s="297"/>
      <c r="AI28" s="297"/>
      <c r="AJ28" s="297"/>
      <c r="AK28" s="297"/>
      <c r="AL28" s="297"/>
      <c r="AM28" s="298"/>
    </row>
    <row r="29" spans="1:39">
      <c r="A29" s="325"/>
      <c r="B29" s="326"/>
      <c r="C29" s="319"/>
      <c r="D29" s="320"/>
      <c r="E29" s="320"/>
      <c r="F29" s="320"/>
      <c r="G29" s="319"/>
      <c r="H29" s="320"/>
      <c r="I29" s="320"/>
      <c r="J29" s="320"/>
      <c r="K29" s="319"/>
      <c r="L29" s="320"/>
      <c r="M29" s="320"/>
      <c r="N29" s="320"/>
      <c r="O29" s="320"/>
      <c r="P29" s="320"/>
      <c r="Q29" s="320"/>
      <c r="R29" s="322"/>
      <c r="S29" s="299"/>
      <c r="T29" s="299"/>
      <c r="U29" s="299"/>
      <c r="V29" s="299"/>
      <c r="W29" s="299"/>
      <c r="X29" s="299"/>
      <c r="Y29" s="300"/>
      <c r="Z29" s="299"/>
      <c r="AA29" s="299"/>
      <c r="AB29" s="299"/>
      <c r="AC29" s="299"/>
      <c r="AD29" s="299"/>
      <c r="AE29" s="299"/>
      <c r="AF29" s="300"/>
      <c r="AG29" s="299"/>
      <c r="AH29" s="299"/>
      <c r="AI29" s="299"/>
      <c r="AJ29" s="299"/>
      <c r="AK29" s="299"/>
      <c r="AL29" s="299"/>
      <c r="AM29" s="300"/>
    </row>
    <row r="30" spans="1:39">
      <c r="A30" s="301">
        <v>8</v>
      </c>
      <c r="B30" s="302"/>
      <c r="C30" s="317"/>
      <c r="D30" s="318"/>
      <c r="E30" s="318"/>
      <c r="F30" s="318"/>
      <c r="G30" s="317"/>
      <c r="H30" s="318"/>
      <c r="I30" s="318"/>
      <c r="J30" s="318"/>
      <c r="K30" s="317"/>
      <c r="L30" s="318"/>
      <c r="M30" s="318"/>
      <c r="N30" s="318"/>
      <c r="O30" s="318"/>
      <c r="P30" s="318"/>
      <c r="Q30" s="318"/>
      <c r="R30" s="321"/>
      <c r="S30" s="297"/>
      <c r="T30" s="297"/>
      <c r="U30" s="297"/>
      <c r="V30" s="297"/>
      <c r="W30" s="297"/>
      <c r="X30" s="297"/>
      <c r="Y30" s="298"/>
      <c r="Z30" s="297"/>
      <c r="AA30" s="297"/>
      <c r="AB30" s="297"/>
      <c r="AC30" s="297"/>
      <c r="AD30" s="297"/>
      <c r="AE30" s="297"/>
      <c r="AF30" s="298"/>
      <c r="AG30" s="297"/>
      <c r="AH30" s="297"/>
      <c r="AI30" s="297"/>
      <c r="AJ30" s="297"/>
      <c r="AK30" s="297"/>
      <c r="AL30" s="297"/>
      <c r="AM30" s="298"/>
    </row>
    <row r="31" spans="1:39">
      <c r="A31" s="325"/>
      <c r="B31" s="326"/>
      <c r="C31" s="327"/>
      <c r="D31" s="328"/>
      <c r="E31" s="328"/>
      <c r="F31" s="328"/>
      <c r="G31" s="327"/>
      <c r="H31" s="328"/>
      <c r="I31" s="328"/>
      <c r="J31" s="328"/>
      <c r="K31" s="327"/>
      <c r="L31" s="328"/>
      <c r="M31" s="328"/>
      <c r="N31" s="328"/>
      <c r="O31" s="328"/>
      <c r="P31" s="328"/>
      <c r="Q31" s="328"/>
      <c r="R31" s="329"/>
      <c r="S31" s="323"/>
      <c r="T31" s="323"/>
      <c r="U31" s="323"/>
      <c r="V31" s="323"/>
      <c r="W31" s="323"/>
      <c r="X31" s="323"/>
      <c r="Y31" s="324"/>
      <c r="Z31" s="323"/>
      <c r="AA31" s="323"/>
      <c r="AB31" s="323"/>
      <c r="AC31" s="323"/>
      <c r="AD31" s="323"/>
      <c r="AE31" s="323"/>
      <c r="AF31" s="324"/>
      <c r="AG31" s="323"/>
      <c r="AH31" s="323"/>
      <c r="AI31" s="323"/>
      <c r="AJ31" s="323"/>
      <c r="AK31" s="323"/>
      <c r="AL31" s="323"/>
      <c r="AM31" s="324"/>
    </row>
    <row r="32" spans="1:39">
      <c r="A32" s="301">
        <v>9</v>
      </c>
      <c r="B32" s="302"/>
      <c r="C32" s="317"/>
      <c r="D32" s="318"/>
      <c r="E32" s="318"/>
      <c r="F32" s="318"/>
      <c r="G32" s="317"/>
      <c r="H32" s="318"/>
      <c r="I32" s="318"/>
      <c r="J32" s="318"/>
      <c r="K32" s="317"/>
      <c r="L32" s="318"/>
      <c r="M32" s="318"/>
      <c r="N32" s="318"/>
      <c r="O32" s="318"/>
      <c r="P32" s="318"/>
      <c r="Q32" s="318"/>
      <c r="R32" s="321"/>
      <c r="S32" s="297"/>
      <c r="T32" s="297"/>
      <c r="U32" s="297"/>
      <c r="V32" s="297"/>
      <c r="W32" s="297"/>
      <c r="X32" s="297"/>
      <c r="Y32" s="298"/>
      <c r="Z32" s="297"/>
      <c r="AA32" s="297"/>
      <c r="AB32" s="297"/>
      <c r="AC32" s="297"/>
      <c r="AD32" s="297"/>
      <c r="AE32" s="297"/>
      <c r="AF32" s="298"/>
      <c r="AG32" s="297"/>
      <c r="AH32" s="297"/>
      <c r="AI32" s="297"/>
      <c r="AJ32" s="297"/>
      <c r="AK32" s="297"/>
      <c r="AL32" s="297"/>
      <c r="AM32" s="298"/>
    </row>
    <row r="33" spans="1:39">
      <c r="A33" s="325"/>
      <c r="B33" s="326"/>
      <c r="C33" s="327"/>
      <c r="D33" s="328"/>
      <c r="E33" s="328"/>
      <c r="F33" s="328"/>
      <c r="G33" s="327"/>
      <c r="H33" s="328"/>
      <c r="I33" s="328"/>
      <c r="J33" s="328"/>
      <c r="K33" s="327"/>
      <c r="L33" s="328"/>
      <c r="M33" s="328"/>
      <c r="N33" s="328"/>
      <c r="O33" s="328"/>
      <c r="P33" s="328"/>
      <c r="Q33" s="328"/>
      <c r="R33" s="329"/>
      <c r="S33" s="323"/>
      <c r="T33" s="323"/>
      <c r="U33" s="323"/>
      <c r="V33" s="323"/>
      <c r="W33" s="323"/>
      <c r="X33" s="323"/>
      <c r="Y33" s="324"/>
      <c r="Z33" s="323"/>
      <c r="AA33" s="323"/>
      <c r="AB33" s="323"/>
      <c r="AC33" s="323"/>
      <c r="AD33" s="323"/>
      <c r="AE33" s="323"/>
      <c r="AF33" s="324"/>
      <c r="AG33" s="323"/>
      <c r="AH33" s="323"/>
      <c r="AI33" s="323"/>
      <c r="AJ33" s="323"/>
      <c r="AK33" s="323"/>
      <c r="AL33" s="323"/>
      <c r="AM33" s="324"/>
    </row>
    <row r="34" spans="1:39">
      <c r="A34" s="301">
        <v>10</v>
      </c>
      <c r="B34" s="302"/>
      <c r="C34" s="317"/>
      <c r="D34" s="318"/>
      <c r="E34" s="318"/>
      <c r="F34" s="318"/>
      <c r="G34" s="317"/>
      <c r="H34" s="318"/>
      <c r="I34" s="318"/>
      <c r="J34" s="318"/>
      <c r="K34" s="317"/>
      <c r="L34" s="318"/>
      <c r="M34" s="318"/>
      <c r="N34" s="318"/>
      <c r="O34" s="318"/>
      <c r="P34" s="318"/>
      <c r="Q34" s="318"/>
      <c r="R34" s="321"/>
      <c r="S34" s="297"/>
      <c r="T34" s="297"/>
      <c r="U34" s="297"/>
      <c r="V34" s="297"/>
      <c r="W34" s="297"/>
      <c r="X34" s="297"/>
      <c r="Y34" s="298"/>
      <c r="Z34" s="297"/>
      <c r="AA34" s="297"/>
      <c r="AB34" s="297"/>
      <c r="AC34" s="297"/>
      <c r="AD34" s="297"/>
      <c r="AE34" s="297"/>
      <c r="AF34" s="298"/>
      <c r="AG34" s="297"/>
      <c r="AH34" s="297"/>
      <c r="AI34" s="297"/>
      <c r="AJ34" s="297"/>
      <c r="AK34" s="297"/>
      <c r="AL34" s="297"/>
      <c r="AM34" s="298"/>
    </row>
    <row r="35" spans="1:39">
      <c r="A35" s="325"/>
      <c r="B35" s="326"/>
      <c r="C35" s="327"/>
      <c r="D35" s="328"/>
      <c r="E35" s="328"/>
      <c r="F35" s="328"/>
      <c r="G35" s="327"/>
      <c r="H35" s="328"/>
      <c r="I35" s="328"/>
      <c r="J35" s="328"/>
      <c r="K35" s="327"/>
      <c r="L35" s="328"/>
      <c r="M35" s="328"/>
      <c r="N35" s="328"/>
      <c r="O35" s="328"/>
      <c r="P35" s="328"/>
      <c r="Q35" s="328"/>
      <c r="R35" s="329"/>
      <c r="S35" s="323"/>
      <c r="T35" s="323"/>
      <c r="U35" s="323"/>
      <c r="V35" s="323"/>
      <c r="W35" s="323"/>
      <c r="X35" s="323"/>
      <c r="Y35" s="324"/>
      <c r="Z35" s="323"/>
      <c r="AA35" s="323"/>
      <c r="AB35" s="323"/>
      <c r="AC35" s="323"/>
      <c r="AD35" s="323"/>
      <c r="AE35" s="323"/>
      <c r="AF35" s="324"/>
      <c r="AG35" s="323"/>
      <c r="AH35" s="323"/>
      <c r="AI35" s="323"/>
      <c r="AJ35" s="323"/>
      <c r="AK35" s="323"/>
      <c r="AL35" s="323"/>
      <c r="AM35" s="324"/>
    </row>
    <row r="36" spans="1:39">
      <c r="A36" s="301">
        <v>11</v>
      </c>
      <c r="B36" s="302"/>
      <c r="C36" s="317"/>
      <c r="D36" s="318"/>
      <c r="E36" s="318"/>
      <c r="F36" s="318"/>
      <c r="G36" s="317"/>
      <c r="H36" s="318"/>
      <c r="I36" s="318"/>
      <c r="J36" s="318"/>
      <c r="K36" s="317"/>
      <c r="L36" s="318"/>
      <c r="M36" s="318"/>
      <c r="N36" s="318"/>
      <c r="O36" s="318"/>
      <c r="P36" s="318"/>
      <c r="Q36" s="318"/>
      <c r="R36" s="321"/>
      <c r="S36" s="297"/>
      <c r="T36" s="297"/>
      <c r="U36" s="297"/>
      <c r="V36" s="297"/>
      <c r="W36" s="297"/>
      <c r="X36" s="297"/>
      <c r="Y36" s="298"/>
      <c r="Z36" s="297"/>
      <c r="AA36" s="297"/>
      <c r="AB36" s="297"/>
      <c r="AC36" s="297"/>
      <c r="AD36" s="297"/>
      <c r="AE36" s="297"/>
      <c r="AF36" s="298"/>
      <c r="AG36" s="297"/>
      <c r="AH36" s="297"/>
      <c r="AI36" s="297"/>
      <c r="AJ36" s="297"/>
      <c r="AK36" s="297"/>
      <c r="AL36" s="297"/>
      <c r="AM36" s="298"/>
    </row>
    <row r="37" spans="1:39">
      <c r="A37" s="325"/>
      <c r="B37" s="326"/>
      <c r="C37" s="327"/>
      <c r="D37" s="328"/>
      <c r="E37" s="328"/>
      <c r="F37" s="328"/>
      <c r="G37" s="327"/>
      <c r="H37" s="328"/>
      <c r="I37" s="328"/>
      <c r="J37" s="328"/>
      <c r="K37" s="327"/>
      <c r="L37" s="328"/>
      <c r="M37" s="328"/>
      <c r="N37" s="328"/>
      <c r="O37" s="328"/>
      <c r="P37" s="328"/>
      <c r="Q37" s="328"/>
      <c r="R37" s="329"/>
      <c r="S37" s="323"/>
      <c r="T37" s="323"/>
      <c r="U37" s="323"/>
      <c r="V37" s="323"/>
      <c r="W37" s="323"/>
      <c r="X37" s="323"/>
      <c r="Y37" s="324"/>
      <c r="Z37" s="323"/>
      <c r="AA37" s="323"/>
      <c r="AB37" s="323"/>
      <c r="AC37" s="323"/>
      <c r="AD37" s="323"/>
      <c r="AE37" s="323"/>
      <c r="AF37" s="324"/>
      <c r="AG37" s="323"/>
      <c r="AH37" s="323"/>
      <c r="AI37" s="323"/>
      <c r="AJ37" s="323"/>
      <c r="AK37" s="323"/>
      <c r="AL37" s="323"/>
      <c r="AM37" s="324"/>
    </row>
    <row r="38" spans="1:39">
      <c r="A38" s="301">
        <v>12</v>
      </c>
      <c r="B38" s="302"/>
      <c r="C38" s="317"/>
      <c r="D38" s="318"/>
      <c r="E38" s="318"/>
      <c r="F38" s="318"/>
      <c r="G38" s="317"/>
      <c r="H38" s="318"/>
      <c r="I38" s="318"/>
      <c r="J38" s="318"/>
      <c r="K38" s="317"/>
      <c r="L38" s="318"/>
      <c r="M38" s="318"/>
      <c r="N38" s="318"/>
      <c r="O38" s="318"/>
      <c r="P38" s="318"/>
      <c r="Q38" s="318"/>
      <c r="R38" s="321"/>
      <c r="S38" s="297"/>
      <c r="T38" s="297"/>
      <c r="U38" s="297"/>
      <c r="V38" s="297"/>
      <c r="W38" s="297"/>
      <c r="X38" s="297"/>
      <c r="Y38" s="298"/>
      <c r="Z38" s="297"/>
      <c r="AA38" s="297"/>
      <c r="AB38" s="297"/>
      <c r="AC38" s="297"/>
      <c r="AD38" s="297"/>
      <c r="AE38" s="297"/>
      <c r="AF38" s="298"/>
      <c r="AG38" s="297"/>
      <c r="AH38" s="297"/>
      <c r="AI38" s="297"/>
      <c r="AJ38" s="297"/>
      <c r="AK38" s="297"/>
      <c r="AL38" s="297"/>
      <c r="AM38" s="298"/>
    </row>
    <row r="39" spans="1:39">
      <c r="A39" s="304"/>
      <c r="B39" s="305"/>
      <c r="C39" s="319"/>
      <c r="D39" s="320"/>
      <c r="E39" s="320"/>
      <c r="F39" s="320"/>
      <c r="G39" s="319"/>
      <c r="H39" s="320"/>
      <c r="I39" s="320"/>
      <c r="J39" s="320"/>
      <c r="K39" s="319"/>
      <c r="L39" s="320"/>
      <c r="M39" s="320"/>
      <c r="N39" s="320"/>
      <c r="O39" s="320"/>
      <c r="P39" s="320"/>
      <c r="Q39" s="320"/>
      <c r="R39" s="322"/>
      <c r="S39" s="299"/>
      <c r="T39" s="299"/>
      <c r="U39" s="299"/>
      <c r="V39" s="299"/>
      <c r="W39" s="299"/>
      <c r="X39" s="299"/>
      <c r="Y39" s="300"/>
      <c r="Z39" s="299"/>
      <c r="AA39" s="299"/>
      <c r="AB39" s="299"/>
      <c r="AC39" s="299"/>
      <c r="AD39" s="299"/>
      <c r="AE39" s="299"/>
      <c r="AF39" s="300"/>
      <c r="AG39" s="299"/>
      <c r="AH39" s="299"/>
      <c r="AI39" s="299"/>
      <c r="AJ39" s="299"/>
      <c r="AK39" s="299"/>
      <c r="AL39" s="299"/>
      <c r="AM39" s="300"/>
    </row>
    <row r="40" spans="1:39">
      <c r="K40" s="301" t="s">
        <v>1</v>
      </c>
      <c r="L40" s="302"/>
      <c r="M40" s="302"/>
      <c r="N40" s="302"/>
      <c r="O40" s="302"/>
      <c r="P40" s="302"/>
      <c r="Q40" s="302"/>
      <c r="R40" s="303"/>
      <c r="S40" s="313" t="s">
        <v>47</v>
      </c>
      <c r="T40" s="314"/>
      <c r="U40" s="308">
        <f>SUM(S16:Y39)</f>
        <v>0</v>
      </c>
      <c r="V40" s="308"/>
      <c r="W40" s="308"/>
      <c r="X40" s="308"/>
      <c r="Y40" s="309"/>
      <c r="Z40" s="313" t="s">
        <v>47</v>
      </c>
      <c r="AA40" s="314"/>
      <c r="AB40" s="308">
        <f>SUM(Z16:AF39)</f>
        <v>0</v>
      </c>
      <c r="AC40" s="308"/>
      <c r="AD40" s="308"/>
      <c r="AE40" s="308"/>
      <c r="AF40" s="309"/>
      <c r="AG40" s="307">
        <f>SUM(AG16:AM39)</f>
        <v>0</v>
      </c>
      <c r="AH40" s="308"/>
      <c r="AI40" s="308"/>
      <c r="AJ40" s="308"/>
      <c r="AK40" s="308"/>
      <c r="AL40" s="308"/>
      <c r="AM40" s="309"/>
    </row>
    <row r="41" spans="1:39">
      <c r="K41" s="304"/>
      <c r="L41" s="305"/>
      <c r="M41" s="305"/>
      <c r="N41" s="305"/>
      <c r="O41" s="305"/>
      <c r="P41" s="305"/>
      <c r="Q41" s="305"/>
      <c r="R41" s="306"/>
      <c r="S41" s="315"/>
      <c r="T41" s="316"/>
      <c r="U41" s="311"/>
      <c r="V41" s="311"/>
      <c r="W41" s="311"/>
      <c r="X41" s="311"/>
      <c r="Y41" s="312"/>
      <c r="Z41" s="315"/>
      <c r="AA41" s="316"/>
      <c r="AB41" s="311"/>
      <c r="AC41" s="311"/>
      <c r="AD41" s="311"/>
      <c r="AE41" s="311"/>
      <c r="AF41" s="312"/>
      <c r="AG41" s="310"/>
      <c r="AH41" s="311"/>
      <c r="AI41" s="311"/>
      <c r="AJ41" s="311"/>
      <c r="AK41" s="311"/>
      <c r="AL41" s="311"/>
      <c r="AM41" s="312"/>
    </row>
    <row r="43" spans="1:39">
      <c r="A43" s="1" t="s">
        <v>21</v>
      </c>
      <c r="C43" s="1" t="s">
        <v>48</v>
      </c>
    </row>
    <row r="44" spans="1:39">
      <c r="A44" s="1" t="s">
        <v>22</v>
      </c>
      <c r="C44" s="1" t="s">
        <v>182</v>
      </c>
    </row>
    <row r="45" spans="1:39">
      <c r="A45" s="1" t="s">
        <v>23</v>
      </c>
      <c r="C45" s="1" t="s">
        <v>181</v>
      </c>
    </row>
    <row r="46" spans="1:39">
      <c r="A46" s="1" t="s">
        <v>24</v>
      </c>
      <c r="C46" s="296" t="s">
        <v>197</v>
      </c>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6"/>
      <c r="AI46" s="296"/>
      <c r="AJ46" s="296"/>
      <c r="AK46" s="296"/>
      <c r="AL46" s="296"/>
      <c r="AM46" s="296"/>
    </row>
    <row r="47" spans="1:39">
      <c r="A47" s="1" t="s">
        <v>25</v>
      </c>
      <c r="C47" s="1" t="s">
        <v>49</v>
      </c>
    </row>
  </sheetData>
  <sheetProtection password="CC0D" sheet="1" objects="1" scenarios="1"/>
  <mergeCells count="114">
    <mergeCell ref="AC7:AM7"/>
    <mergeCell ref="AC8:AM8"/>
    <mergeCell ref="AC9:AM9"/>
    <mergeCell ref="AC10:AL10"/>
    <mergeCell ref="A2:AM3"/>
    <mergeCell ref="V6:AB6"/>
    <mergeCell ref="AL6:AM6"/>
    <mergeCell ref="AC6:AF6"/>
    <mergeCell ref="AG6:AK6"/>
    <mergeCell ref="AC4:AM4"/>
    <mergeCell ref="V9:AB9"/>
    <mergeCell ref="V10:AB10"/>
    <mergeCell ref="V7:AB7"/>
    <mergeCell ref="V8:AB8"/>
    <mergeCell ref="A16:B17"/>
    <mergeCell ref="G16:J17"/>
    <mergeCell ref="C16:F17"/>
    <mergeCell ref="AG16:AM17"/>
    <mergeCell ref="Z16:AF17"/>
    <mergeCell ref="S12:Y14"/>
    <mergeCell ref="Z12:AF14"/>
    <mergeCell ref="Z15:AF15"/>
    <mergeCell ref="S15:Y15"/>
    <mergeCell ref="S16:Y17"/>
    <mergeCell ref="K16:R17"/>
    <mergeCell ref="A12:B15"/>
    <mergeCell ref="C12:F15"/>
    <mergeCell ref="G12:J15"/>
    <mergeCell ref="K12:R15"/>
    <mergeCell ref="AG12:AM15"/>
    <mergeCell ref="Z18:AF19"/>
    <mergeCell ref="AG18:AM19"/>
    <mergeCell ref="A20:B21"/>
    <mergeCell ref="C20:F21"/>
    <mergeCell ref="G20:J21"/>
    <mergeCell ref="K20:R21"/>
    <mergeCell ref="S20:Y21"/>
    <mergeCell ref="Z20:AF21"/>
    <mergeCell ref="AG20:AM21"/>
    <mergeCell ref="A18:B19"/>
    <mergeCell ref="C18:F19"/>
    <mergeCell ref="G18:J19"/>
    <mergeCell ref="K18:R19"/>
    <mergeCell ref="S18:Y19"/>
    <mergeCell ref="AG22:AM23"/>
    <mergeCell ref="A24:B25"/>
    <mergeCell ref="C24:F25"/>
    <mergeCell ref="G24:J25"/>
    <mergeCell ref="K24:R25"/>
    <mergeCell ref="S24:Y25"/>
    <mergeCell ref="Z24:AF25"/>
    <mergeCell ref="AG24:AM25"/>
    <mergeCell ref="A22:B23"/>
    <mergeCell ref="C22:F23"/>
    <mergeCell ref="G22:J23"/>
    <mergeCell ref="K22:R23"/>
    <mergeCell ref="S22:Y23"/>
    <mergeCell ref="Z22:AF23"/>
    <mergeCell ref="AG26:AM27"/>
    <mergeCell ref="A28:B29"/>
    <mergeCell ref="C28:F29"/>
    <mergeCell ref="G28:J29"/>
    <mergeCell ref="K28:R29"/>
    <mergeCell ref="S28:Y29"/>
    <mergeCell ref="Z28:AF29"/>
    <mergeCell ref="AG28:AM29"/>
    <mergeCell ref="A26:B27"/>
    <mergeCell ref="C26:F27"/>
    <mergeCell ref="G26:J27"/>
    <mergeCell ref="K26:R27"/>
    <mergeCell ref="S26:Y27"/>
    <mergeCell ref="Z26:AF27"/>
    <mergeCell ref="AG30:AM31"/>
    <mergeCell ref="A32:B33"/>
    <mergeCell ref="C32:F33"/>
    <mergeCell ref="G32:J33"/>
    <mergeCell ref="K32:R33"/>
    <mergeCell ref="S32:Y33"/>
    <mergeCell ref="Z32:AF33"/>
    <mergeCell ref="AG32:AM33"/>
    <mergeCell ref="A30:B31"/>
    <mergeCell ref="C30:F31"/>
    <mergeCell ref="G30:J31"/>
    <mergeCell ref="K30:R31"/>
    <mergeCell ref="S30:Y31"/>
    <mergeCell ref="Z30:AF31"/>
    <mergeCell ref="AG34:AM35"/>
    <mergeCell ref="A36:B37"/>
    <mergeCell ref="C36:F37"/>
    <mergeCell ref="G36:J37"/>
    <mergeCell ref="K36:R37"/>
    <mergeCell ref="S36:Y37"/>
    <mergeCell ref="Z36:AF37"/>
    <mergeCell ref="AG36:AM37"/>
    <mergeCell ref="A34:B35"/>
    <mergeCell ref="C34:F35"/>
    <mergeCell ref="G34:J35"/>
    <mergeCell ref="K34:R35"/>
    <mergeCell ref="S34:Y35"/>
    <mergeCell ref="Z34:AF35"/>
    <mergeCell ref="C46:AM46"/>
    <mergeCell ref="AG38:AM39"/>
    <mergeCell ref="K40:R41"/>
    <mergeCell ref="AG40:AM41"/>
    <mergeCell ref="S40:T41"/>
    <mergeCell ref="Z40:AA41"/>
    <mergeCell ref="U40:Y41"/>
    <mergeCell ref="AB40:AF41"/>
    <mergeCell ref="A38:B39"/>
    <mergeCell ref="C38:F39"/>
    <mergeCell ref="G38:J39"/>
    <mergeCell ref="K38:R39"/>
    <mergeCell ref="S38:Y39"/>
    <mergeCell ref="Z38:AF39"/>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1"/>
  <sheetViews>
    <sheetView showZeros="0" view="pageBreakPreview" zoomScaleNormal="100" zoomScaleSheetLayoutView="100" workbookViewId="0">
      <selection activeCell="AE4" sqref="AE4:AO4"/>
    </sheetView>
  </sheetViews>
  <sheetFormatPr defaultRowHeight="13.5"/>
  <cols>
    <col min="1" max="2" width="1.25" style="1" customWidth="1"/>
    <col min="3" max="11" width="2.25" style="1" customWidth="1"/>
    <col min="12" max="12" width="2.875" style="1" customWidth="1"/>
    <col min="13" max="26" width="2.25" style="1" customWidth="1"/>
    <col min="27" max="27" width="2.875" style="1" customWidth="1"/>
    <col min="28" max="42" width="2.25" style="1" customWidth="1"/>
    <col min="43" max="16384" width="9" style="1"/>
  </cols>
  <sheetData>
    <row r="1" spans="1:41">
      <c r="A1" s="1" t="s">
        <v>189</v>
      </c>
    </row>
    <row r="2" spans="1:41">
      <c r="A2" s="352" t="s">
        <v>289</v>
      </c>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c r="AL2" s="352"/>
      <c r="AM2" s="352"/>
      <c r="AN2" s="352"/>
      <c r="AO2" s="352"/>
    </row>
    <row r="3" spans="1:41">
      <c r="A3" s="352"/>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2"/>
      <c r="AM3" s="352"/>
      <c r="AN3" s="352"/>
      <c r="AO3" s="352"/>
    </row>
    <row r="4" spans="1:41" ht="13.5" customHeight="1">
      <c r="A4" s="3"/>
      <c r="B4" s="3"/>
      <c r="C4" s="3"/>
      <c r="D4" s="3"/>
      <c r="E4" s="3"/>
      <c r="F4" s="3"/>
      <c r="G4" s="3"/>
      <c r="H4" s="3"/>
      <c r="I4" s="3"/>
      <c r="J4" s="3"/>
      <c r="K4" s="3"/>
      <c r="L4" s="3"/>
      <c r="M4" s="3"/>
      <c r="N4" s="3"/>
      <c r="O4" s="3"/>
      <c r="P4" s="3"/>
      <c r="Q4" s="3"/>
      <c r="R4" s="3"/>
      <c r="S4" s="3"/>
      <c r="T4" s="3"/>
      <c r="AE4" s="358" t="s">
        <v>272</v>
      </c>
      <c r="AF4" s="358"/>
      <c r="AG4" s="358"/>
      <c r="AH4" s="358"/>
      <c r="AI4" s="358"/>
      <c r="AJ4" s="358"/>
      <c r="AK4" s="358"/>
      <c r="AL4" s="358"/>
      <c r="AM4" s="358"/>
      <c r="AN4" s="358"/>
      <c r="AO4" s="358"/>
    </row>
    <row r="5" spans="1:41" ht="13.5" customHeight="1" thickBot="1">
      <c r="A5" s="1" t="s">
        <v>32</v>
      </c>
      <c r="B5" s="3"/>
      <c r="C5" s="3"/>
      <c r="D5" s="3"/>
      <c r="E5" s="3"/>
      <c r="F5" s="3"/>
      <c r="G5" s="3"/>
      <c r="H5" s="3"/>
      <c r="I5" s="3"/>
      <c r="J5" s="3"/>
      <c r="K5" s="3"/>
      <c r="L5" s="3"/>
      <c r="M5" s="3"/>
      <c r="N5" s="3"/>
      <c r="O5" s="3"/>
      <c r="P5" s="3"/>
      <c r="Q5" s="3"/>
      <c r="R5" s="3"/>
      <c r="S5" s="3"/>
      <c r="T5" s="3"/>
    </row>
    <row r="6" spans="1:41">
      <c r="X6" s="353" t="s">
        <v>14</v>
      </c>
      <c r="Y6" s="354"/>
      <c r="Z6" s="354"/>
      <c r="AA6" s="354"/>
      <c r="AB6" s="354"/>
      <c r="AC6" s="354"/>
      <c r="AD6" s="402"/>
      <c r="AE6" s="357" t="s">
        <v>7</v>
      </c>
      <c r="AF6" s="355"/>
      <c r="AG6" s="355"/>
      <c r="AH6" s="355"/>
      <c r="AI6" s="355" t="e">
        <f>'第２号様式の２（内訳表）'!AG6</f>
        <v>#REF!</v>
      </c>
      <c r="AJ6" s="355"/>
      <c r="AK6" s="355"/>
      <c r="AL6" s="355"/>
      <c r="AM6" s="355"/>
      <c r="AN6" s="355" t="s">
        <v>26</v>
      </c>
      <c r="AO6" s="356"/>
    </row>
    <row r="7" spans="1:41">
      <c r="X7" s="359" t="s">
        <v>4</v>
      </c>
      <c r="Y7" s="344"/>
      <c r="Z7" s="344"/>
      <c r="AA7" s="344"/>
      <c r="AB7" s="344"/>
      <c r="AC7" s="344"/>
      <c r="AD7" s="403"/>
      <c r="AE7" s="343" t="e">
        <f>'第２号様式の２（内訳表）'!AC7</f>
        <v>#REF!</v>
      </c>
      <c r="AF7" s="344"/>
      <c r="AG7" s="344"/>
      <c r="AH7" s="344"/>
      <c r="AI7" s="344"/>
      <c r="AJ7" s="344"/>
      <c r="AK7" s="344"/>
      <c r="AL7" s="344"/>
      <c r="AM7" s="344"/>
      <c r="AN7" s="344"/>
      <c r="AO7" s="345"/>
    </row>
    <row r="8" spans="1:41">
      <c r="X8" s="359" t="s">
        <v>15</v>
      </c>
      <c r="Y8" s="344"/>
      <c r="Z8" s="344"/>
      <c r="AA8" s="344"/>
      <c r="AB8" s="344"/>
      <c r="AC8" s="344"/>
      <c r="AD8" s="403"/>
      <c r="AE8" s="346" t="e">
        <f>#REF!</f>
        <v>#REF!</v>
      </c>
      <c r="AF8" s="347"/>
      <c r="AG8" s="347"/>
      <c r="AH8" s="347"/>
      <c r="AI8" s="347"/>
      <c r="AJ8" s="347"/>
      <c r="AK8" s="347"/>
      <c r="AL8" s="347"/>
      <c r="AM8" s="347"/>
      <c r="AN8" s="347"/>
      <c r="AO8" s="348"/>
    </row>
    <row r="9" spans="1:41">
      <c r="X9" s="359" t="s">
        <v>16</v>
      </c>
      <c r="Y9" s="344"/>
      <c r="Z9" s="344"/>
      <c r="AA9" s="344"/>
      <c r="AB9" s="344"/>
      <c r="AC9" s="344"/>
      <c r="AD9" s="403"/>
      <c r="AE9" s="349" t="e">
        <f>#REF!</f>
        <v>#REF!</v>
      </c>
      <c r="AF9" s="344"/>
      <c r="AG9" s="344"/>
      <c r="AH9" s="344"/>
      <c r="AI9" s="344"/>
      <c r="AJ9" s="344"/>
      <c r="AK9" s="344"/>
      <c r="AL9" s="344"/>
      <c r="AM9" s="344"/>
      <c r="AN9" s="344"/>
      <c r="AO9" s="345"/>
    </row>
    <row r="10" spans="1:41" ht="14.25" thickBot="1">
      <c r="X10" s="360" t="s">
        <v>17</v>
      </c>
      <c r="Y10" s="351"/>
      <c r="Z10" s="351"/>
      <c r="AA10" s="351"/>
      <c r="AB10" s="351"/>
      <c r="AC10" s="351"/>
      <c r="AD10" s="401"/>
      <c r="AE10" s="350" t="e">
        <f>#REF!</f>
        <v>#REF!</v>
      </c>
      <c r="AF10" s="351"/>
      <c r="AG10" s="351"/>
      <c r="AH10" s="351"/>
      <c r="AI10" s="351"/>
      <c r="AJ10" s="351"/>
      <c r="AK10" s="351"/>
      <c r="AL10" s="351"/>
      <c r="AM10" s="351"/>
      <c r="AN10" s="351"/>
      <c r="AO10" s="30" t="s">
        <v>8</v>
      </c>
    </row>
    <row r="11" spans="1:41" ht="6" customHeight="1"/>
    <row r="12" spans="1:41" ht="45.75" customHeight="1">
      <c r="L12" s="400" t="s">
        <v>299</v>
      </c>
      <c r="M12" s="400"/>
      <c r="N12" s="400"/>
      <c r="O12" s="400"/>
      <c r="P12" s="400"/>
      <c r="Q12" s="400"/>
      <c r="R12" s="400"/>
      <c r="S12" s="400"/>
      <c r="T12" s="400"/>
      <c r="U12" s="400"/>
      <c r="V12" s="400"/>
      <c r="W12" s="400"/>
      <c r="X12" s="400"/>
      <c r="Y12" s="400"/>
      <c r="Z12" s="400"/>
      <c r="AA12" s="400" t="s">
        <v>300</v>
      </c>
      <c r="AB12" s="400"/>
      <c r="AC12" s="400"/>
      <c r="AD12" s="400"/>
      <c r="AE12" s="400"/>
      <c r="AF12" s="400"/>
      <c r="AG12" s="400"/>
      <c r="AH12" s="400"/>
      <c r="AI12" s="400"/>
      <c r="AJ12" s="400"/>
      <c r="AK12" s="400"/>
      <c r="AL12" s="400"/>
      <c r="AM12" s="400"/>
      <c r="AN12" s="400"/>
      <c r="AO12" s="400"/>
    </row>
    <row r="13" spans="1:41" ht="9.75" customHeight="1">
      <c r="A13" s="364" t="s">
        <v>199</v>
      </c>
      <c r="B13" s="364"/>
      <c r="C13" s="362" t="s">
        <v>298</v>
      </c>
      <c r="D13" s="363"/>
      <c r="E13" s="313" t="s">
        <v>52</v>
      </c>
      <c r="F13" s="314"/>
      <c r="G13" s="339"/>
      <c r="H13" s="314" t="s">
        <v>51</v>
      </c>
      <c r="I13" s="314"/>
      <c r="J13" s="314"/>
      <c r="K13" s="339"/>
      <c r="L13" s="313" t="s">
        <v>53</v>
      </c>
      <c r="M13" s="314"/>
      <c r="N13" s="314"/>
      <c r="O13" s="314"/>
      <c r="P13" s="314"/>
      <c r="Q13" s="314"/>
      <c r="R13" s="314"/>
      <c r="S13" s="391" t="s">
        <v>54</v>
      </c>
      <c r="T13" s="392"/>
      <c r="U13" s="392"/>
      <c r="V13" s="392"/>
      <c r="W13" s="392"/>
      <c r="X13" s="392"/>
      <c r="Y13" s="392"/>
      <c r="Z13" s="393"/>
      <c r="AA13" s="314" t="s">
        <v>53</v>
      </c>
      <c r="AB13" s="314"/>
      <c r="AC13" s="314"/>
      <c r="AD13" s="314"/>
      <c r="AE13" s="314"/>
      <c r="AF13" s="314"/>
      <c r="AG13" s="339"/>
      <c r="AH13" s="397" t="s">
        <v>55</v>
      </c>
      <c r="AI13" s="392"/>
      <c r="AJ13" s="392"/>
      <c r="AK13" s="392"/>
      <c r="AL13" s="392"/>
      <c r="AM13" s="392"/>
      <c r="AN13" s="392"/>
      <c r="AO13" s="398"/>
    </row>
    <row r="14" spans="1:41" ht="9.75" customHeight="1">
      <c r="A14" s="364"/>
      <c r="B14" s="364"/>
      <c r="C14" s="363"/>
      <c r="D14" s="363"/>
      <c r="E14" s="315"/>
      <c r="F14" s="316"/>
      <c r="G14" s="341"/>
      <c r="H14" s="316"/>
      <c r="I14" s="316"/>
      <c r="J14" s="316"/>
      <c r="K14" s="341"/>
      <c r="L14" s="337"/>
      <c r="M14" s="338"/>
      <c r="N14" s="338"/>
      <c r="O14" s="338"/>
      <c r="P14" s="338"/>
      <c r="Q14" s="338"/>
      <c r="R14" s="338"/>
      <c r="S14" s="394"/>
      <c r="T14" s="395"/>
      <c r="U14" s="395"/>
      <c r="V14" s="395"/>
      <c r="W14" s="395"/>
      <c r="X14" s="395"/>
      <c r="Y14" s="395"/>
      <c r="Z14" s="396"/>
      <c r="AA14" s="338"/>
      <c r="AB14" s="338"/>
      <c r="AC14" s="338"/>
      <c r="AD14" s="338"/>
      <c r="AE14" s="338"/>
      <c r="AF14" s="338"/>
      <c r="AG14" s="340"/>
      <c r="AH14" s="395"/>
      <c r="AI14" s="395"/>
      <c r="AJ14" s="395"/>
      <c r="AK14" s="395"/>
      <c r="AL14" s="395"/>
      <c r="AM14" s="395"/>
      <c r="AN14" s="395"/>
      <c r="AO14" s="399"/>
    </row>
    <row r="15" spans="1:41" ht="11.25" customHeight="1">
      <c r="A15" s="364" t="s">
        <v>200</v>
      </c>
      <c r="B15" s="364"/>
      <c r="C15" s="413" t="s">
        <v>290</v>
      </c>
      <c r="D15" s="331"/>
      <c r="E15" s="404" t="s">
        <v>201</v>
      </c>
      <c r="F15" s="404"/>
      <c r="G15" s="404"/>
      <c r="H15" s="364" t="s">
        <v>202</v>
      </c>
      <c r="I15" s="364"/>
      <c r="J15" s="364"/>
      <c r="K15" s="405"/>
      <c r="L15" s="409"/>
      <c r="M15" s="410" t="s">
        <v>203</v>
      </c>
      <c r="N15" s="411" t="s">
        <v>18</v>
      </c>
      <c r="O15" s="410" t="s">
        <v>204</v>
      </c>
      <c r="P15" s="411" t="s">
        <v>57</v>
      </c>
      <c r="Q15" s="410" t="s">
        <v>205</v>
      </c>
      <c r="R15" s="412" t="s">
        <v>20</v>
      </c>
      <c r="S15" s="406" t="s">
        <v>206</v>
      </c>
      <c r="T15" s="406"/>
      <c r="U15" s="406"/>
      <c r="V15" s="406"/>
      <c r="W15" s="406"/>
      <c r="X15" s="406"/>
      <c r="Y15" s="406"/>
      <c r="Z15" s="407"/>
      <c r="AA15" s="410"/>
      <c r="AB15" s="410" t="s">
        <v>263</v>
      </c>
      <c r="AC15" s="411" t="s">
        <v>18</v>
      </c>
      <c r="AD15" s="410" t="s">
        <v>263</v>
      </c>
      <c r="AE15" s="411" t="s">
        <v>57</v>
      </c>
      <c r="AF15" s="410" t="s">
        <v>263</v>
      </c>
      <c r="AG15" s="412" t="s">
        <v>20</v>
      </c>
      <c r="AH15" s="408" t="s">
        <v>264</v>
      </c>
      <c r="AI15" s="406"/>
      <c r="AJ15" s="406"/>
      <c r="AK15" s="406"/>
      <c r="AL15" s="406"/>
      <c r="AM15" s="406"/>
      <c r="AN15" s="406"/>
      <c r="AO15" s="406"/>
    </row>
    <row r="16" spans="1:41" ht="11.25" customHeight="1">
      <c r="A16" s="364"/>
      <c r="B16" s="364"/>
      <c r="C16" s="414"/>
      <c r="D16" s="415"/>
      <c r="E16" s="404"/>
      <c r="F16" s="404"/>
      <c r="G16" s="404"/>
      <c r="H16" s="364"/>
      <c r="I16" s="364"/>
      <c r="J16" s="364"/>
      <c r="K16" s="405"/>
      <c r="L16" s="409"/>
      <c r="M16" s="410"/>
      <c r="N16" s="411"/>
      <c r="O16" s="410"/>
      <c r="P16" s="411"/>
      <c r="Q16" s="410"/>
      <c r="R16" s="412"/>
      <c r="S16" s="406"/>
      <c r="T16" s="406"/>
      <c r="U16" s="406"/>
      <c r="V16" s="406"/>
      <c r="W16" s="406"/>
      <c r="X16" s="406"/>
      <c r="Y16" s="406"/>
      <c r="Z16" s="407"/>
      <c r="AA16" s="410"/>
      <c r="AB16" s="410"/>
      <c r="AC16" s="411"/>
      <c r="AD16" s="410"/>
      <c r="AE16" s="411"/>
      <c r="AF16" s="410"/>
      <c r="AG16" s="412"/>
      <c r="AH16" s="408"/>
      <c r="AI16" s="406"/>
      <c r="AJ16" s="406"/>
      <c r="AK16" s="406"/>
      <c r="AL16" s="406"/>
      <c r="AM16" s="406"/>
      <c r="AN16" s="406"/>
      <c r="AO16" s="406"/>
    </row>
    <row r="17" spans="1:41" ht="11.25" customHeight="1">
      <c r="A17" s="364">
        <v>1</v>
      </c>
      <c r="B17" s="364"/>
      <c r="C17" s="317"/>
      <c r="D17" s="321"/>
      <c r="E17" s="365"/>
      <c r="F17" s="365"/>
      <c r="G17" s="365"/>
      <c r="H17" s="366"/>
      <c r="I17" s="366"/>
      <c r="J17" s="366"/>
      <c r="K17" s="367"/>
      <c r="L17" s="368"/>
      <c r="M17" s="369"/>
      <c r="N17" s="371" t="s">
        <v>18</v>
      </c>
      <c r="O17" s="369"/>
      <c r="P17" s="371" t="s">
        <v>57</v>
      </c>
      <c r="Q17" s="369"/>
      <c r="R17" s="373" t="s">
        <v>20</v>
      </c>
      <c r="S17" s="375"/>
      <c r="T17" s="375"/>
      <c r="U17" s="375"/>
      <c r="V17" s="375"/>
      <c r="W17" s="375"/>
      <c r="X17" s="375"/>
      <c r="Y17" s="375"/>
      <c r="Z17" s="376"/>
      <c r="AA17" s="369"/>
      <c r="AB17" s="369"/>
      <c r="AC17" s="371" t="s">
        <v>18</v>
      </c>
      <c r="AD17" s="369"/>
      <c r="AE17" s="371" t="s">
        <v>57</v>
      </c>
      <c r="AF17" s="369"/>
      <c r="AG17" s="373" t="s">
        <v>20</v>
      </c>
      <c r="AH17" s="379"/>
      <c r="AI17" s="375"/>
      <c r="AJ17" s="375"/>
      <c r="AK17" s="375"/>
      <c r="AL17" s="375"/>
      <c r="AM17" s="375"/>
      <c r="AN17" s="375"/>
      <c r="AO17" s="375"/>
    </row>
    <row r="18" spans="1:41" ht="11.25" customHeight="1">
      <c r="A18" s="364"/>
      <c r="B18" s="364"/>
      <c r="C18" s="319"/>
      <c r="D18" s="322"/>
      <c r="E18" s="365"/>
      <c r="F18" s="365"/>
      <c r="G18" s="365"/>
      <c r="H18" s="366"/>
      <c r="I18" s="366"/>
      <c r="J18" s="366"/>
      <c r="K18" s="367"/>
      <c r="L18" s="368"/>
      <c r="M18" s="369"/>
      <c r="N18" s="371"/>
      <c r="O18" s="369"/>
      <c r="P18" s="371"/>
      <c r="Q18" s="369"/>
      <c r="R18" s="373"/>
      <c r="S18" s="375"/>
      <c r="T18" s="375"/>
      <c r="U18" s="375"/>
      <c r="V18" s="375"/>
      <c r="W18" s="375"/>
      <c r="X18" s="375"/>
      <c r="Y18" s="375"/>
      <c r="Z18" s="376"/>
      <c r="AA18" s="369"/>
      <c r="AB18" s="369"/>
      <c r="AC18" s="371"/>
      <c r="AD18" s="369"/>
      <c r="AE18" s="371"/>
      <c r="AF18" s="369"/>
      <c r="AG18" s="373"/>
      <c r="AH18" s="379"/>
      <c r="AI18" s="375"/>
      <c r="AJ18" s="375"/>
      <c r="AK18" s="375"/>
      <c r="AL18" s="375"/>
      <c r="AM18" s="375"/>
      <c r="AN18" s="375"/>
      <c r="AO18" s="375"/>
    </row>
    <row r="19" spans="1:41" ht="11.25" customHeight="1">
      <c r="A19" s="364">
        <v>2</v>
      </c>
      <c r="B19" s="364"/>
      <c r="C19" s="317"/>
      <c r="D19" s="321"/>
      <c r="E19" s="365"/>
      <c r="F19" s="365"/>
      <c r="G19" s="365"/>
      <c r="H19" s="366"/>
      <c r="I19" s="366"/>
      <c r="J19" s="366"/>
      <c r="K19" s="367"/>
      <c r="L19" s="368"/>
      <c r="M19" s="369"/>
      <c r="N19" s="371" t="s">
        <v>18</v>
      </c>
      <c r="O19" s="369"/>
      <c r="P19" s="371" t="s">
        <v>57</v>
      </c>
      <c r="Q19" s="369"/>
      <c r="R19" s="373" t="s">
        <v>20</v>
      </c>
      <c r="S19" s="375"/>
      <c r="T19" s="375"/>
      <c r="U19" s="375"/>
      <c r="V19" s="375"/>
      <c r="W19" s="375"/>
      <c r="X19" s="375"/>
      <c r="Y19" s="375"/>
      <c r="Z19" s="376"/>
      <c r="AA19" s="369"/>
      <c r="AB19" s="369"/>
      <c r="AC19" s="371" t="s">
        <v>18</v>
      </c>
      <c r="AD19" s="369"/>
      <c r="AE19" s="371" t="s">
        <v>57</v>
      </c>
      <c r="AF19" s="369"/>
      <c r="AG19" s="373" t="s">
        <v>20</v>
      </c>
      <c r="AH19" s="379"/>
      <c r="AI19" s="375"/>
      <c r="AJ19" s="375"/>
      <c r="AK19" s="375"/>
      <c r="AL19" s="375"/>
      <c r="AM19" s="375"/>
      <c r="AN19" s="375"/>
      <c r="AO19" s="375"/>
    </row>
    <row r="20" spans="1:41" ht="11.25" customHeight="1">
      <c r="A20" s="364"/>
      <c r="B20" s="364"/>
      <c r="C20" s="319"/>
      <c r="D20" s="322"/>
      <c r="E20" s="365"/>
      <c r="F20" s="365"/>
      <c r="G20" s="365"/>
      <c r="H20" s="366"/>
      <c r="I20" s="366"/>
      <c r="J20" s="366"/>
      <c r="K20" s="367"/>
      <c r="L20" s="368"/>
      <c r="M20" s="369"/>
      <c r="N20" s="371"/>
      <c r="O20" s="369"/>
      <c r="P20" s="371"/>
      <c r="Q20" s="369"/>
      <c r="R20" s="373"/>
      <c r="S20" s="375"/>
      <c r="T20" s="375"/>
      <c r="U20" s="375"/>
      <c r="V20" s="375"/>
      <c r="W20" s="375"/>
      <c r="X20" s="375"/>
      <c r="Y20" s="375"/>
      <c r="Z20" s="376"/>
      <c r="AA20" s="369"/>
      <c r="AB20" s="369"/>
      <c r="AC20" s="371"/>
      <c r="AD20" s="369"/>
      <c r="AE20" s="371"/>
      <c r="AF20" s="369"/>
      <c r="AG20" s="373"/>
      <c r="AH20" s="379"/>
      <c r="AI20" s="375"/>
      <c r="AJ20" s="375"/>
      <c r="AK20" s="375"/>
      <c r="AL20" s="375"/>
      <c r="AM20" s="375"/>
      <c r="AN20" s="375"/>
      <c r="AO20" s="375"/>
    </row>
    <row r="21" spans="1:41" ht="11.25" customHeight="1">
      <c r="A21" s="364">
        <v>3</v>
      </c>
      <c r="B21" s="364"/>
      <c r="C21" s="317"/>
      <c r="D21" s="321"/>
      <c r="E21" s="365"/>
      <c r="F21" s="365"/>
      <c r="G21" s="365"/>
      <c r="H21" s="366"/>
      <c r="I21" s="366"/>
      <c r="J21" s="366"/>
      <c r="K21" s="367"/>
      <c r="L21" s="368"/>
      <c r="M21" s="369"/>
      <c r="N21" s="371" t="s">
        <v>18</v>
      </c>
      <c r="O21" s="369"/>
      <c r="P21" s="371" t="s">
        <v>57</v>
      </c>
      <c r="Q21" s="369"/>
      <c r="R21" s="373" t="s">
        <v>20</v>
      </c>
      <c r="S21" s="375"/>
      <c r="T21" s="375"/>
      <c r="U21" s="375"/>
      <c r="V21" s="375"/>
      <c r="W21" s="375"/>
      <c r="X21" s="375"/>
      <c r="Y21" s="375"/>
      <c r="Z21" s="376"/>
      <c r="AA21" s="369"/>
      <c r="AB21" s="369"/>
      <c r="AC21" s="371" t="s">
        <v>18</v>
      </c>
      <c r="AD21" s="369"/>
      <c r="AE21" s="371" t="s">
        <v>57</v>
      </c>
      <c r="AF21" s="369"/>
      <c r="AG21" s="373" t="s">
        <v>20</v>
      </c>
      <c r="AH21" s="379"/>
      <c r="AI21" s="375"/>
      <c r="AJ21" s="375"/>
      <c r="AK21" s="375"/>
      <c r="AL21" s="375"/>
      <c r="AM21" s="375"/>
      <c r="AN21" s="375"/>
      <c r="AO21" s="375"/>
    </row>
    <row r="22" spans="1:41" ht="11.25" customHeight="1">
      <c r="A22" s="364"/>
      <c r="B22" s="364"/>
      <c r="C22" s="319"/>
      <c r="D22" s="322"/>
      <c r="E22" s="365"/>
      <c r="F22" s="365"/>
      <c r="G22" s="365"/>
      <c r="H22" s="366"/>
      <c r="I22" s="366"/>
      <c r="J22" s="366"/>
      <c r="K22" s="367"/>
      <c r="L22" s="368"/>
      <c r="M22" s="369"/>
      <c r="N22" s="371"/>
      <c r="O22" s="369"/>
      <c r="P22" s="371"/>
      <c r="Q22" s="369"/>
      <c r="R22" s="373"/>
      <c r="S22" s="375"/>
      <c r="T22" s="375"/>
      <c r="U22" s="375"/>
      <c r="V22" s="375"/>
      <c r="W22" s="375"/>
      <c r="X22" s="375"/>
      <c r="Y22" s="375"/>
      <c r="Z22" s="376"/>
      <c r="AA22" s="369"/>
      <c r="AB22" s="369"/>
      <c r="AC22" s="371"/>
      <c r="AD22" s="369"/>
      <c r="AE22" s="371"/>
      <c r="AF22" s="369"/>
      <c r="AG22" s="373"/>
      <c r="AH22" s="379"/>
      <c r="AI22" s="375"/>
      <c r="AJ22" s="375"/>
      <c r="AK22" s="375"/>
      <c r="AL22" s="375"/>
      <c r="AM22" s="375"/>
      <c r="AN22" s="375"/>
      <c r="AO22" s="375"/>
    </row>
    <row r="23" spans="1:41" ht="11.25" customHeight="1">
      <c r="A23" s="364">
        <v>4</v>
      </c>
      <c r="B23" s="364"/>
      <c r="C23" s="317"/>
      <c r="D23" s="321"/>
      <c r="E23" s="365"/>
      <c r="F23" s="365"/>
      <c r="G23" s="365"/>
      <c r="H23" s="366"/>
      <c r="I23" s="366"/>
      <c r="J23" s="366"/>
      <c r="K23" s="367"/>
      <c r="L23" s="368"/>
      <c r="M23" s="369"/>
      <c r="N23" s="371" t="s">
        <v>18</v>
      </c>
      <c r="O23" s="369"/>
      <c r="P23" s="371" t="s">
        <v>56</v>
      </c>
      <c r="Q23" s="369"/>
      <c r="R23" s="373" t="s">
        <v>58</v>
      </c>
      <c r="S23" s="375"/>
      <c r="T23" s="375"/>
      <c r="U23" s="375"/>
      <c r="V23" s="375"/>
      <c r="W23" s="375"/>
      <c r="X23" s="375"/>
      <c r="Y23" s="375"/>
      <c r="Z23" s="376"/>
      <c r="AA23" s="369"/>
      <c r="AB23" s="369"/>
      <c r="AC23" s="371" t="s">
        <v>18</v>
      </c>
      <c r="AD23" s="369"/>
      <c r="AE23" s="371" t="s">
        <v>56</v>
      </c>
      <c r="AF23" s="369"/>
      <c r="AG23" s="373" t="s">
        <v>58</v>
      </c>
      <c r="AH23" s="379"/>
      <c r="AI23" s="375"/>
      <c r="AJ23" s="375"/>
      <c r="AK23" s="375"/>
      <c r="AL23" s="375"/>
      <c r="AM23" s="375"/>
      <c r="AN23" s="375"/>
      <c r="AO23" s="375"/>
    </row>
    <row r="24" spans="1:41" ht="11.25" customHeight="1">
      <c r="A24" s="364"/>
      <c r="B24" s="364"/>
      <c r="C24" s="319"/>
      <c r="D24" s="322"/>
      <c r="E24" s="365"/>
      <c r="F24" s="365"/>
      <c r="G24" s="365"/>
      <c r="H24" s="366"/>
      <c r="I24" s="366"/>
      <c r="J24" s="366"/>
      <c r="K24" s="367"/>
      <c r="L24" s="368"/>
      <c r="M24" s="369"/>
      <c r="N24" s="371"/>
      <c r="O24" s="369"/>
      <c r="P24" s="371"/>
      <c r="Q24" s="369"/>
      <c r="R24" s="373"/>
      <c r="S24" s="375"/>
      <c r="T24" s="375"/>
      <c r="U24" s="375"/>
      <c r="V24" s="375"/>
      <c r="W24" s="375"/>
      <c r="X24" s="375"/>
      <c r="Y24" s="375"/>
      <c r="Z24" s="376"/>
      <c r="AA24" s="369"/>
      <c r="AB24" s="369"/>
      <c r="AC24" s="371"/>
      <c r="AD24" s="369"/>
      <c r="AE24" s="371"/>
      <c r="AF24" s="369"/>
      <c r="AG24" s="373"/>
      <c r="AH24" s="379"/>
      <c r="AI24" s="375"/>
      <c r="AJ24" s="375"/>
      <c r="AK24" s="375"/>
      <c r="AL24" s="375"/>
      <c r="AM24" s="375"/>
      <c r="AN24" s="375"/>
      <c r="AO24" s="375"/>
    </row>
    <row r="25" spans="1:41" ht="11.25" customHeight="1">
      <c r="A25" s="364">
        <v>5</v>
      </c>
      <c r="B25" s="364"/>
      <c r="C25" s="317"/>
      <c r="D25" s="321"/>
      <c r="E25" s="365"/>
      <c r="F25" s="365"/>
      <c r="G25" s="365"/>
      <c r="H25" s="366"/>
      <c r="I25" s="366"/>
      <c r="J25" s="366"/>
      <c r="K25" s="367"/>
      <c r="L25" s="368"/>
      <c r="M25" s="369"/>
      <c r="N25" s="371" t="s">
        <v>18</v>
      </c>
      <c r="O25" s="369"/>
      <c r="P25" s="371" t="s">
        <v>56</v>
      </c>
      <c r="Q25" s="369"/>
      <c r="R25" s="373" t="s">
        <v>58</v>
      </c>
      <c r="S25" s="375"/>
      <c r="T25" s="375"/>
      <c r="U25" s="375"/>
      <c r="V25" s="375"/>
      <c r="W25" s="375"/>
      <c r="X25" s="375"/>
      <c r="Y25" s="375"/>
      <c r="Z25" s="376"/>
      <c r="AA25" s="369"/>
      <c r="AB25" s="369"/>
      <c r="AC25" s="371" t="s">
        <v>18</v>
      </c>
      <c r="AD25" s="369"/>
      <c r="AE25" s="371" t="s">
        <v>56</v>
      </c>
      <c r="AF25" s="369"/>
      <c r="AG25" s="373" t="s">
        <v>58</v>
      </c>
      <c r="AH25" s="379"/>
      <c r="AI25" s="375"/>
      <c r="AJ25" s="375"/>
      <c r="AK25" s="375"/>
      <c r="AL25" s="375"/>
      <c r="AM25" s="375"/>
      <c r="AN25" s="375"/>
      <c r="AO25" s="375"/>
    </row>
    <row r="26" spans="1:41" ht="11.25" customHeight="1">
      <c r="A26" s="364"/>
      <c r="B26" s="364"/>
      <c r="C26" s="319"/>
      <c r="D26" s="322"/>
      <c r="E26" s="365"/>
      <c r="F26" s="365"/>
      <c r="G26" s="365"/>
      <c r="H26" s="366"/>
      <c r="I26" s="366"/>
      <c r="J26" s="366"/>
      <c r="K26" s="367"/>
      <c r="L26" s="368"/>
      <c r="M26" s="369"/>
      <c r="N26" s="371"/>
      <c r="O26" s="369"/>
      <c r="P26" s="371"/>
      <c r="Q26" s="369"/>
      <c r="R26" s="373"/>
      <c r="S26" s="375"/>
      <c r="T26" s="375"/>
      <c r="U26" s="375"/>
      <c r="V26" s="375"/>
      <c r="W26" s="375"/>
      <c r="X26" s="375"/>
      <c r="Y26" s="375"/>
      <c r="Z26" s="376"/>
      <c r="AA26" s="369"/>
      <c r="AB26" s="369"/>
      <c r="AC26" s="371"/>
      <c r="AD26" s="369"/>
      <c r="AE26" s="371"/>
      <c r="AF26" s="369"/>
      <c r="AG26" s="373"/>
      <c r="AH26" s="379"/>
      <c r="AI26" s="375"/>
      <c r="AJ26" s="375"/>
      <c r="AK26" s="375"/>
      <c r="AL26" s="375"/>
      <c r="AM26" s="375"/>
      <c r="AN26" s="375"/>
      <c r="AO26" s="375"/>
    </row>
    <row r="27" spans="1:41" ht="11.25" customHeight="1">
      <c r="A27" s="364">
        <v>6</v>
      </c>
      <c r="B27" s="364"/>
      <c r="C27" s="317"/>
      <c r="D27" s="321"/>
      <c r="E27" s="365"/>
      <c r="F27" s="365"/>
      <c r="G27" s="365"/>
      <c r="H27" s="366"/>
      <c r="I27" s="366"/>
      <c r="J27" s="366"/>
      <c r="K27" s="367"/>
      <c r="L27" s="368"/>
      <c r="M27" s="369"/>
      <c r="N27" s="371" t="s">
        <v>18</v>
      </c>
      <c r="O27" s="369"/>
      <c r="P27" s="371" t="s">
        <v>56</v>
      </c>
      <c r="Q27" s="369"/>
      <c r="R27" s="373" t="s">
        <v>58</v>
      </c>
      <c r="S27" s="375"/>
      <c r="T27" s="375"/>
      <c r="U27" s="375"/>
      <c r="V27" s="375"/>
      <c r="W27" s="375"/>
      <c r="X27" s="375"/>
      <c r="Y27" s="375"/>
      <c r="Z27" s="376"/>
      <c r="AA27" s="369"/>
      <c r="AB27" s="369"/>
      <c r="AC27" s="371" t="s">
        <v>18</v>
      </c>
      <c r="AD27" s="369"/>
      <c r="AE27" s="371" t="s">
        <v>56</v>
      </c>
      <c r="AF27" s="369"/>
      <c r="AG27" s="373" t="s">
        <v>58</v>
      </c>
      <c r="AH27" s="379"/>
      <c r="AI27" s="375"/>
      <c r="AJ27" s="375"/>
      <c r="AK27" s="375"/>
      <c r="AL27" s="375"/>
      <c r="AM27" s="375"/>
      <c r="AN27" s="375"/>
      <c r="AO27" s="375"/>
    </row>
    <row r="28" spans="1:41" ht="11.25" customHeight="1">
      <c r="A28" s="364"/>
      <c r="B28" s="364"/>
      <c r="C28" s="319"/>
      <c r="D28" s="322"/>
      <c r="E28" s="365"/>
      <c r="F28" s="365"/>
      <c r="G28" s="365"/>
      <c r="H28" s="366"/>
      <c r="I28" s="366"/>
      <c r="J28" s="366"/>
      <c r="K28" s="367"/>
      <c r="L28" s="368"/>
      <c r="M28" s="369"/>
      <c r="N28" s="371"/>
      <c r="O28" s="369"/>
      <c r="P28" s="371"/>
      <c r="Q28" s="369"/>
      <c r="R28" s="373"/>
      <c r="S28" s="375"/>
      <c r="T28" s="375"/>
      <c r="U28" s="375"/>
      <c r="V28" s="375"/>
      <c r="W28" s="375"/>
      <c r="X28" s="375"/>
      <c r="Y28" s="375"/>
      <c r="Z28" s="376"/>
      <c r="AA28" s="369"/>
      <c r="AB28" s="369"/>
      <c r="AC28" s="371"/>
      <c r="AD28" s="369"/>
      <c r="AE28" s="371"/>
      <c r="AF28" s="369"/>
      <c r="AG28" s="373"/>
      <c r="AH28" s="379"/>
      <c r="AI28" s="375"/>
      <c r="AJ28" s="375"/>
      <c r="AK28" s="375"/>
      <c r="AL28" s="375"/>
      <c r="AM28" s="375"/>
      <c r="AN28" s="375"/>
      <c r="AO28" s="375"/>
    </row>
    <row r="29" spans="1:41" ht="11.25" customHeight="1">
      <c r="A29" s="364">
        <v>7</v>
      </c>
      <c r="B29" s="364"/>
      <c r="C29" s="317"/>
      <c r="D29" s="321"/>
      <c r="E29" s="365"/>
      <c r="F29" s="365"/>
      <c r="G29" s="365"/>
      <c r="H29" s="366"/>
      <c r="I29" s="366"/>
      <c r="J29" s="366"/>
      <c r="K29" s="367"/>
      <c r="L29" s="368"/>
      <c r="M29" s="369"/>
      <c r="N29" s="371" t="s">
        <v>18</v>
      </c>
      <c r="O29" s="369"/>
      <c r="P29" s="371" t="s">
        <v>56</v>
      </c>
      <c r="Q29" s="369"/>
      <c r="R29" s="373" t="s">
        <v>58</v>
      </c>
      <c r="S29" s="375"/>
      <c r="T29" s="375"/>
      <c r="U29" s="375"/>
      <c r="V29" s="375"/>
      <c r="W29" s="375"/>
      <c r="X29" s="375"/>
      <c r="Y29" s="375"/>
      <c r="Z29" s="376"/>
      <c r="AA29" s="369"/>
      <c r="AB29" s="369"/>
      <c r="AC29" s="371" t="s">
        <v>18</v>
      </c>
      <c r="AD29" s="369"/>
      <c r="AE29" s="371" t="s">
        <v>56</v>
      </c>
      <c r="AF29" s="369"/>
      <c r="AG29" s="373" t="s">
        <v>58</v>
      </c>
      <c r="AH29" s="379"/>
      <c r="AI29" s="375"/>
      <c r="AJ29" s="375"/>
      <c r="AK29" s="375"/>
      <c r="AL29" s="375"/>
      <c r="AM29" s="375"/>
      <c r="AN29" s="375"/>
      <c r="AO29" s="375"/>
    </row>
    <row r="30" spans="1:41" ht="11.25" customHeight="1">
      <c r="A30" s="364"/>
      <c r="B30" s="364"/>
      <c r="C30" s="319"/>
      <c r="D30" s="322"/>
      <c r="E30" s="365"/>
      <c r="F30" s="365"/>
      <c r="G30" s="365"/>
      <c r="H30" s="366"/>
      <c r="I30" s="366"/>
      <c r="J30" s="366"/>
      <c r="K30" s="367"/>
      <c r="L30" s="368"/>
      <c r="M30" s="369"/>
      <c r="N30" s="371"/>
      <c r="O30" s="369"/>
      <c r="P30" s="371"/>
      <c r="Q30" s="369"/>
      <c r="R30" s="373"/>
      <c r="S30" s="375"/>
      <c r="T30" s="375"/>
      <c r="U30" s="375"/>
      <c r="V30" s="375"/>
      <c r="W30" s="375"/>
      <c r="X30" s="375"/>
      <c r="Y30" s="375"/>
      <c r="Z30" s="376"/>
      <c r="AA30" s="369"/>
      <c r="AB30" s="369"/>
      <c r="AC30" s="371"/>
      <c r="AD30" s="369"/>
      <c r="AE30" s="371"/>
      <c r="AF30" s="369"/>
      <c r="AG30" s="373"/>
      <c r="AH30" s="379"/>
      <c r="AI30" s="375"/>
      <c r="AJ30" s="375"/>
      <c r="AK30" s="375"/>
      <c r="AL30" s="375"/>
      <c r="AM30" s="375"/>
      <c r="AN30" s="375"/>
      <c r="AO30" s="375"/>
    </row>
    <row r="31" spans="1:41" ht="11.25" customHeight="1">
      <c r="A31" s="364">
        <v>8</v>
      </c>
      <c r="B31" s="364"/>
      <c r="C31" s="317"/>
      <c r="D31" s="321"/>
      <c r="E31" s="365"/>
      <c r="F31" s="365"/>
      <c r="G31" s="365"/>
      <c r="H31" s="366"/>
      <c r="I31" s="366"/>
      <c r="J31" s="366"/>
      <c r="K31" s="367"/>
      <c r="L31" s="368"/>
      <c r="M31" s="369"/>
      <c r="N31" s="371" t="s">
        <v>18</v>
      </c>
      <c r="O31" s="369"/>
      <c r="P31" s="371" t="s">
        <v>56</v>
      </c>
      <c r="Q31" s="369"/>
      <c r="R31" s="373" t="s">
        <v>58</v>
      </c>
      <c r="S31" s="375"/>
      <c r="T31" s="375"/>
      <c r="U31" s="375"/>
      <c r="V31" s="375"/>
      <c r="W31" s="375"/>
      <c r="X31" s="375"/>
      <c r="Y31" s="375"/>
      <c r="Z31" s="376"/>
      <c r="AA31" s="369"/>
      <c r="AB31" s="369"/>
      <c r="AC31" s="371" t="s">
        <v>18</v>
      </c>
      <c r="AD31" s="369"/>
      <c r="AE31" s="371" t="s">
        <v>56</v>
      </c>
      <c r="AF31" s="369"/>
      <c r="AG31" s="373" t="s">
        <v>58</v>
      </c>
      <c r="AH31" s="379"/>
      <c r="AI31" s="375"/>
      <c r="AJ31" s="375"/>
      <c r="AK31" s="375"/>
      <c r="AL31" s="375"/>
      <c r="AM31" s="375"/>
      <c r="AN31" s="375"/>
      <c r="AO31" s="375"/>
    </row>
    <row r="32" spans="1:41" ht="11.25" customHeight="1">
      <c r="A32" s="364"/>
      <c r="B32" s="364"/>
      <c r="C32" s="319"/>
      <c r="D32" s="322"/>
      <c r="E32" s="365"/>
      <c r="F32" s="365"/>
      <c r="G32" s="365"/>
      <c r="H32" s="366"/>
      <c r="I32" s="366"/>
      <c r="J32" s="366"/>
      <c r="K32" s="367"/>
      <c r="L32" s="368"/>
      <c r="M32" s="369"/>
      <c r="N32" s="371"/>
      <c r="O32" s="369"/>
      <c r="P32" s="371"/>
      <c r="Q32" s="369"/>
      <c r="R32" s="373"/>
      <c r="S32" s="375"/>
      <c r="T32" s="375"/>
      <c r="U32" s="375"/>
      <c r="V32" s="375"/>
      <c r="W32" s="375"/>
      <c r="X32" s="375"/>
      <c r="Y32" s="375"/>
      <c r="Z32" s="376"/>
      <c r="AA32" s="369"/>
      <c r="AB32" s="369"/>
      <c r="AC32" s="371"/>
      <c r="AD32" s="369"/>
      <c r="AE32" s="371"/>
      <c r="AF32" s="369"/>
      <c r="AG32" s="373"/>
      <c r="AH32" s="379"/>
      <c r="AI32" s="375"/>
      <c r="AJ32" s="375"/>
      <c r="AK32" s="375"/>
      <c r="AL32" s="375"/>
      <c r="AM32" s="375"/>
      <c r="AN32" s="375"/>
      <c r="AO32" s="375"/>
    </row>
    <row r="33" spans="1:41" ht="11.25" customHeight="1">
      <c r="A33" s="364">
        <v>9</v>
      </c>
      <c r="B33" s="364"/>
      <c r="C33" s="317"/>
      <c r="D33" s="321"/>
      <c r="E33" s="365"/>
      <c r="F33" s="365"/>
      <c r="G33" s="365"/>
      <c r="H33" s="366"/>
      <c r="I33" s="366"/>
      <c r="J33" s="366"/>
      <c r="K33" s="367"/>
      <c r="L33" s="368"/>
      <c r="M33" s="369"/>
      <c r="N33" s="371" t="s">
        <v>18</v>
      </c>
      <c r="O33" s="369"/>
      <c r="P33" s="371" t="s">
        <v>56</v>
      </c>
      <c r="Q33" s="369"/>
      <c r="R33" s="373" t="s">
        <v>58</v>
      </c>
      <c r="S33" s="375"/>
      <c r="T33" s="375"/>
      <c r="U33" s="375"/>
      <c r="V33" s="375"/>
      <c r="W33" s="375"/>
      <c r="X33" s="375"/>
      <c r="Y33" s="375"/>
      <c r="Z33" s="376"/>
      <c r="AA33" s="369"/>
      <c r="AB33" s="369"/>
      <c r="AC33" s="371" t="s">
        <v>18</v>
      </c>
      <c r="AD33" s="369"/>
      <c r="AE33" s="371" t="s">
        <v>56</v>
      </c>
      <c r="AF33" s="369"/>
      <c r="AG33" s="373" t="s">
        <v>58</v>
      </c>
      <c r="AH33" s="379"/>
      <c r="AI33" s="375"/>
      <c r="AJ33" s="375"/>
      <c r="AK33" s="375"/>
      <c r="AL33" s="375"/>
      <c r="AM33" s="375"/>
      <c r="AN33" s="375"/>
      <c r="AO33" s="375"/>
    </row>
    <row r="34" spans="1:41" ht="11.25" customHeight="1">
      <c r="A34" s="364"/>
      <c r="B34" s="364"/>
      <c r="C34" s="319"/>
      <c r="D34" s="322"/>
      <c r="E34" s="365"/>
      <c r="F34" s="365"/>
      <c r="G34" s="365"/>
      <c r="H34" s="366"/>
      <c r="I34" s="366"/>
      <c r="J34" s="366"/>
      <c r="K34" s="367"/>
      <c r="L34" s="368"/>
      <c r="M34" s="369"/>
      <c r="N34" s="371"/>
      <c r="O34" s="369"/>
      <c r="P34" s="371"/>
      <c r="Q34" s="369"/>
      <c r="R34" s="373"/>
      <c r="S34" s="375"/>
      <c r="T34" s="375"/>
      <c r="U34" s="375"/>
      <c r="V34" s="375"/>
      <c r="W34" s="375"/>
      <c r="X34" s="375"/>
      <c r="Y34" s="375"/>
      <c r="Z34" s="376"/>
      <c r="AA34" s="369"/>
      <c r="AB34" s="369"/>
      <c r="AC34" s="371"/>
      <c r="AD34" s="369"/>
      <c r="AE34" s="371"/>
      <c r="AF34" s="369"/>
      <c r="AG34" s="373"/>
      <c r="AH34" s="379"/>
      <c r="AI34" s="375"/>
      <c r="AJ34" s="375"/>
      <c r="AK34" s="375"/>
      <c r="AL34" s="375"/>
      <c r="AM34" s="375"/>
      <c r="AN34" s="375"/>
      <c r="AO34" s="375"/>
    </row>
    <row r="35" spans="1:41" ht="11.25" customHeight="1">
      <c r="A35" s="364">
        <v>10</v>
      </c>
      <c r="B35" s="364"/>
      <c r="C35" s="317"/>
      <c r="D35" s="321"/>
      <c r="E35" s="365"/>
      <c r="F35" s="365"/>
      <c r="G35" s="365"/>
      <c r="H35" s="366"/>
      <c r="I35" s="366"/>
      <c r="J35" s="366"/>
      <c r="K35" s="367"/>
      <c r="L35" s="368"/>
      <c r="M35" s="369"/>
      <c r="N35" s="371" t="s">
        <v>18</v>
      </c>
      <c r="O35" s="369"/>
      <c r="P35" s="371" t="s">
        <v>56</v>
      </c>
      <c r="Q35" s="369"/>
      <c r="R35" s="373" t="s">
        <v>58</v>
      </c>
      <c r="S35" s="375"/>
      <c r="T35" s="375"/>
      <c r="U35" s="375"/>
      <c r="V35" s="375"/>
      <c r="W35" s="375"/>
      <c r="X35" s="375"/>
      <c r="Y35" s="375"/>
      <c r="Z35" s="376"/>
      <c r="AA35" s="369"/>
      <c r="AB35" s="369"/>
      <c r="AC35" s="371" t="s">
        <v>18</v>
      </c>
      <c r="AD35" s="369"/>
      <c r="AE35" s="371" t="s">
        <v>56</v>
      </c>
      <c r="AF35" s="369"/>
      <c r="AG35" s="373" t="s">
        <v>58</v>
      </c>
      <c r="AH35" s="379"/>
      <c r="AI35" s="375"/>
      <c r="AJ35" s="375"/>
      <c r="AK35" s="375"/>
      <c r="AL35" s="375"/>
      <c r="AM35" s="375"/>
      <c r="AN35" s="375"/>
      <c r="AO35" s="375"/>
    </row>
    <row r="36" spans="1:41" ht="11.25" customHeight="1">
      <c r="A36" s="364"/>
      <c r="B36" s="364"/>
      <c r="C36" s="319"/>
      <c r="D36" s="322"/>
      <c r="E36" s="365"/>
      <c r="F36" s="365"/>
      <c r="G36" s="365"/>
      <c r="H36" s="366"/>
      <c r="I36" s="366"/>
      <c r="J36" s="366"/>
      <c r="K36" s="367"/>
      <c r="L36" s="368"/>
      <c r="M36" s="369"/>
      <c r="N36" s="371"/>
      <c r="O36" s="369"/>
      <c r="P36" s="371"/>
      <c r="Q36" s="369"/>
      <c r="R36" s="373"/>
      <c r="S36" s="375"/>
      <c r="T36" s="375"/>
      <c r="U36" s="375"/>
      <c r="V36" s="375"/>
      <c r="W36" s="375"/>
      <c r="X36" s="375"/>
      <c r="Y36" s="375"/>
      <c r="Z36" s="376"/>
      <c r="AA36" s="369"/>
      <c r="AB36" s="369"/>
      <c r="AC36" s="371"/>
      <c r="AD36" s="369"/>
      <c r="AE36" s="371"/>
      <c r="AF36" s="369"/>
      <c r="AG36" s="373"/>
      <c r="AH36" s="379"/>
      <c r="AI36" s="375"/>
      <c r="AJ36" s="375"/>
      <c r="AK36" s="375"/>
      <c r="AL36" s="375"/>
      <c r="AM36" s="375"/>
      <c r="AN36" s="375"/>
      <c r="AO36" s="375"/>
    </row>
    <row r="37" spans="1:41" ht="11.25" customHeight="1">
      <c r="A37" s="364">
        <v>11</v>
      </c>
      <c r="B37" s="364"/>
      <c r="C37" s="317"/>
      <c r="D37" s="321"/>
      <c r="E37" s="365"/>
      <c r="F37" s="365"/>
      <c r="G37" s="365"/>
      <c r="H37" s="366"/>
      <c r="I37" s="366"/>
      <c r="J37" s="366"/>
      <c r="K37" s="367"/>
      <c r="L37" s="368"/>
      <c r="M37" s="369"/>
      <c r="N37" s="371" t="s">
        <v>18</v>
      </c>
      <c r="O37" s="369"/>
      <c r="P37" s="371" t="s">
        <v>56</v>
      </c>
      <c r="Q37" s="369"/>
      <c r="R37" s="373" t="s">
        <v>58</v>
      </c>
      <c r="S37" s="375"/>
      <c r="T37" s="375"/>
      <c r="U37" s="375"/>
      <c r="V37" s="375"/>
      <c r="W37" s="375"/>
      <c r="X37" s="375"/>
      <c r="Y37" s="375"/>
      <c r="Z37" s="376"/>
      <c r="AA37" s="369"/>
      <c r="AB37" s="369"/>
      <c r="AC37" s="371" t="s">
        <v>18</v>
      </c>
      <c r="AD37" s="369"/>
      <c r="AE37" s="371" t="s">
        <v>56</v>
      </c>
      <c r="AF37" s="369"/>
      <c r="AG37" s="373" t="s">
        <v>58</v>
      </c>
      <c r="AH37" s="379"/>
      <c r="AI37" s="375"/>
      <c r="AJ37" s="375"/>
      <c r="AK37" s="375"/>
      <c r="AL37" s="375"/>
      <c r="AM37" s="375"/>
      <c r="AN37" s="375"/>
      <c r="AO37" s="375"/>
    </row>
    <row r="38" spans="1:41" ht="11.25" customHeight="1">
      <c r="A38" s="364"/>
      <c r="B38" s="364"/>
      <c r="C38" s="319"/>
      <c r="D38" s="322"/>
      <c r="E38" s="365"/>
      <c r="F38" s="365"/>
      <c r="G38" s="365"/>
      <c r="H38" s="366"/>
      <c r="I38" s="366"/>
      <c r="J38" s="366"/>
      <c r="K38" s="367"/>
      <c r="L38" s="368"/>
      <c r="M38" s="369"/>
      <c r="N38" s="371"/>
      <c r="O38" s="369"/>
      <c r="P38" s="371"/>
      <c r="Q38" s="369"/>
      <c r="R38" s="373"/>
      <c r="S38" s="375"/>
      <c r="T38" s="375"/>
      <c r="U38" s="375"/>
      <c r="V38" s="375"/>
      <c r="W38" s="375"/>
      <c r="X38" s="375"/>
      <c r="Y38" s="375"/>
      <c r="Z38" s="376"/>
      <c r="AA38" s="369"/>
      <c r="AB38" s="369"/>
      <c r="AC38" s="371"/>
      <c r="AD38" s="369"/>
      <c r="AE38" s="371"/>
      <c r="AF38" s="369"/>
      <c r="AG38" s="373"/>
      <c r="AH38" s="379"/>
      <c r="AI38" s="375"/>
      <c r="AJ38" s="375"/>
      <c r="AK38" s="375"/>
      <c r="AL38" s="375"/>
      <c r="AM38" s="375"/>
      <c r="AN38" s="375"/>
      <c r="AO38" s="375"/>
    </row>
    <row r="39" spans="1:41" ht="11.25" customHeight="1">
      <c r="A39" s="364">
        <v>12</v>
      </c>
      <c r="B39" s="364"/>
      <c r="C39" s="317"/>
      <c r="D39" s="321"/>
      <c r="E39" s="365"/>
      <c r="F39" s="365"/>
      <c r="G39" s="365"/>
      <c r="H39" s="366"/>
      <c r="I39" s="366"/>
      <c r="J39" s="366"/>
      <c r="K39" s="367"/>
      <c r="L39" s="368"/>
      <c r="M39" s="369"/>
      <c r="N39" s="371" t="s">
        <v>18</v>
      </c>
      <c r="O39" s="369"/>
      <c r="P39" s="371" t="s">
        <v>56</v>
      </c>
      <c r="Q39" s="369"/>
      <c r="R39" s="373" t="s">
        <v>58</v>
      </c>
      <c r="S39" s="375"/>
      <c r="T39" s="375"/>
      <c r="U39" s="375"/>
      <c r="V39" s="375"/>
      <c r="W39" s="375"/>
      <c r="X39" s="375"/>
      <c r="Y39" s="375"/>
      <c r="Z39" s="376"/>
      <c r="AA39" s="369"/>
      <c r="AB39" s="369"/>
      <c r="AC39" s="371" t="s">
        <v>18</v>
      </c>
      <c r="AD39" s="369"/>
      <c r="AE39" s="371" t="s">
        <v>56</v>
      </c>
      <c r="AF39" s="369"/>
      <c r="AG39" s="373" t="s">
        <v>58</v>
      </c>
      <c r="AH39" s="379"/>
      <c r="AI39" s="375"/>
      <c r="AJ39" s="375"/>
      <c r="AK39" s="375"/>
      <c r="AL39" s="375"/>
      <c r="AM39" s="375"/>
      <c r="AN39" s="375"/>
      <c r="AO39" s="375"/>
    </row>
    <row r="40" spans="1:41" ht="11.25" customHeight="1">
      <c r="A40" s="364"/>
      <c r="B40" s="364"/>
      <c r="C40" s="319"/>
      <c r="D40" s="322"/>
      <c r="E40" s="365"/>
      <c r="F40" s="365"/>
      <c r="G40" s="365"/>
      <c r="H40" s="366"/>
      <c r="I40" s="366"/>
      <c r="J40" s="366"/>
      <c r="K40" s="367"/>
      <c r="L40" s="368"/>
      <c r="M40" s="369"/>
      <c r="N40" s="371"/>
      <c r="O40" s="369"/>
      <c r="P40" s="371"/>
      <c r="Q40" s="369"/>
      <c r="R40" s="373"/>
      <c r="S40" s="375"/>
      <c r="T40" s="375"/>
      <c r="U40" s="375"/>
      <c r="V40" s="375"/>
      <c r="W40" s="375"/>
      <c r="X40" s="375"/>
      <c r="Y40" s="375"/>
      <c r="Z40" s="376"/>
      <c r="AA40" s="369"/>
      <c r="AB40" s="369"/>
      <c r="AC40" s="371"/>
      <c r="AD40" s="369"/>
      <c r="AE40" s="371"/>
      <c r="AF40" s="369"/>
      <c r="AG40" s="373"/>
      <c r="AH40" s="379"/>
      <c r="AI40" s="375"/>
      <c r="AJ40" s="375"/>
      <c r="AK40" s="375"/>
      <c r="AL40" s="375"/>
      <c r="AM40" s="375"/>
      <c r="AN40" s="375"/>
      <c r="AO40" s="375"/>
    </row>
    <row r="41" spans="1:41" ht="11.25" customHeight="1">
      <c r="A41" s="364">
        <v>13</v>
      </c>
      <c r="B41" s="364"/>
      <c r="C41" s="317"/>
      <c r="D41" s="321"/>
      <c r="E41" s="365"/>
      <c r="F41" s="365"/>
      <c r="G41" s="365"/>
      <c r="H41" s="366"/>
      <c r="I41" s="366"/>
      <c r="J41" s="366"/>
      <c r="K41" s="367"/>
      <c r="L41" s="368"/>
      <c r="M41" s="369"/>
      <c r="N41" s="371" t="s">
        <v>18</v>
      </c>
      <c r="O41" s="369"/>
      <c r="P41" s="371" t="s">
        <v>56</v>
      </c>
      <c r="Q41" s="369"/>
      <c r="R41" s="373" t="s">
        <v>58</v>
      </c>
      <c r="S41" s="375"/>
      <c r="T41" s="375"/>
      <c r="U41" s="375"/>
      <c r="V41" s="375"/>
      <c r="W41" s="375"/>
      <c r="X41" s="375"/>
      <c r="Y41" s="375"/>
      <c r="Z41" s="376"/>
      <c r="AA41" s="369"/>
      <c r="AB41" s="369"/>
      <c r="AC41" s="371" t="s">
        <v>18</v>
      </c>
      <c r="AD41" s="369"/>
      <c r="AE41" s="371" t="s">
        <v>56</v>
      </c>
      <c r="AF41" s="369"/>
      <c r="AG41" s="373" t="s">
        <v>58</v>
      </c>
      <c r="AH41" s="379"/>
      <c r="AI41" s="375"/>
      <c r="AJ41" s="375"/>
      <c r="AK41" s="375"/>
      <c r="AL41" s="375"/>
      <c r="AM41" s="375"/>
      <c r="AN41" s="375"/>
      <c r="AO41" s="375"/>
    </row>
    <row r="42" spans="1:41" ht="11.25" customHeight="1">
      <c r="A42" s="364"/>
      <c r="B42" s="364"/>
      <c r="C42" s="319"/>
      <c r="D42" s="322"/>
      <c r="E42" s="365"/>
      <c r="F42" s="365"/>
      <c r="G42" s="365"/>
      <c r="H42" s="366"/>
      <c r="I42" s="366"/>
      <c r="J42" s="366"/>
      <c r="K42" s="367"/>
      <c r="L42" s="368"/>
      <c r="M42" s="369"/>
      <c r="N42" s="371"/>
      <c r="O42" s="369"/>
      <c r="P42" s="371"/>
      <c r="Q42" s="369"/>
      <c r="R42" s="373"/>
      <c r="S42" s="375"/>
      <c r="T42" s="375"/>
      <c r="U42" s="375"/>
      <c r="V42" s="375"/>
      <c r="W42" s="375"/>
      <c r="X42" s="375"/>
      <c r="Y42" s="375"/>
      <c r="Z42" s="376"/>
      <c r="AA42" s="369"/>
      <c r="AB42" s="369"/>
      <c r="AC42" s="371"/>
      <c r="AD42" s="369"/>
      <c r="AE42" s="371"/>
      <c r="AF42" s="369"/>
      <c r="AG42" s="373"/>
      <c r="AH42" s="379"/>
      <c r="AI42" s="375"/>
      <c r="AJ42" s="375"/>
      <c r="AK42" s="375"/>
      <c r="AL42" s="375"/>
      <c r="AM42" s="375"/>
      <c r="AN42" s="375"/>
      <c r="AO42" s="375"/>
    </row>
    <row r="43" spans="1:41" ht="11.25" customHeight="1">
      <c r="A43" s="364">
        <v>14</v>
      </c>
      <c r="B43" s="364"/>
      <c r="C43" s="317"/>
      <c r="D43" s="321"/>
      <c r="E43" s="365"/>
      <c r="F43" s="365"/>
      <c r="G43" s="365"/>
      <c r="H43" s="366"/>
      <c r="I43" s="366"/>
      <c r="J43" s="366"/>
      <c r="K43" s="367"/>
      <c r="L43" s="368"/>
      <c r="M43" s="369"/>
      <c r="N43" s="371" t="s">
        <v>18</v>
      </c>
      <c r="O43" s="369"/>
      <c r="P43" s="371" t="s">
        <v>56</v>
      </c>
      <c r="Q43" s="369"/>
      <c r="R43" s="373" t="s">
        <v>58</v>
      </c>
      <c r="S43" s="375"/>
      <c r="T43" s="375"/>
      <c r="U43" s="375"/>
      <c r="V43" s="375"/>
      <c r="W43" s="375"/>
      <c r="X43" s="375"/>
      <c r="Y43" s="375"/>
      <c r="Z43" s="376"/>
      <c r="AA43" s="369"/>
      <c r="AB43" s="369"/>
      <c r="AC43" s="371" t="s">
        <v>18</v>
      </c>
      <c r="AD43" s="369"/>
      <c r="AE43" s="371" t="s">
        <v>56</v>
      </c>
      <c r="AF43" s="369"/>
      <c r="AG43" s="373" t="s">
        <v>58</v>
      </c>
      <c r="AH43" s="379"/>
      <c r="AI43" s="375"/>
      <c r="AJ43" s="375"/>
      <c r="AK43" s="375"/>
      <c r="AL43" s="375"/>
      <c r="AM43" s="375"/>
      <c r="AN43" s="375"/>
      <c r="AO43" s="375"/>
    </row>
    <row r="44" spans="1:41" ht="11.25" customHeight="1">
      <c r="A44" s="364"/>
      <c r="B44" s="364"/>
      <c r="C44" s="319"/>
      <c r="D44" s="322"/>
      <c r="E44" s="365"/>
      <c r="F44" s="365"/>
      <c r="G44" s="365"/>
      <c r="H44" s="366"/>
      <c r="I44" s="366"/>
      <c r="J44" s="366"/>
      <c r="K44" s="367"/>
      <c r="L44" s="368"/>
      <c r="M44" s="369"/>
      <c r="N44" s="371"/>
      <c r="O44" s="369"/>
      <c r="P44" s="371"/>
      <c r="Q44" s="369"/>
      <c r="R44" s="373"/>
      <c r="S44" s="375"/>
      <c r="T44" s="375"/>
      <c r="U44" s="375"/>
      <c r="V44" s="375"/>
      <c r="W44" s="375"/>
      <c r="X44" s="375"/>
      <c r="Y44" s="375"/>
      <c r="Z44" s="376"/>
      <c r="AA44" s="369"/>
      <c r="AB44" s="369"/>
      <c r="AC44" s="371"/>
      <c r="AD44" s="369"/>
      <c r="AE44" s="371"/>
      <c r="AF44" s="369"/>
      <c r="AG44" s="373"/>
      <c r="AH44" s="379"/>
      <c r="AI44" s="375"/>
      <c r="AJ44" s="375"/>
      <c r="AK44" s="375"/>
      <c r="AL44" s="375"/>
      <c r="AM44" s="375"/>
      <c r="AN44" s="375"/>
      <c r="AO44" s="375"/>
    </row>
    <row r="45" spans="1:41" ht="11.25" customHeight="1">
      <c r="A45" s="364">
        <v>15</v>
      </c>
      <c r="B45" s="364"/>
      <c r="C45" s="317"/>
      <c r="D45" s="321"/>
      <c r="E45" s="365"/>
      <c r="F45" s="365"/>
      <c r="G45" s="365"/>
      <c r="H45" s="366"/>
      <c r="I45" s="366"/>
      <c r="J45" s="366"/>
      <c r="K45" s="367"/>
      <c r="L45" s="368"/>
      <c r="M45" s="369"/>
      <c r="N45" s="371" t="s">
        <v>18</v>
      </c>
      <c r="O45" s="369"/>
      <c r="P45" s="371" t="s">
        <v>56</v>
      </c>
      <c r="Q45" s="369"/>
      <c r="R45" s="373" t="s">
        <v>58</v>
      </c>
      <c r="S45" s="375"/>
      <c r="T45" s="375"/>
      <c r="U45" s="375"/>
      <c r="V45" s="375"/>
      <c r="W45" s="375"/>
      <c r="X45" s="375"/>
      <c r="Y45" s="375"/>
      <c r="Z45" s="376"/>
      <c r="AA45" s="369"/>
      <c r="AB45" s="369"/>
      <c r="AC45" s="371" t="s">
        <v>18</v>
      </c>
      <c r="AD45" s="369"/>
      <c r="AE45" s="371" t="s">
        <v>56</v>
      </c>
      <c r="AF45" s="369"/>
      <c r="AG45" s="373" t="s">
        <v>58</v>
      </c>
      <c r="AH45" s="379"/>
      <c r="AI45" s="375"/>
      <c r="AJ45" s="375"/>
      <c r="AK45" s="375"/>
      <c r="AL45" s="375"/>
      <c r="AM45" s="375"/>
      <c r="AN45" s="375"/>
      <c r="AO45" s="375"/>
    </row>
    <row r="46" spans="1:41" ht="11.25" customHeight="1">
      <c r="A46" s="364"/>
      <c r="B46" s="364"/>
      <c r="C46" s="319"/>
      <c r="D46" s="322"/>
      <c r="E46" s="365"/>
      <c r="F46" s="365"/>
      <c r="G46" s="365"/>
      <c r="H46" s="366"/>
      <c r="I46" s="366"/>
      <c r="J46" s="366"/>
      <c r="K46" s="367"/>
      <c r="L46" s="368"/>
      <c r="M46" s="369"/>
      <c r="N46" s="371"/>
      <c r="O46" s="369"/>
      <c r="P46" s="371"/>
      <c r="Q46" s="369"/>
      <c r="R46" s="373"/>
      <c r="S46" s="375"/>
      <c r="T46" s="375"/>
      <c r="U46" s="375"/>
      <c r="V46" s="375"/>
      <c r="W46" s="375"/>
      <c r="X46" s="375"/>
      <c r="Y46" s="375"/>
      <c r="Z46" s="376"/>
      <c r="AA46" s="369"/>
      <c r="AB46" s="369"/>
      <c r="AC46" s="371"/>
      <c r="AD46" s="369"/>
      <c r="AE46" s="371"/>
      <c r="AF46" s="369"/>
      <c r="AG46" s="373"/>
      <c r="AH46" s="379"/>
      <c r="AI46" s="375"/>
      <c r="AJ46" s="375"/>
      <c r="AK46" s="375"/>
      <c r="AL46" s="375"/>
      <c r="AM46" s="375"/>
      <c r="AN46" s="375"/>
      <c r="AO46" s="375"/>
    </row>
    <row r="47" spans="1:41" ht="11.25" customHeight="1">
      <c r="A47" s="364">
        <v>16</v>
      </c>
      <c r="B47" s="364"/>
      <c r="C47" s="317"/>
      <c r="D47" s="321"/>
      <c r="E47" s="365"/>
      <c r="F47" s="365"/>
      <c r="G47" s="365"/>
      <c r="H47" s="366"/>
      <c r="I47" s="366"/>
      <c r="J47" s="366"/>
      <c r="K47" s="367"/>
      <c r="L47" s="368"/>
      <c r="M47" s="369"/>
      <c r="N47" s="371" t="s">
        <v>18</v>
      </c>
      <c r="O47" s="369"/>
      <c r="P47" s="371" t="s">
        <v>56</v>
      </c>
      <c r="Q47" s="369"/>
      <c r="R47" s="373" t="s">
        <v>58</v>
      </c>
      <c r="S47" s="375"/>
      <c r="T47" s="375"/>
      <c r="U47" s="375"/>
      <c r="V47" s="375"/>
      <c r="W47" s="375"/>
      <c r="X47" s="375"/>
      <c r="Y47" s="375"/>
      <c r="Z47" s="376"/>
      <c r="AA47" s="369"/>
      <c r="AB47" s="369"/>
      <c r="AC47" s="371" t="s">
        <v>18</v>
      </c>
      <c r="AD47" s="369"/>
      <c r="AE47" s="371" t="s">
        <v>56</v>
      </c>
      <c r="AF47" s="369"/>
      <c r="AG47" s="373" t="s">
        <v>58</v>
      </c>
      <c r="AH47" s="379"/>
      <c r="AI47" s="375"/>
      <c r="AJ47" s="375"/>
      <c r="AK47" s="375"/>
      <c r="AL47" s="375"/>
      <c r="AM47" s="375"/>
      <c r="AN47" s="375"/>
      <c r="AO47" s="375"/>
    </row>
    <row r="48" spans="1:41" ht="11.25" customHeight="1">
      <c r="A48" s="364"/>
      <c r="B48" s="364"/>
      <c r="C48" s="319"/>
      <c r="D48" s="322"/>
      <c r="E48" s="365"/>
      <c r="F48" s="365"/>
      <c r="G48" s="365"/>
      <c r="H48" s="366"/>
      <c r="I48" s="366"/>
      <c r="J48" s="366"/>
      <c r="K48" s="367"/>
      <c r="L48" s="368"/>
      <c r="M48" s="369"/>
      <c r="N48" s="371"/>
      <c r="O48" s="369"/>
      <c r="P48" s="371"/>
      <c r="Q48" s="369"/>
      <c r="R48" s="373"/>
      <c r="S48" s="375"/>
      <c r="T48" s="375"/>
      <c r="U48" s="375"/>
      <c r="V48" s="375"/>
      <c r="W48" s="375"/>
      <c r="X48" s="375"/>
      <c r="Y48" s="375"/>
      <c r="Z48" s="376"/>
      <c r="AA48" s="369"/>
      <c r="AB48" s="369"/>
      <c r="AC48" s="371"/>
      <c r="AD48" s="369"/>
      <c r="AE48" s="371"/>
      <c r="AF48" s="369"/>
      <c r="AG48" s="373"/>
      <c r="AH48" s="379"/>
      <c r="AI48" s="375"/>
      <c r="AJ48" s="375"/>
      <c r="AK48" s="375"/>
      <c r="AL48" s="375"/>
      <c r="AM48" s="375"/>
      <c r="AN48" s="375"/>
      <c r="AO48" s="375"/>
    </row>
    <row r="49" spans="1:41" ht="11.25" customHeight="1">
      <c r="A49" s="364">
        <v>17</v>
      </c>
      <c r="B49" s="364"/>
      <c r="C49" s="317"/>
      <c r="D49" s="321"/>
      <c r="E49" s="365"/>
      <c r="F49" s="365"/>
      <c r="G49" s="365"/>
      <c r="H49" s="366"/>
      <c r="I49" s="366"/>
      <c r="J49" s="366"/>
      <c r="K49" s="367"/>
      <c r="L49" s="368"/>
      <c r="M49" s="369"/>
      <c r="N49" s="371" t="s">
        <v>18</v>
      </c>
      <c r="O49" s="369"/>
      <c r="P49" s="371" t="s">
        <v>56</v>
      </c>
      <c r="Q49" s="369"/>
      <c r="R49" s="373" t="s">
        <v>58</v>
      </c>
      <c r="S49" s="375"/>
      <c r="T49" s="375"/>
      <c r="U49" s="375"/>
      <c r="V49" s="375"/>
      <c r="W49" s="375"/>
      <c r="X49" s="375"/>
      <c r="Y49" s="375"/>
      <c r="Z49" s="376"/>
      <c r="AA49" s="369"/>
      <c r="AB49" s="369"/>
      <c r="AC49" s="371" t="s">
        <v>18</v>
      </c>
      <c r="AD49" s="369"/>
      <c r="AE49" s="371" t="s">
        <v>56</v>
      </c>
      <c r="AF49" s="369"/>
      <c r="AG49" s="373" t="s">
        <v>58</v>
      </c>
      <c r="AH49" s="379"/>
      <c r="AI49" s="375"/>
      <c r="AJ49" s="375"/>
      <c r="AK49" s="375"/>
      <c r="AL49" s="375"/>
      <c r="AM49" s="375"/>
      <c r="AN49" s="375"/>
      <c r="AO49" s="375"/>
    </row>
    <row r="50" spans="1:41" ht="11.25" customHeight="1">
      <c r="A50" s="364"/>
      <c r="B50" s="364"/>
      <c r="C50" s="319"/>
      <c r="D50" s="322"/>
      <c r="E50" s="365"/>
      <c r="F50" s="365"/>
      <c r="G50" s="365"/>
      <c r="H50" s="366"/>
      <c r="I50" s="366"/>
      <c r="J50" s="366"/>
      <c r="K50" s="367"/>
      <c r="L50" s="368"/>
      <c r="M50" s="369"/>
      <c r="N50" s="371"/>
      <c r="O50" s="369"/>
      <c r="P50" s="371"/>
      <c r="Q50" s="369"/>
      <c r="R50" s="373"/>
      <c r="S50" s="375"/>
      <c r="T50" s="375"/>
      <c r="U50" s="375"/>
      <c r="V50" s="375"/>
      <c r="W50" s="375"/>
      <c r="X50" s="375"/>
      <c r="Y50" s="375"/>
      <c r="Z50" s="376"/>
      <c r="AA50" s="369"/>
      <c r="AB50" s="369"/>
      <c r="AC50" s="371"/>
      <c r="AD50" s="369"/>
      <c r="AE50" s="371"/>
      <c r="AF50" s="369"/>
      <c r="AG50" s="373"/>
      <c r="AH50" s="379"/>
      <c r="AI50" s="375"/>
      <c r="AJ50" s="375"/>
      <c r="AK50" s="375"/>
      <c r="AL50" s="375"/>
      <c r="AM50" s="375"/>
      <c r="AN50" s="375"/>
      <c r="AO50" s="375"/>
    </row>
    <row r="51" spans="1:41" ht="11.25" customHeight="1">
      <c r="A51" s="364">
        <v>18</v>
      </c>
      <c r="B51" s="364"/>
      <c r="C51" s="317"/>
      <c r="D51" s="321"/>
      <c r="E51" s="365"/>
      <c r="F51" s="365"/>
      <c r="G51" s="365"/>
      <c r="H51" s="366"/>
      <c r="I51" s="366"/>
      <c r="J51" s="366"/>
      <c r="K51" s="367"/>
      <c r="L51" s="368"/>
      <c r="M51" s="369"/>
      <c r="N51" s="371" t="s">
        <v>18</v>
      </c>
      <c r="O51" s="369"/>
      <c r="P51" s="371" t="s">
        <v>56</v>
      </c>
      <c r="Q51" s="369"/>
      <c r="R51" s="373" t="s">
        <v>58</v>
      </c>
      <c r="S51" s="375"/>
      <c r="T51" s="375"/>
      <c r="U51" s="375"/>
      <c r="V51" s="375"/>
      <c r="W51" s="375"/>
      <c r="X51" s="375"/>
      <c r="Y51" s="375"/>
      <c r="Z51" s="376"/>
      <c r="AA51" s="369"/>
      <c r="AB51" s="369"/>
      <c r="AC51" s="371" t="s">
        <v>18</v>
      </c>
      <c r="AD51" s="369"/>
      <c r="AE51" s="371" t="s">
        <v>56</v>
      </c>
      <c r="AF51" s="369"/>
      <c r="AG51" s="373" t="s">
        <v>58</v>
      </c>
      <c r="AH51" s="379"/>
      <c r="AI51" s="375"/>
      <c r="AJ51" s="375"/>
      <c r="AK51" s="375"/>
      <c r="AL51" s="375"/>
      <c r="AM51" s="375"/>
      <c r="AN51" s="375"/>
      <c r="AO51" s="375"/>
    </row>
    <row r="52" spans="1:41" ht="11.25" customHeight="1">
      <c r="A52" s="364"/>
      <c r="B52" s="364"/>
      <c r="C52" s="319"/>
      <c r="D52" s="322"/>
      <c r="E52" s="365"/>
      <c r="F52" s="365"/>
      <c r="G52" s="365"/>
      <c r="H52" s="366"/>
      <c r="I52" s="366"/>
      <c r="J52" s="366"/>
      <c r="K52" s="367"/>
      <c r="L52" s="368"/>
      <c r="M52" s="369"/>
      <c r="N52" s="371"/>
      <c r="O52" s="369"/>
      <c r="P52" s="371"/>
      <c r="Q52" s="369"/>
      <c r="R52" s="373"/>
      <c r="S52" s="375"/>
      <c r="T52" s="375"/>
      <c r="U52" s="375"/>
      <c r="V52" s="375"/>
      <c r="W52" s="375"/>
      <c r="X52" s="375"/>
      <c r="Y52" s="375"/>
      <c r="Z52" s="376"/>
      <c r="AA52" s="369"/>
      <c r="AB52" s="369"/>
      <c r="AC52" s="371"/>
      <c r="AD52" s="369"/>
      <c r="AE52" s="371"/>
      <c r="AF52" s="369"/>
      <c r="AG52" s="373"/>
      <c r="AH52" s="379"/>
      <c r="AI52" s="375"/>
      <c r="AJ52" s="375"/>
      <c r="AK52" s="375"/>
      <c r="AL52" s="375"/>
      <c r="AM52" s="375"/>
      <c r="AN52" s="375"/>
      <c r="AO52" s="375"/>
    </row>
    <row r="53" spans="1:41" ht="11.25" customHeight="1">
      <c r="A53" s="364">
        <v>19</v>
      </c>
      <c r="B53" s="364"/>
      <c r="C53" s="317"/>
      <c r="D53" s="321"/>
      <c r="E53" s="365"/>
      <c r="F53" s="365"/>
      <c r="G53" s="365"/>
      <c r="H53" s="366"/>
      <c r="I53" s="366"/>
      <c r="J53" s="366"/>
      <c r="K53" s="367"/>
      <c r="L53" s="368"/>
      <c r="M53" s="369"/>
      <c r="N53" s="371" t="s">
        <v>18</v>
      </c>
      <c r="O53" s="369"/>
      <c r="P53" s="371" t="s">
        <v>56</v>
      </c>
      <c r="Q53" s="369"/>
      <c r="R53" s="373" t="s">
        <v>58</v>
      </c>
      <c r="S53" s="375"/>
      <c r="T53" s="375"/>
      <c r="U53" s="375"/>
      <c r="V53" s="375"/>
      <c r="W53" s="375"/>
      <c r="X53" s="375"/>
      <c r="Y53" s="375"/>
      <c r="Z53" s="376"/>
      <c r="AA53" s="369"/>
      <c r="AB53" s="369"/>
      <c r="AC53" s="371" t="s">
        <v>18</v>
      </c>
      <c r="AD53" s="369"/>
      <c r="AE53" s="371" t="s">
        <v>56</v>
      </c>
      <c r="AF53" s="369"/>
      <c r="AG53" s="373" t="s">
        <v>58</v>
      </c>
      <c r="AH53" s="379"/>
      <c r="AI53" s="375"/>
      <c r="AJ53" s="375"/>
      <c r="AK53" s="375"/>
      <c r="AL53" s="375"/>
      <c r="AM53" s="375"/>
      <c r="AN53" s="375"/>
      <c r="AO53" s="375"/>
    </row>
    <row r="54" spans="1:41" ht="11.25" customHeight="1">
      <c r="A54" s="364"/>
      <c r="B54" s="364"/>
      <c r="C54" s="319"/>
      <c r="D54" s="322"/>
      <c r="E54" s="365"/>
      <c r="F54" s="365"/>
      <c r="G54" s="365"/>
      <c r="H54" s="366"/>
      <c r="I54" s="366"/>
      <c r="J54" s="366"/>
      <c r="K54" s="367"/>
      <c r="L54" s="368"/>
      <c r="M54" s="370"/>
      <c r="N54" s="372"/>
      <c r="O54" s="370"/>
      <c r="P54" s="372"/>
      <c r="Q54" s="370"/>
      <c r="R54" s="374"/>
      <c r="S54" s="377"/>
      <c r="T54" s="377"/>
      <c r="U54" s="377"/>
      <c r="V54" s="377"/>
      <c r="W54" s="377"/>
      <c r="X54" s="377"/>
      <c r="Y54" s="377"/>
      <c r="Z54" s="378"/>
      <c r="AA54" s="369"/>
      <c r="AB54" s="369"/>
      <c r="AC54" s="371"/>
      <c r="AD54" s="369"/>
      <c r="AE54" s="371"/>
      <c r="AF54" s="369"/>
      <c r="AG54" s="373"/>
      <c r="AH54" s="379"/>
      <c r="AI54" s="375"/>
      <c r="AJ54" s="375"/>
      <c r="AK54" s="375"/>
      <c r="AL54" s="375"/>
      <c r="AM54" s="375"/>
      <c r="AN54" s="375"/>
      <c r="AO54" s="375"/>
    </row>
    <row r="55" spans="1:41" ht="11.25" customHeight="1">
      <c r="A55" s="364">
        <v>20</v>
      </c>
      <c r="B55" s="364"/>
      <c r="C55" s="317"/>
      <c r="D55" s="321"/>
      <c r="E55" s="365"/>
      <c r="F55" s="365"/>
      <c r="G55" s="365"/>
      <c r="H55" s="366"/>
      <c r="I55" s="366"/>
      <c r="J55" s="366"/>
      <c r="K55" s="367"/>
      <c r="L55" s="368"/>
      <c r="M55" s="369"/>
      <c r="N55" s="371" t="s">
        <v>18</v>
      </c>
      <c r="O55" s="369"/>
      <c r="P55" s="371" t="s">
        <v>56</v>
      </c>
      <c r="Q55" s="369"/>
      <c r="R55" s="373" t="s">
        <v>58</v>
      </c>
      <c r="S55" s="375"/>
      <c r="T55" s="375"/>
      <c r="U55" s="375"/>
      <c r="V55" s="375"/>
      <c r="W55" s="375"/>
      <c r="X55" s="375"/>
      <c r="Y55" s="375"/>
      <c r="Z55" s="376"/>
      <c r="AA55" s="369"/>
      <c r="AB55" s="369"/>
      <c r="AC55" s="371" t="s">
        <v>18</v>
      </c>
      <c r="AD55" s="369"/>
      <c r="AE55" s="371" t="s">
        <v>56</v>
      </c>
      <c r="AF55" s="369"/>
      <c r="AG55" s="373" t="s">
        <v>58</v>
      </c>
      <c r="AH55" s="379"/>
      <c r="AI55" s="375"/>
      <c r="AJ55" s="375"/>
      <c r="AK55" s="375"/>
      <c r="AL55" s="375"/>
      <c r="AM55" s="375"/>
      <c r="AN55" s="375"/>
      <c r="AO55" s="375"/>
    </row>
    <row r="56" spans="1:41" ht="11.25" customHeight="1">
      <c r="A56" s="364"/>
      <c r="B56" s="364"/>
      <c r="C56" s="319"/>
      <c r="D56" s="322"/>
      <c r="E56" s="365"/>
      <c r="F56" s="365"/>
      <c r="G56" s="365"/>
      <c r="H56" s="366"/>
      <c r="I56" s="366"/>
      <c r="J56" s="366"/>
      <c r="K56" s="367"/>
      <c r="L56" s="368"/>
      <c r="M56" s="370"/>
      <c r="N56" s="372"/>
      <c r="O56" s="370"/>
      <c r="P56" s="372"/>
      <c r="Q56" s="370"/>
      <c r="R56" s="374"/>
      <c r="S56" s="377"/>
      <c r="T56" s="377"/>
      <c r="U56" s="377"/>
      <c r="V56" s="377"/>
      <c r="W56" s="377"/>
      <c r="X56" s="377"/>
      <c r="Y56" s="377"/>
      <c r="Z56" s="378"/>
      <c r="AA56" s="369"/>
      <c r="AB56" s="369"/>
      <c r="AC56" s="371"/>
      <c r="AD56" s="369"/>
      <c r="AE56" s="371"/>
      <c r="AF56" s="369"/>
      <c r="AG56" s="373"/>
      <c r="AH56" s="379"/>
      <c r="AI56" s="375"/>
      <c r="AJ56" s="375"/>
      <c r="AK56" s="375"/>
      <c r="AL56" s="375"/>
      <c r="AM56" s="375"/>
      <c r="AN56" s="375"/>
      <c r="AO56" s="375"/>
    </row>
    <row r="57" spans="1:41" ht="12.75" customHeight="1">
      <c r="L57" s="381" t="s">
        <v>277</v>
      </c>
      <c r="M57" s="382"/>
      <c r="N57" s="382"/>
      <c r="O57" s="382"/>
      <c r="P57" s="382"/>
      <c r="Q57" s="382"/>
      <c r="R57" s="382"/>
      <c r="S57" s="382"/>
      <c r="T57" s="382"/>
      <c r="U57" s="382"/>
      <c r="V57" s="382"/>
      <c r="W57" s="382"/>
      <c r="X57" s="382"/>
      <c r="Y57" s="382"/>
      <c r="Z57" s="383"/>
      <c r="AA57" s="382" t="s">
        <v>277</v>
      </c>
      <c r="AB57" s="382"/>
      <c r="AC57" s="382"/>
      <c r="AD57" s="382"/>
      <c r="AE57" s="382"/>
      <c r="AF57" s="382"/>
      <c r="AG57" s="382"/>
      <c r="AH57" s="382"/>
      <c r="AI57" s="382"/>
      <c r="AJ57" s="382"/>
      <c r="AK57" s="382"/>
      <c r="AL57" s="382"/>
      <c r="AM57" s="382"/>
      <c r="AN57" s="382"/>
      <c r="AO57" s="389"/>
    </row>
    <row r="58" spans="1:41" ht="12.75" customHeight="1">
      <c r="L58" s="384" t="s">
        <v>59</v>
      </c>
      <c r="M58" s="385"/>
      <c r="N58" s="385"/>
      <c r="O58" s="385"/>
      <c r="P58" s="385"/>
      <c r="Q58" s="385"/>
      <c r="R58" s="385"/>
      <c r="S58" s="385"/>
      <c r="T58" s="385"/>
      <c r="U58" s="385"/>
      <c r="V58" s="385"/>
      <c r="W58" s="385"/>
      <c r="X58" s="385"/>
      <c r="Y58" s="385"/>
      <c r="Z58" s="386"/>
      <c r="AA58" s="385" t="s">
        <v>59</v>
      </c>
      <c r="AB58" s="385"/>
      <c r="AC58" s="385"/>
      <c r="AD58" s="385"/>
      <c r="AE58" s="385"/>
      <c r="AF58" s="385"/>
      <c r="AG58" s="385"/>
      <c r="AH58" s="385"/>
      <c r="AI58" s="385"/>
      <c r="AJ58" s="385"/>
      <c r="AK58" s="385"/>
      <c r="AL58" s="385"/>
      <c r="AM58" s="385"/>
      <c r="AN58" s="385"/>
      <c r="AO58" s="390"/>
    </row>
    <row r="59" spans="1:41" ht="12.75" customHeight="1">
      <c r="L59" s="387" t="s">
        <v>60</v>
      </c>
      <c r="M59" s="388"/>
      <c r="N59" s="388"/>
      <c r="O59" s="388"/>
      <c r="P59" s="380"/>
      <c r="Q59" s="380"/>
      <c r="R59" s="380"/>
      <c r="S59" s="380"/>
      <c r="T59" s="380"/>
      <c r="U59" s="380"/>
      <c r="V59" s="380"/>
      <c r="W59" s="380"/>
      <c r="X59" s="380"/>
      <c r="Y59" s="380"/>
      <c r="Z59" s="40" t="s">
        <v>61</v>
      </c>
      <c r="AA59" s="388" t="s">
        <v>60</v>
      </c>
      <c r="AB59" s="388"/>
      <c r="AC59" s="388"/>
      <c r="AD59" s="388"/>
      <c r="AE59" s="380"/>
      <c r="AF59" s="380"/>
      <c r="AG59" s="380"/>
      <c r="AH59" s="380"/>
      <c r="AI59" s="380"/>
      <c r="AJ59" s="380"/>
      <c r="AK59" s="380"/>
      <c r="AL59" s="380"/>
      <c r="AM59" s="380"/>
      <c r="AN59" s="380"/>
      <c r="AO59" s="41" t="s">
        <v>61</v>
      </c>
    </row>
    <row r="60" spans="1:41" ht="13.5" customHeight="1">
      <c r="A60" s="1" t="s">
        <v>62</v>
      </c>
      <c r="E60" s="361" t="s">
        <v>287</v>
      </c>
      <c r="F60" s="361"/>
      <c r="G60" s="361"/>
      <c r="H60" s="361"/>
      <c r="I60" s="361"/>
      <c r="J60" s="361"/>
      <c r="K60" s="361"/>
      <c r="L60" s="361"/>
      <c r="M60" s="361"/>
      <c r="N60" s="361"/>
      <c r="O60" s="361"/>
      <c r="P60" s="361"/>
      <c r="Q60" s="361"/>
      <c r="R60" s="361"/>
      <c r="S60" s="361"/>
      <c r="T60" s="361"/>
      <c r="U60" s="361"/>
      <c r="V60" s="361"/>
      <c r="W60" s="361"/>
      <c r="X60" s="361"/>
      <c r="Y60" s="361"/>
      <c r="Z60" s="361"/>
      <c r="AA60" s="361"/>
      <c r="AB60" s="361"/>
      <c r="AC60" s="361"/>
      <c r="AD60" s="361"/>
      <c r="AE60" s="361"/>
      <c r="AF60" s="361"/>
      <c r="AG60" s="361"/>
      <c r="AH60" s="361"/>
      <c r="AI60" s="361"/>
      <c r="AJ60" s="361"/>
      <c r="AK60" s="361"/>
      <c r="AL60" s="361"/>
      <c r="AM60" s="361"/>
      <c r="AN60" s="361"/>
      <c r="AO60" s="361"/>
    </row>
    <row r="61" spans="1:41">
      <c r="E61" s="361"/>
      <c r="F61" s="361"/>
      <c r="G61" s="361"/>
      <c r="H61" s="361"/>
      <c r="I61" s="361"/>
      <c r="J61" s="361"/>
      <c r="K61" s="361"/>
      <c r="L61" s="361"/>
      <c r="M61" s="361"/>
      <c r="N61" s="361"/>
      <c r="O61" s="361"/>
      <c r="P61" s="361"/>
      <c r="Q61" s="361"/>
      <c r="R61" s="361"/>
      <c r="S61" s="361"/>
      <c r="T61" s="361"/>
      <c r="U61" s="361"/>
      <c r="V61" s="361"/>
      <c r="W61" s="361"/>
      <c r="X61" s="361"/>
      <c r="Y61" s="361"/>
      <c r="Z61" s="361"/>
      <c r="AA61" s="361"/>
      <c r="AB61" s="361"/>
      <c r="AC61" s="361"/>
      <c r="AD61" s="361"/>
      <c r="AE61" s="361"/>
      <c r="AF61" s="361"/>
      <c r="AG61" s="361"/>
      <c r="AH61" s="361"/>
      <c r="AI61" s="361"/>
      <c r="AJ61" s="361"/>
      <c r="AK61" s="361"/>
      <c r="AL61" s="361"/>
      <c r="AM61" s="361"/>
      <c r="AN61" s="361"/>
      <c r="AO61" s="361"/>
    </row>
    <row r="62" spans="1:41">
      <c r="E62" s="361"/>
      <c r="F62" s="361"/>
      <c r="G62" s="361"/>
      <c r="H62" s="361"/>
      <c r="I62" s="361"/>
      <c r="J62" s="361"/>
      <c r="K62" s="361"/>
      <c r="L62" s="361"/>
      <c r="M62" s="361"/>
      <c r="N62" s="361"/>
      <c r="O62" s="361"/>
      <c r="P62" s="361"/>
      <c r="Q62" s="361"/>
      <c r="R62" s="361"/>
      <c r="S62" s="361"/>
      <c r="T62" s="361"/>
      <c r="U62" s="361"/>
      <c r="V62" s="361"/>
      <c r="W62" s="361"/>
      <c r="X62" s="361"/>
      <c r="Y62" s="361"/>
      <c r="Z62" s="361"/>
      <c r="AA62" s="361"/>
      <c r="AB62" s="361"/>
      <c r="AC62" s="361"/>
      <c r="AD62" s="361"/>
      <c r="AE62" s="361"/>
      <c r="AF62" s="361"/>
      <c r="AG62" s="361"/>
      <c r="AH62" s="361"/>
      <c r="AI62" s="361"/>
      <c r="AJ62" s="361"/>
      <c r="AK62" s="361"/>
      <c r="AL62" s="361"/>
      <c r="AM62" s="361"/>
      <c r="AN62" s="361"/>
      <c r="AO62" s="361"/>
    </row>
    <row r="63" spans="1:41">
      <c r="A63" s="1" t="s">
        <v>63</v>
      </c>
      <c r="E63" s="361" t="s">
        <v>183</v>
      </c>
      <c r="F63" s="361"/>
      <c r="G63" s="361"/>
      <c r="H63" s="361"/>
      <c r="I63" s="361"/>
      <c r="J63" s="361"/>
      <c r="K63" s="361"/>
      <c r="L63" s="361"/>
      <c r="M63" s="361"/>
      <c r="N63" s="361"/>
      <c r="O63" s="361"/>
      <c r="P63" s="361"/>
      <c r="Q63" s="361"/>
      <c r="R63" s="361"/>
      <c r="S63" s="361"/>
      <c r="T63" s="361"/>
      <c r="U63" s="361"/>
      <c r="V63" s="361"/>
      <c r="W63" s="361"/>
      <c r="X63" s="361"/>
      <c r="Y63" s="361"/>
      <c r="Z63" s="361"/>
      <c r="AA63" s="361"/>
      <c r="AB63" s="361"/>
      <c r="AC63" s="361"/>
      <c r="AD63" s="361"/>
      <c r="AE63" s="361"/>
      <c r="AF63" s="361"/>
      <c r="AG63" s="361"/>
      <c r="AH63" s="361"/>
      <c r="AI63" s="361"/>
      <c r="AJ63" s="361"/>
      <c r="AK63" s="361"/>
      <c r="AL63" s="361"/>
      <c r="AM63" s="361"/>
      <c r="AN63" s="361"/>
      <c r="AO63" s="361"/>
    </row>
    <row r="64" spans="1:41">
      <c r="E64" s="361"/>
      <c r="F64" s="361"/>
      <c r="G64" s="361"/>
      <c r="H64" s="361"/>
      <c r="I64" s="361"/>
      <c r="J64" s="361"/>
      <c r="K64" s="361"/>
      <c r="L64" s="361"/>
      <c r="M64" s="361"/>
      <c r="N64" s="361"/>
      <c r="O64" s="361"/>
      <c r="P64" s="361"/>
      <c r="Q64" s="361"/>
      <c r="R64" s="361"/>
      <c r="S64" s="361"/>
      <c r="T64" s="361"/>
      <c r="U64" s="361"/>
      <c r="V64" s="361"/>
      <c r="W64" s="361"/>
      <c r="X64" s="361"/>
      <c r="Y64" s="361"/>
      <c r="Z64" s="361"/>
      <c r="AA64" s="361"/>
      <c r="AB64" s="361"/>
      <c r="AC64" s="361"/>
      <c r="AD64" s="361"/>
      <c r="AE64" s="361"/>
      <c r="AF64" s="361"/>
      <c r="AG64" s="361"/>
      <c r="AH64" s="361"/>
      <c r="AI64" s="361"/>
      <c r="AJ64" s="361"/>
      <c r="AK64" s="361"/>
      <c r="AL64" s="361"/>
      <c r="AM64" s="361"/>
      <c r="AN64" s="361"/>
      <c r="AO64" s="361"/>
    </row>
    <row r="65" spans="1:41">
      <c r="A65" s="1" t="s">
        <v>65</v>
      </c>
      <c r="E65" s="1" t="s">
        <v>64</v>
      </c>
    </row>
    <row r="66" spans="1:41" ht="13.5" customHeight="1">
      <c r="A66" s="1" t="s">
        <v>66</v>
      </c>
      <c r="E66" s="361" t="s">
        <v>301</v>
      </c>
      <c r="F66" s="361"/>
      <c r="G66" s="361"/>
      <c r="H66" s="361"/>
      <c r="I66" s="361"/>
      <c r="J66" s="361"/>
      <c r="K66" s="361"/>
      <c r="L66" s="361"/>
      <c r="M66" s="361"/>
      <c r="N66" s="361"/>
      <c r="O66" s="361"/>
      <c r="P66" s="361"/>
      <c r="Q66" s="361"/>
      <c r="R66" s="361"/>
      <c r="S66" s="361"/>
      <c r="T66" s="361"/>
      <c r="U66" s="361"/>
      <c r="V66" s="361"/>
      <c r="W66" s="361"/>
      <c r="X66" s="361"/>
      <c r="Y66" s="361"/>
      <c r="Z66" s="361"/>
      <c r="AA66" s="361"/>
      <c r="AB66" s="361"/>
      <c r="AC66" s="361"/>
      <c r="AD66" s="361"/>
      <c r="AE66" s="361"/>
      <c r="AF66" s="361"/>
      <c r="AG66" s="361"/>
      <c r="AH66" s="361"/>
      <c r="AI66" s="361"/>
      <c r="AJ66" s="361"/>
      <c r="AK66" s="361"/>
      <c r="AL66" s="361"/>
      <c r="AM66" s="361"/>
      <c r="AN66" s="361"/>
      <c r="AO66" s="361"/>
    </row>
    <row r="67" spans="1:41">
      <c r="E67" s="361"/>
      <c r="F67" s="361"/>
      <c r="G67" s="361"/>
      <c r="H67" s="361"/>
      <c r="I67" s="361"/>
      <c r="J67" s="361"/>
      <c r="K67" s="361"/>
      <c r="L67" s="361"/>
      <c r="M67" s="361"/>
      <c r="N67" s="361"/>
      <c r="O67" s="361"/>
      <c r="P67" s="361"/>
      <c r="Q67" s="361"/>
      <c r="R67" s="361"/>
      <c r="S67" s="361"/>
      <c r="T67" s="361"/>
      <c r="U67" s="361"/>
      <c r="V67" s="361"/>
      <c r="W67" s="361"/>
      <c r="X67" s="361"/>
      <c r="Y67" s="361"/>
      <c r="Z67" s="361"/>
      <c r="AA67" s="361"/>
      <c r="AB67" s="361"/>
      <c r="AC67" s="361"/>
      <c r="AD67" s="361"/>
      <c r="AE67" s="361"/>
      <c r="AF67" s="361"/>
      <c r="AG67" s="361"/>
      <c r="AH67" s="361"/>
      <c r="AI67" s="361"/>
      <c r="AJ67" s="361"/>
      <c r="AK67" s="361"/>
      <c r="AL67" s="361"/>
      <c r="AM67" s="361"/>
      <c r="AN67" s="361"/>
      <c r="AO67" s="361"/>
    </row>
    <row r="68" spans="1:41">
      <c r="E68" s="361"/>
      <c r="F68" s="361"/>
      <c r="G68" s="361"/>
      <c r="H68" s="361"/>
      <c r="I68" s="361"/>
      <c r="J68" s="361"/>
      <c r="K68" s="361"/>
      <c r="L68" s="361"/>
      <c r="M68" s="361"/>
      <c r="N68" s="361"/>
      <c r="O68" s="361"/>
      <c r="P68" s="361"/>
      <c r="Q68" s="361"/>
      <c r="R68" s="361"/>
      <c r="S68" s="361"/>
      <c r="T68" s="361"/>
      <c r="U68" s="361"/>
      <c r="V68" s="361"/>
      <c r="W68" s="361"/>
      <c r="X68" s="361"/>
      <c r="Y68" s="361"/>
      <c r="Z68" s="361"/>
      <c r="AA68" s="361"/>
      <c r="AB68" s="361"/>
      <c r="AC68" s="361"/>
      <c r="AD68" s="361"/>
      <c r="AE68" s="361"/>
      <c r="AF68" s="361"/>
      <c r="AG68" s="361"/>
      <c r="AH68" s="361"/>
      <c r="AI68" s="361"/>
      <c r="AJ68" s="361"/>
      <c r="AK68" s="361"/>
      <c r="AL68" s="361"/>
      <c r="AM68" s="361"/>
      <c r="AN68" s="361"/>
      <c r="AO68" s="361"/>
    </row>
    <row r="69" spans="1:41">
      <c r="E69" s="361"/>
      <c r="F69" s="361"/>
      <c r="G69" s="361"/>
      <c r="H69" s="361"/>
      <c r="I69" s="361"/>
      <c r="J69" s="361"/>
      <c r="K69" s="361"/>
      <c r="L69" s="361"/>
      <c r="M69" s="361"/>
      <c r="N69" s="361"/>
      <c r="O69" s="361"/>
      <c r="P69" s="361"/>
      <c r="Q69" s="361"/>
      <c r="R69" s="361"/>
      <c r="S69" s="361"/>
      <c r="T69" s="361"/>
      <c r="U69" s="361"/>
      <c r="V69" s="361"/>
      <c r="W69" s="361"/>
      <c r="X69" s="361"/>
      <c r="Y69" s="361"/>
      <c r="Z69" s="361"/>
      <c r="AA69" s="361"/>
      <c r="AB69" s="361"/>
      <c r="AC69" s="361"/>
      <c r="AD69" s="361"/>
      <c r="AE69" s="361"/>
      <c r="AF69" s="361"/>
      <c r="AG69" s="361"/>
      <c r="AH69" s="361"/>
      <c r="AI69" s="361"/>
      <c r="AJ69" s="361"/>
      <c r="AK69" s="361"/>
      <c r="AL69" s="361"/>
      <c r="AM69" s="361"/>
      <c r="AN69" s="361"/>
      <c r="AO69" s="361"/>
    </row>
    <row r="70" spans="1:41">
      <c r="A70" s="1" t="s">
        <v>25</v>
      </c>
      <c r="E70" s="361" t="s">
        <v>291</v>
      </c>
      <c r="F70" s="361"/>
      <c r="G70" s="361"/>
      <c r="H70" s="361"/>
      <c r="I70" s="361"/>
      <c r="J70" s="361"/>
      <c r="K70" s="361"/>
      <c r="L70" s="361"/>
      <c r="M70" s="361"/>
      <c r="N70" s="361"/>
      <c r="O70" s="361"/>
      <c r="P70" s="361"/>
      <c r="Q70" s="361"/>
      <c r="R70" s="361"/>
      <c r="S70" s="361"/>
      <c r="T70" s="361"/>
      <c r="U70" s="361"/>
      <c r="V70" s="361"/>
      <c r="W70" s="361"/>
      <c r="X70" s="361"/>
      <c r="Y70" s="361"/>
      <c r="Z70" s="361"/>
      <c r="AA70" s="361"/>
      <c r="AB70" s="361"/>
      <c r="AC70" s="361"/>
      <c r="AD70" s="361"/>
      <c r="AE70" s="361"/>
      <c r="AF70" s="361"/>
      <c r="AG70" s="361"/>
      <c r="AH70" s="361"/>
      <c r="AI70" s="361"/>
      <c r="AJ70" s="361"/>
      <c r="AK70" s="361"/>
      <c r="AL70" s="361"/>
      <c r="AM70" s="361"/>
      <c r="AN70" s="361"/>
      <c r="AO70" s="361"/>
    </row>
    <row r="71" spans="1:41">
      <c r="E71" s="361"/>
      <c r="F71" s="361"/>
      <c r="G71" s="361"/>
      <c r="H71" s="361"/>
      <c r="I71" s="361"/>
      <c r="J71" s="361"/>
      <c r="K71" s="361"/>
      <c r="L71" s="361"/>
      <c r="M71" s="361"/>
      <c r="N71" s="361"/>
      <c r="O71" s="361"/>
      <c r="P71" s="361"/>
      <c r="Q71" s="361"/>
      <c r="R71" s="361"/>
      <c r="S71" s="361"/>
      <c r="T71" s="361"/>
      <c r="U71" s="361"/>
      <c r="V71" s="361"/>
      <c r="W71" s="361"/>
      <c r="X71" s="361"/>
      <c r="Y71" s="361"/>
      <c r="Z71" s="361"/>
      <c r="AA71" s="361"/>
      <c r="AB71" s="361"/>
      <c r="AC71" s="361"/>
      <c r="AD71" s="361"/>
      <c r="AE71" s="361"/>
      <c r="AF71" s="361"/>
      <c r="AG71" s="361"/>
      <c r="AH71" s="361"/>
      <c r="AI71" s="361"/>
      <c r="AJ71" s="361"/>
      <c r="AK71" s="361"/>
      <c r="AL71" s="361"/>
      <c r="AM71" s="361"/>
      <c r="AN71" s="361"/>
      <c r="AO71" s="361"/>
    </row>
  </sheetData>
  <sheetProtection password="CC0D" sheet="1" objects="1" scenarios="1"/>
  <mergeCells count="456">
    <mergeCell ref="AG43:AG44"/>
    <mergeCell ref="AA41:AA42"/>
    <mergeCell ref="AB41:AB42"/>
    <mergeCell ref="AC41:AC42"/>
    <mergeCell ref="AD41:AD42"/>
    <mergeCell ref="AE41:AE42"/>
    <mergeCell ref="AF41:AF42"/>
    <mergeCell ref="AB45:AB46"/>
    <mergeCell ref="AC45:AC46"/>
    <mergeCell ref="AD45:AD46"/>
    <mergeCell ref="AE45:AE46"/>
    <mergeCell ref="AF45:AF46"/>
    <mergeCell ref="AC43:AC44"/>
    <mergeCell ref="AD43:AD44"/>
    <mergeCell ref="AE43:AE44"/>
    <mergeCell ref="AF43:AF44"/>
    <mergeCell ref="AG55:AG56"/>
    <mergeCell ref="AA55:AA56"/>
    <mergeCell ref="AB55:AB56"/>
    <mergeCell ref="AC55:AC56"/>
    <mergeCell ref="AD55:AD56"/>
    <mergeCell ref="AE55:AE56"/>
    <mergeCell ref="AF55:AF56"/>
    <mergeCell ref="AG49:AG50"/>
    <mergeCell ref="AA51:AA52"/>
    <mergeCell ref="AB51:AB52"/>
    <mergeCell ref="AC51:AC52"/>
    <mergeCell ref="AD51:AD52"/>
    <mergeCell ref="AE51:AE52"/>
    <mergeCell ref="AF51:AF52"/>
    <mergeCell ref="AG51:AG52"/>
    <mergeCell ref="AA49:AA50"/>
    <mergeCell ref="AB49:AB50"/>
    <mergeCell ref="AC49:AC50"/>
    <mergeCell ref="AD49:AD50"/>
    <mergeCell ref="AE49:AE50"/>
    <mergeCell ref="AF49:AF50"/>
    <mergeCell ref="AF29:AF30"/>
    <mergeCell ref="AG39:AG40"/>
    <mergeCell ref="AA37:AA38"/>
    <mergeCell ref="AB37:AB38"/>
    <mergeCell ref="AC37:AC38"/>
    <mergeCell ref="AD37:AD38"/>
    <mergeCell ref="AE37:AE38"/>
    <mergeCell ref="AF37:AF38"/>
    <mergeCell ref="AC35:AC36"/>
    <mergeCell ref="AD35:AD36"/>
    <mergeCell ref="AE35:AE36"/>
    <mergeCell ref="AF35:AF36"/>
    <mergeCell ref="AG35:AG36"/>
    <mergeCell ref="AA39:AA40"/>
    <mergeCell ref="AB39:AB40"/>
    <mergeCell ref="AC39:AC40"/>
    <mergeCell ref="AD39:AD40"/>
    <mergeCell ref="AE39:AE40"/>
    <mergeCell ref="AF39:AF40"/>
    <mergeCell ref="AD23:AD24"/>
    <mergeCell ref="AE23:AE24"/>
    <mergeCell ref="AF23:AF24"/>
    <mergeCell ref="AG23:AG24"/>
    <mergeCell ref="AA33:AA34"/>
    <mergeCell ref="AB33:AB34"/>
    <mergeCell ref="AC33:AC34"/>
    <mergeCell ref="AD33:AD34"/>
    <mergeCell ref="AE33:AE34"/>
    <mergeCell ref="AF33:AF34"/>
    <mergeCell ref="AG25:AG26"/>
    <mergeCell ref="AG29:AG30"/>
    <mergeCell ref="AA31:AA32"/>
    <mergeCell ref="AB31:AB32"/>
    <mergeCell ref="AC31:AC32"/>
    <mergeCell ref="AD31:AD32"/>
    <mergeCell ref="AE31:AE32"/>
    <mergeCell ref="AF31:AF32"/>
    <mergeCell ref="AG31:AG32"/>
    <mergeCell ref="AA29:AA30"/>
    <mergeCell ref="AB29:AB30"/>
    <mergeCell ref="AC29:AC30"/>
    <mergeCell ref="AD29:AD30"/>
    <mergeCell ref="AE29:AE30"/>
    <mergeCell ref="AA19:AA20"/>
    <mergeCell ref="AB19:AB20"/>
    <mergeCell ref="AC19:AC20"/>
    <mergeCell ref="AB27:AB28"/>
    <mergeCell ref="AC27:AC28"/>
    <mergeCell ref="AA25:AA26"/>
    <mergeCell ref="AF19:AF20"/>
    <mergeCell ref="AG19:AG20"/>
    <mergeCell ref="AD15:AD16"/>
    <mergeCell ref="AE15:AE16"/>
    <mergeCell ref="AF15:AF16"/>
    <mergeCell ref="AG15:AG16"/>
    <mergeCell ref="AA17:AA18"/>
    <mergeCell ref="AB17:AB18"/>
    <mergeCell ref="AC17:AC18"/>
    <mergeCell ref="AD17:AD18"/>
    <mergeCell ref="AE17:AE18"/>
    <mergeCell ref="AF17:AF18"/>
    <mergeCell ref="AE21:AE22"/>
    <mergeCell ref="AF21:AF22"/>
    <mergeCell ref="AG21:AG22"/>
    <mergeCell ref="AA23:AA24"/>
    <mergeCell ref="AB23:AB24"/>
    <mergeCell ref="AC23:AC24"/>
    <mergeCell ref="AA21:AA22"/>
    <mergeCell ref="AB21:AB22"/>
    <mergeCell ref="AC21:AC22"/>
    <mergeCell ref="AA27:AA28"/>
    <mergeCell ref="Q49:Q50"/>
    <mergeCell ref="R49:R50"/>
    <mergeCell ref="Q41:Q42"/>
    <mergeCell ref="R41:R42"/>
    <mergeCell ref="Q33:Q34"/>
    <mergeCell ref="R33:R34"/>
    <mergeCell ref="Q25:Q26"/>
    <mergeCell ref="R25:R26"/>
    <mergeCell ref="Q45:Q46"/>
    <mergeCell ref="R45:R46"/>
    <mergeCell ref="M47:M48"/>
    <mergeCell ref="N47:N48"/>
    <mergeCell ref="O47:O48"/>
    <mergeCell ref="P47:P48"/>
    <mergeCell ref="Q47:Q48"/>
    <mergeCell ref="R47:R48"/>
    <mergeCell ref="P55:P56"/>
    <mergeCell ref="Q55:Q56"/>
    <mergeCell ref="R55:R56"/>
    <mergeCell ref="A55:B56"/>
    <mergeCell ref="E55:G56"/>
    <mergeCell ref="H55:K56"/>
    <mergeCell ref="S55:Z56"/>
    <mergeCell ref="L55:L56"/>
    <mergeCell ref="M55:M56"/>
    <mergeCell ref="N55:N56"/>
    <mergeCell ref="O55:O56"/>
    <mergeCell ref="AH49:AO50"/>
    <mergeCell ref="A51:B52"/>
    <mergeCell ref="E51:G52"/>
    <mergeCell ref="H51:K52"/>
    <mergeCell ref="S51:Z52"/>
    <mergeCell ref="AH51:AO52"/>
    <mergeCell ref="L49:L50"/>
    <mergeCell ref="L51:L52"/>
    <mergeCell ref="A49:B50"/>
    <mergeCell ref="E49:G50"/>
    <mergeCell ref="H49:K50"/>
    <mergeCell ref="S49:Z50"/>
    <mergeCell ref="M49:M50"/>
    <mergeCell ref="N49:N50"/>
    <mergeCell ref="O49:O50"/>
    <mergeCell ref="P49:P50"/>
    <mergeCell ref="A47:B48"/>
    <mergeCell ref="E47:G48"/>
    <mergeCell ref="H47:K48"/>
    <mergeCell ref="S47:Z48"/>
    <mergeCell ref="AH47:AO48"/>
    <mergeCell ref="L45:L46"/>
    <mergeCell ref="L47:L48"/>
    <mergeCell ref="A45:B46"/>
    <mergeCell ref="E45:G46"/>
    <mergeCell ref="H45:K46"/>
    <mergeCell ref="S45:Z46"/>
    <mergeCell ref="M45:M46"/>
    <mergeCell ref="N45:N46"/>
    <mergeCell ref="O45:O46"/>
    <mergeCell ref="P45:P46"/>
    <mergeCell ref="AG45:AG46"/>
    <mergeCell ref="AA47:AA48"/>
    <mergeCell ref="AB47:AB48"/>
    <mergeCell ref="AC47:AC48"/>
    <mergeCell ref="AD47:AD48"/>
    <mergeCell ref="AE47:AE48"/>
    <mergeCell ref="AF47:AF48"/>
    <mergeCell ref="AG47:AG48"/>
    <mergeCell ref="AA45:AA46"/>
    <mergeCell ref="A43:B44"/>
    <mergeCell ref="E43:G44"/>
    <mergeCell ref="H43:K44"/>
    <mergeCell ref="S43:Z44"/>
    <mergeCell ref="AH43:AO44"/>
    <mergeCell ref="L41:L42"/>
    <mergeCell ref="L43:L44"/>
    <mergeCell ref="A41:B42"/>
    <mergeCell ref="E41:G42"/>
    <mergeCell ref="H41:K42"/>
    <mergeCell ref="S41:Z42"/>
    <mergeCell ref="M41:M42"/>
    <mergeCell ref="N41:N42"/>
    <mergeCell ref="O41:O42"/>
    <mergeCell ref="P41:P42"/>
    <mergeCell ref="M43:M44"/>
    <mergeCell ref="N43:N44"/>
    <mergeCell ref="O43:O44"/>
    <mergeCell ref="P43:P44"/>
    <mergeCell ref="Q43:Q44"/>
    <mergeCell ref="R43:R44"/>
    <mergeCell ref="AG41:AG42"/>
    <mergeCell ref="AA43:AA44"/>
    <mergeCell ref="AB43:AB44"/>
    <mergeCell ref="A39:B40"/>
    <mergeCell ref="E39:G40"/>
    <mergeCell ref="H39:K40"/>
    <mergeCell ref="S39:Z40"/>
    <mergeCell ref="AH39:AO40"/>
    <mergeCell ref="L37:L38"/>
    <mergeCell ref="L39:L40"/>
    <mergeCell ref="A37:B38"/>
    <mergeCell ref="E37:G38"/>
    <mergeCell ref="H37:K38"/>
    <mergeCell ref="S37:Z38"/>
    <mergeCell ref="M37:M38"/>
    <mergeCell ref="N37:N38"/>
    <mergeCell ref="O37:O38"/>
    <mergeCell ref="P37:P38"/>
    <mergeCell ref="Q37:Q38"/>
    <mergeCell ref="R37:R38"/>
    <mergeCell ref="M39:M40"/>
    <mergeCell ref="N39:N40"/>
    <mergeCell ref="O39:O40"/>
    <mergeCell ref="P39:P40"/>
    <mergeCell ref="Q39:Q40"/>
    <mergeCell ref="R39:R40"/>
    <mergeCell ref="AG37:AG38"/>
    <mergeCell ref="A35:B36"/>
    <mergeCell ref="E35:G36"/>
    <mergeCell ref="H35:K36"/>
    <mergeCell ref="S35:Z36"/>
    <mergeCell ref="AH35:AO36"/>
    <mergeCell ref="L33:L34"/>
    <mergeCell ref="L35:L36"/>
    <mergeCell ref="A33:B34"/>
    <mergeCell ref="E33:G34"/>
    <mergeCell ref="H33:K34"/>
    <mergeCell ref="S33:Z34"/>
    <mergeCell ref="M33:M34"/>
    <mergeCell ref="N33:N34"/>
    <mergeCell ref="O33:O34"/>
    <mergeCell ref="P33:P34"/>
    <mergeCell ref="M35:M36"/>
    <mergeCell ref="N35:N36"/>
    <mergeCell ref="O35:O36"/>
    <mergeCell ref="P35:P36"/>
    <mergeCell ref="Q35:Q36"/>
    <mergeCell ref="R35:R36"/>
    <mergeCell ref="AG33:AG34"/>
    <mergeCell ref="AA35:AA36"/>
    <mergeCell ref="AB35:AB36"/>
    <mergeCell ref="A31:B32"/>
    <mergeCell ref="E31:G32"/>
    <mergeCell ref="H31:K32"/>
    <mergeCell ref="S31:Z32"/>
    <mergeCell ref="AH31:AO32"/>
    <mergeCell ref="L29:L30"/>
    <mergeCell ref="L31:L32"/>
    <mergeCell ref="A29:B30"/>
    <mergeCell ref="E29:G30"/>
    <mergeCell ref="H29:K30"/>
    <mergeCell ref="S29:Z30"/>
    <mergeCell ref="M29:M30"/>
    <mergeCell ref="N29:N30"/>
    <mergeCell ref="O29:O30"/>
    <mergeCell ref="P29:P30"/>
    <mergeCell ref="Q29:Q30"/>
    <mergeCell ref="R29:R30"/>
    <mergeCell ref="M31:M32"/>
    <mergeCell ref="N31:N32"/>
    <mergeCell ref="O31:O32"/>
    <mergeCell ref="P31:P32"/>
    <mergeCell ref="Q31:Q32"/>
    <mergeCell ref="R31:R32"/>
    <mergeCell ref="AH29:AO30"/>
    <mergeCell ref="A27:B28"/>
    <mergeCell ref="E27:G28"/>
    <mergeCell ref="H27:K28"/>
    <mergeCell ref="S27:Z28"/>
    <mergeCell ref="AH27:AO28"/>
    <mergeCell ref="L25:L26"/>
    <mergeCell ref="L27:L28"/>
    <mergeCell ref="A25:B26"/>
    <mergeCell ref="E25:G26"/>
    <mergeCell ref="H25:K26"/>
    <mergeCell ref="S25:Z26"/>
    <mergeCell ref="M25:M26"/>
    <mergeCell ref="N25:N26"/>
    <mergeCell ref="O25:O26"/>
    <mergeCell ref="P25:P26"/>
    <mergeCell ref="AD27:AD28"/>
    <mergeCell ref="AE27:AE28"/>
    <mergeCell ref="AF27:AF28"/>
    <mergeCell ref="AG27:AG28"/>
    <mergeCell ref="AB25:AB26"/>
    <mergeCell ref="AC25:AC26"/>
    <mergeCell ref="AD25:AD26"/>
    <mergeCell ref="AE25:AE26"/>
    <mergeCell ref="AF25:AF26"/>
    <mergeCell ref="A23:B24"/>
    <mergeCell ref="E23:G24"/>
    <mergeCell ref="H23:K24"/>
    <mergeCell ref="S23:Z24"/>
    <mergeCell ref="AH23:AO24"/>
    <mergeCell ref="L21:L22"/>
    <mergeCell ref="L23:L24"/>
    <mergeCell ref="A21:B22"/>
    <mergeCell ref="E21:G22"/>
    <mergeCell ref="H21:K22"/>
    <mergeCell ref="S21:Z22"/>
    <mergeCell ref="M21:M22"/>
    <mergeCell ref="N21:N22"/>
    <mergeCell ref="O21:O22"/>
    <mergeCell ref="P21:P22"/>
    <mergeCell ref="Q21:Q22"/>
    <mergeCell ref="R21:R22"/>
    <mergeCell ref="M23:M24"/>
    <mergeCell ref="N23:N24"/>
    <mergeCell ref="O23:O24"/>
    <mergeCell ref="P23:P24"/>
    <mergeCell ref="Q23:Q24"/>
    <mergeCell ref="R23:R24"/>
    <mergeCell ref="AD21:AD22"/>
    <mergeCell ref="A19:B20"/>
    <mergeCell ref="E19:G20"/>
    <mergeCell ref="H19:K20"/>
    <mergeCell ref="S19:Z20"/>
    <mergeCell ref="AH19:AO20"/>
    <mergeCell ref="M17:M18"/>
    <mergeCell ref="N17:N18"/>
    <mergeCell ref="A17:B18"/>
    <mergeCell ref="E17:G18"/>
    <mergeCell ref="H17:K18"/>
    <mergeCell ref="S17:Z18"/>
    <mergeCell ref="O17:O18"/>
    <mergeCell ref="P17:P18"/>
    <mergeCell ref="Q17:Q18"/>
    <mergeCell ref="R17:R18"/>
    <mergeCell ref="M19:M20"/>
    <mergeCell ref="N19:N20"/>
    <mergeCell ref="O19:O20"/>
    <mergeCell ref="P19:P20"/>
    <mergeCell ref="Q19:Q20"/>
    <mergeCell ref="R19:R20"/>
    <mergeCell ref="AG17:AG18"/>
    <mergeCell ref="AD19:AD20"/>
    <mergeCell ref="AE19:AE20"/>
    <mergeCell ref="A15:B16"/>
    <mergeCell ref="E15:G16"/>
    <mergeCell ref="H15:K16"/>
    <mergeCell ref="S15:Z16"/>
    <mergeCell ref="AH15:AO16"/>
    <mergeCell ref="A13:B14"/>
    <mergeCell ref="E13:G14"/>
    <mergeCell ref="H13:K14"/>
    <mergeCell ref="L13:R14"/>
    <mergeCell ref="L15:L16"/>
    <mergeCell ref="M15:M16"/>
    <mergeCell ref="N15:N16"/>
    <mergeCell ref="O15:O16"/>
    <mergeCell ref="P15:P16"/>
    <mergeCell ref="Q15:Q16"/>
    <mergeCell ref="R15:R16"/>
    <mergeCell ref="AA15:AA16"/>
    <mergeCell ref="AB15:AB16"/>
    <mergeCell ref="AC15:AC16"/>
    <mergeCell ref="C15:D16"/>
    <mergeCell ref="A2:AO3"/>
    <mergeCell ref="AN6:AO6"/>
    <mergeCell ref="S13:Z14"/>
    <mergeCell ref="AA13:AG14"/>
    <mergeCell ref="AH13:AO14"/>
    <mergeCell ref="L12:Z12"/>
    <mergeCell ref="AA12:AO12"/>
    <mergeCell ref="X10:AD10"/>
    <mergeCell ref="AE10:AN10"/>
    <mergeCell ref="X6:AD6"/>
    <mergeCell ref="AE6:AH6"/>
    <mergeCell ref="AI6:AM6"/>
    <mergeCell ref="X7:AD7"/>
    <mergeCell ref="AE7:AO7"/>
    <mergeCell ref="X8:AD8"/>
    <mergeCell ref="AE8:AO8"/>
    <mergeCell ref="X9:AD9"/>
    <mergeCell ref="AE9:AO9"/>
    <mergeCell ref="E60:AO62"/>
    <mergeCell ref="P59:Y59"/>
    <mergeCell ref="AE59:AN59"/>
    <mergeCell ref="L57:Z57"/>
    <mergeCell ref="L58:Z58"/>
    <mergeCell ref="L59:O59"/>
    <mergeCell ref="AA57:AO57"/>
    <mergeCell ref="AA58:AO58"/>
    <mergeCell ref="AA59:AD59"/>
    <mergeCell ref="E63:AO64"/>
    <mergeCell ref="E66:AO69"/>
    <mergeCell ref="AH55:AO56"/>
    <mergeCell ref="L17:L18"/>
    <mergeCell ref="L19:L20"/>
    <mergeCell ref="AH45:AO46"/>
    <mergeCell ref="AH41:AO42"/>
    <mergeCell ref="AH37:AO38"/>
    <mergeCell ref="AH33:AO34"/>
    <mergeCell ref="AH25:AO26"/>
    <mergeCell ref="AH21:AO22"/>
    <mergeCell ref="AH17:AO18"/>
    <mergeCell ref="M27:M28"/>
    <mergeCell ref="N27:N28"/>
    <mergeCell ref="O27:O28"/>
    <mergeCell ref="P27:P28"/>
    <mergeCell ref="Q27:Q28"/>
    <mergeCell ref="R27:R28"/>
    <mergeCell ref="M51:M52"/>
    <mergeCell ref="N51:N52"/>
    <mergeCell ref="O51:O52"/>
    <mergeCell ref="P51:P52"/>
    <mergeCell ref="Q51:Q52"/>
    <mergeCell ref="R51:R52"/>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E70:AO71"/>
    <mergeCell ref="C55:D56"/>
    <mergeCell ref="C13:D14"/>
    <mergeCell ref="AE4:AO4"/>
    <mergeCell ref="A53:B54"/>
    <mergeCell ref="C53:D54"/>
    <mergeCell ref="E53:G54"/>
    <mergeCell ref="H53:K54"/>
    <mergeCell ref="L53:L54"/>
    <mergeCell ref="M53:M54"/>
    <mergeCell ref="N53:N54"/>
    <mergeCell ref="O53:O54"/>
    <mergeCell ref="P53:P54"/>
    <mergeCell ref="Q53:Q54"/>
    <mergeCell ref="R53:R54"/>
    <mergeCell ref="S53:Z54"/>
    <mergeCell ref="AA53:AA54"/>
    <mergeCell ref="AB53:AB54"/>
    <mergeCell ref="AC53:AC54"/>
    <mergeCell ref="AD53:AD54"/>
    <mergeCell ref="AE53:AE54"/>
    <mergeCell ref="AF53:AF54"/>
    <mergeCell ref="AG53:AG54"/>
    <mergeCell ref="AH53:AO54"/>
  </mergeCells>
  <phoneticPr fontId="1"/>
  <dataValidations count="2">
    <dataValidation type="list" allowBlank="1" showInputMessage="1" showErrorMessage="1" sqref="E15:G56">
      <formula1>"常勤,非常勤,派遣（常勤）,派遣（非常勤）"</formula1>
    </dataValidation>
    <dataValidation type="list" allowBlank="1" showInputMessage="1" showErrorMessage="1" sqref="H15:K56">
      <formula1>"園長・施設長,副園長・教頭,保育教諭,教諭,保育士,保育従事者（無資格）,栄養士,調理員,保健師・助産師・看護師・准看護師,事務職員,家庭的保育者,家庭的保育補助者,子育て支援員,その他の職員"</formula1>
    </dataValidation>
  </dataValidations>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1"/>
  <sheetViews>
    <sheetView showZeros="0" view="pageBreakPreview" zoomScaleNormal="100" zoomScaleSheetLayoutView="100" workbookViewId="0">
      <selection activeCell="V6" sqref="V6:AM11"/>
    </sheetView>
  </sheetViews>
  <sheetFormatPr defaultRowHeight="13.5"/>
  <cols>
    <col min="1" max="51" width="2.25" style="1" customWidth="1"/>
    <col min="52" max="16384" width="9" style="1"/>
  </cols>
  <sheetData>
    <row r="1" spans="1:39">
      <c r="A1" s="1" t="s">
        <v>190</v>
      </c>
    </row>
    <row r="2" spans="1:39">
      <c r="A2" s="352" t="s">
        <v>274</v>
      </c>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c r="AL2" s="352"/>
      <c r="AM2" s="352"/>
    </row>
    <row r="3" spans="1:39">
      <c r="A3" s="352"/>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2"/>
      <c r="AM3" s="352"/>
    </row>
    <row r="4" spans="1:39" ht="13.5" customHeight="1">
      <c r="A4" s="3"/>
      <c r="B4" s="3"/>
      <c r="C4" s="3"/>
      <c r="D4" s="3"/>
      <c r="E4" s="3"/>
      <c r="F4" s="3"/>
      <c r="G4" s="3"/>
      <c r="H4" s="3"/>
      <c r="I4" s="3"/>
      <c r="J4" s="3"/>
      <c r="K4" s="3"/>
      <c r="L4" s="3"/>
      <c r="M4" s="3"/>
      <c r="N4" s="3"/>
      <c r="O4" s="3"/>
      <c r="P4" s="3"/>
      <c r="Q4" s="3"/>
      <c r="R4" s="3"/>
      <c r="AC4" s="358" t="s">
        <v>272</v>
      </c>
      <c r="AD4" s="358"/>
      <c r="AE4" s="358"/>
      <c r="AF4" s="358"/>
      <c r="AG4" s="358"/>
      <c r="AH4" s="358"/>
      <c r="AI4" s="358"/>
      <c r="AJ4" s="358"/>
      <c r="AK4" s="358"/>
      <c r="AL4" s="358"/>
      <c r="AM4" s="358"/>
    </row>
    <row r="5" spans="1:39" ht="13.5" customHeight="1" thickBot="1">
      <c r="A5" s="1" t="s">
        <v>32</v>
      </c>
      <c r="B5" s="3"/>
      <c r="C5" s="3"/>
      <c r="D5" s="3"/>
      <c r="E5" s="3"/>
      <c r="F5" s="3"/>
      <c r="G5" s="3"/>
      <c r="H5" s="3"/>
      <c r="I5" s="3"/>
      <c r="J5" s="3"/>
      <c r="K5" s="3"/>
      <c r="L5" s="3"/>
      <c r="M5" s="3"/>
      <c r="N5" s="3"/>
      <c r="O5" s="3"/>
      <c r="P5" s="3"/>
      <c r="Q5" s="3"/>
      <c r="R5" s="3"/>
    </row>
    <row r="6" spans="1:39">
      <c r="V6" s="353" t="s">
        <v>14</v>
      </c>
      <c r="W6" s="354"/>
      <c r="X6" s="354"/>
      <c r="Y6" s="354"/>
      <c r="Z6" s="354"/>
      <c r="AA6" s="354"/>
      <c r="AB6" s="402"/>
      <c r="AC6" s="357" t="s">
        <v>7</v>
      </c>
      <c r="AD6" s="355"/>
      <c r="AE6" s="355"/>
      <c r="AF6" s="355"/>
      <c r="AG6" s="355" t="e">
        <f>第２号様式の３!AI6</f>
        <v>#REF!</v>
      </c>
      <c r="AH6" s="355"/>
      <c r="AI6" s="355"/>
      <c r="AJ6" s="355"/>
      <c r="AK6" s="355"/>
      <c r="AL6" s="355" t="s">
        <v>26</v>
      </c>
      <c r="AM6" s="356"/>
    </row>
    <row r="7" spans="1:39">
      <c r="V7" s="359" t="s">
        <v>4</v>
      </c>
      <c r="W7" s="344"/>
      <c r="X7" s="344"/>
      <c r="Y7" s="344"/>
      <c r="Z7" s="344"/>
      <c r="AA7" s="344"/>
      <c r="AB7" s="403"/>
      <c r="AC7" s="343" t="e">
        <f>第２号様式の３!AE7</f>
        <v>#REF!</v>
      </c>
      <c r="AD7" s="344"/>
      <c r="AE7" s="344"/>
      <c r="AF7" s="344"/>
      <c r="AG7" s="344"/>
      <c r="AH7" s="344"/>
      <c r="AI7" s="344"/>
      <c r="AJ7" s="344"/>
      <c r="AK7" s="344"/>
      <c r="AL7" s="344"/>
      <c r="AM7" s="345"/>
    </row>
    <row r="8" spans="1:39">
      <c r="V8" s="359" t="s">
        <v>15</v>
      </c>
      <c r="W8" s="344"/>
      <c r="X8" s="344"/>
      <c r="Y8" s="344"/>
      <c r="Z8" s="344"/>
      <c r="AA8" s="344"/>
      <c r="AB8" s="403"/>
      <c r="AC8" s="346" t="e">
        <f>#REF!</f>
        <v>#REF!</v>
      </c>
      <c r="AD8" s="347"/>
      <c r="AE8" s="347"/>
      <c r="AF8" s="347"/>
      <c r="AG8" s="347"/>
      <c r="AH8" s="347"/>
      <c r="AI8" s="347"/>
      <c r="AJ8" s="347"/>
      <c r="AK8" s="347"/>
      <c r="AL8" s="347"/>
      <c r="AM8" s="348"/>
    </row>
    <row r="9" spans="1:39">
      <c r="V9" s="359" t="s">
        <v>16</v>
      </c>
      <c r="W9" s="344"/>
      <c r="X9" s="344"/>
      <c r="Y9" s="344"/>
      <c r="Z9" s="344"/>
      <c r="AA9" s="344"/>
      <c r="AB9" s="403"/>
      <c r="AC9" s="349" t="e">
        <f>#REF!</f>
        <v>#REF!</v>
      </c>
      <c r="AD9" s="344"/>
      <c r="AE9" s="344"/>
      <c r="AF9" s="344"/>
      <c r="AG9" s="344"/>
      <c r="AH9" s="344"/>
      <c r="AI9" s="344"/>
      <c r="AJ9" s="344"/>
      <c r="AK9" s="344"/>
      <c r="AL9" s="344"/>
      <c r="AM9" s="345"/>
    </row>
    <row r="10" spans="1:39" ht="14.25" thickBot="1">
      <c r="V10" s="360" t="s">
        <v>17</v>
      </c>
      <c r="W10" s="351"/>
      <c r="X10" s="351"/>
      <c r="Y10" s="351"/>
      <c r="Z10" s="351"/>
      <c r="AA10" s="351"/>
      <c r="AB10" s="401"/>
      <c r="AC10" s="350" t="e">
        <f>#REF!</f>
        <v>#REF!</v>
      </c>
      <c r="AD10" s="351"/>
      <c r="AE10" s="351"/>
      <c r="AF10" s="351"/>
      <c r="AG10" s="351"/>
      <c r="AH10" s="351"/>
      <c r="AI10" s="351"/>
      <c r="AJ10" s="351"/>
      <c r="AK10" s="351"/>
      <c r="AL10" s="351"/>
      <c r="AM10" s="30" t="s">
        <v>8</v>
      </c>
    </row>
    <row r="11" spans="1:39" ht="6.75" customHeight="1">
      <c r="S11" s="9"/>
      <c r="T11" s="9"/>
      <c r="U11" s="9"/>
      <c r="V11" s="43"/>
      <c r="W11" s="43"/>
      <c r="X11" s="43"/>
      <c r="Y11" s="43"/>
      <c r="Z11" s="43"/>
      <c r="AA11" s="43"/>
      <c r="AB11" s="43"/>
      <c r="AC11" s="43"/>
      <c r="AD11" s="43"/>
      <c r="AE11" s="43"/>
      <c r="AF11" s="43"/>
      <c r="AG11" s="43"/>
      <c r="AH11" s="43"/>
      <c r="AI11" s="43"/>
      <c r="AJ11" s="43"/>
      <c r="AK11" s="43"/>
      <c r="AL11" s="43"/>
      <c r="AM11" s="44"/>
    </row>
    <row r="12" spans="1:39">
      <c r="A12" s="417" t="s">
        <v>67</v>
      </c>
      <c r="B12" s="417"/>
      <c r="C12" s="417"/>
      <c r="D12" s="417"/>
      <c r="E12" s="417"/>
      <c r="F12" s="417"/>
      <c r="G12" s="417"/>
      <c r="H12" s="417"/>
      <c r="I12" s="417"/>
      <c r="J12" s="417"/>
      <c r="K12" s="417"/>
      <c r="L12" s="417"/>
      <c r="M12" s="417"/>
      <c r="N12" s="417"/>
      <c r="O12" s="417"/>
      <c r="P12" s="417"/>
      <c r="Q12" s="417"/>
      <c r="R12" s="417"/>
      <c r="S12" s="417"/>
      <c r="T12" s="417"/>
      <c r="U12" s="417"/>
      <c r="V12" s="417"/>
      <c r="W12" s="417"/>
      <c r="X12" s="417"/>
      <c r="Y12" s="417"/>
      <c r="Z12" s="417"/>
      <c r="AA12" s="417"/>
      <c r="AB12" s="417"/>
      <c r="AC12" s="417"/>
      <c r="AD12" s="417"/>
      <c r="AE12" s="417"/>
      <c r="AF12" s="417"/>
      <c r="AG12" s="417"/>
      <c r="AH12" s="417"/>
      <c r="AI12" s="417"/>
      <c r="AJ12" s="417"/>
      <c r="AK12" s="417"/>
      <c r="AL12" s="417"/>
      <c r="AM12" s="417"/>
    </row>
    <row r="13" spans="1:39" ht="6.75" customHeight="1"/>
    <row r="14" spans="1:39">
      <c r="A14" s="4" t="s">
        <v>2</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c r="A15" s="10" t="s">
        <v>184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6"/>
    </row>
    <row r="16" spans="1:39" ht="14.25" thickBot="1">
      <c r="A16" s="11" t="s">
        <v>68</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8"/>
    </row>
    <row r="17" spans="1:39" ht="14.25" customHeight="1" thickTop="1">
      <c r="A17" s="10" t="s">
        <v>12</v>
      </c>
      <c r="B17" s="10" t="s">
        <v>69</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418" t="s">
        <v>71</v>
      </c>
      <c r="AG17" s="419"/>
      <c r="AH17" s="419"/>
      <c r="AI17" s="419"/>
      <c r="AJ17" s="419"/>
      <c r="AK17" s="419"/>
      <c r="AL17" s="419"/>
      <c r="AM17" s="420"/>
    </row>
    <row r="18" spans="1:39">
      <c r="A18" s="7"/>
      <c r="B18" s="12" t="s">
        <v>10</v>
      </c>
      <c r="C18" s="13" t="s">
        <v>72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21"/>
      <c r="AG18" s="422"/>
      <c r="AH18" s="422"/>
      <c r="AI18" s="422"/>
      <c r="AJ18" s="422"/>
      <c r="AK18" s="422"/>
      <c r="AL18" s="422"/>
      <c r="AM18" s="423"/>
    </row>
    <row r="19" spans="1:39">
      <c r="A19" s="7"/>
      <c r="B19" s="12" t="s">
        <v>70</v>
      </c>
      <c r="C19" s="13" t="s">
        <v>73</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21"/>
      <c r="AG19" s="422"/>
      <c r="AH19" s="422"/>
      <c r="AI19" s="422"/>
      <c r="AJ19" s="422"/>
      <c r="AK19" s="422"/>
      <c r="AL19" s="422"/>
      <c r="AM19" s="423"/>
    </row>
    <row r="20" spans="1:39" ht="14.25" thickBot="1">
      <c r="A20" s="11"/>
      <c r="B20" s="14" t="s">
        <v>43</v>
      </c>
      <c r="C20" s="15" t="s">
        <v>74</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424"/>
      <c r="AG20" s="425"/>
      <c r="AH20" s="425"/>
      <c r="AI20" s="425"/>
      <c r="AJ20" s="425"/>
      <c r="AK20" s="425"/>
      <c r="AL20" s="425"/>
      <c r="AM20" s="426"/>
    </row>
    <row r="21" spans="1:39" ht="14.25" thickTop="1">
      <c r="B21" s="1" t="s">
        <v>21</v>
      </c>
      <c r="D21" s="1" t="s">
        <v>75</v>
      </c>
    </row>
    <row r="22" spans="1:39">
      <c r="B22" s="1" t="s">
        <v>22</v>
      </c>
      <c r="D22" s="1" t="s">
        <v>185</v>
      </c>
    </row>
    <row r="23" spans="1:39">
      <c r="B23" s="1" t="s">
        <v>23</v>
      </c>
      <c r="D23" s="1" t="s">
        <v>76</v>
      </c>
    </row>
    <row r="24" spans="1:39">
      <c r="B24" s="1" t="s">
        <v>24</v>
      </c>
      <c r="D24" s="416" t="s">
        <v>77</v>
      </c>
      <c r="E24" s="416"/>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6"/>
      <c r="AI24" s="416"/>
      <c r="AJ24" s="416"/>
      <c r="AK24" s="416"/>
      <c r="AL24" s="416"/>
      <c r="AM24" s="416"/>
    </row>
    <row r="25" spans="1:39">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row>
    <row r="27" spans="1:39">
      <c r="A27" s="1" t="s">
        <v>78</v>
      </c>
    </row>
    <row r="28" spans="1:39" ht="13.5" customHeight="1">
      <c r="A28" s="361" t="s">
        <v>79</v>
      </c>
      <c r="B28" s="361"/>
      <c r="C28" s="361"/>
      <c r="D28" s="361"/>
      <c r="E28" s="361"/>
      <c r="F28" s="361"/>
      <c r="G28" s="361"/>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row>
    <row r="29" spans="1:39">
      <c r="A29" s="361"/>
      <c r="B29" s="361"/>
      <c r="C29" s="361"/>
      <c r="D29" s="361"/>
      <c r="E29" s="361"/>
      <c r="F29" s="361"/>
      <c r="G29" s="361"/>
      <c r="H29" s="361"/>
      <c r="I29" s="361"/>
      <c r="J29" s="361"/>
      <c r="K29" s="361"/>
      <c r="L29" s="361"/>
      <c r="M29" s="361"/>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361"/>
      <c r="AL29" s="361"/>
      <c r="AM29" s="361"/>
    </row>
    <row r="30" spans="1:39">
      <c r="A30" s="361"/>
      <c r="B30" s="361"/>
      <c r="C30" s="361"/>
      <c r="D30" s="361"/>
      <c r="E30" s="361"/>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M30" s="361"/>
    </row>
    <row r="31" spans="1:39">
      <c r="A31" s="361"/>
      <c r="B31" s="361"/>
      <c r="C31" s="361"/>
      <c r="D31" s="361"/>
      <c r="E31" s="361"/>
      <c r="F31" s="361"/>
      <c r="G31" s="361"/>
      <c r="H31" s="361"/>
      <c r="I31" s="361"/>
      <c r="J31" s="361"/>
      <c r="K31" s="361"/>
      <c r="L31" s="361"/>
      <c r="M31" s="361"/>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1"/>
      <c r="AM31" s="361"/>
    </row>
    <row r="32" spans="1:39">
      <c r="A32" s="361"/>
      <c r="B32" s="361"/>
      <c r="C32" s="361"/>
      <c r="D32" s="361"/>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row>
    <row r="33" spans="1:39">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row>
    <row r="34" spans="1:39">
      <c r="A34" s="17" t="s">
        <v>80</v>
      </c>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row>
    <row r="35" spans="1:39" ht="13.5" customHeight="1">
      <c r="A35" s="361" t="s">
        <v>81</v>
      </c>
      <c r="B35" s="361"/>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1:39">
      <c r="A36" s="361"/>
      <c r="B36" s="361"/>
      <c r="C36" s="361"/>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row>
    <row r="37" spans="1:39">
      <c r="A37" s="361"/>
      <c r="B37" s="361"/>
      <c r="C37" s="361"/>
      <c r="D37" s="361"/>
      <c r="E37" s="361"/>
      <c r="F37" s="361"/>
      <c r="G37" s="361"/>
      <c r="H37" s="361"/>
      <c r="I37" s="361"/>
      <c r="J37" s="361"/>
      <c r="K37" s="361"/>
      <c r="L37" s="361"/>
      <c r="M37" s="361"/>
      <c r="N37" s="361"/>
      <c r="O37" s="361"/>
      <c r="P37" s="361"/>
      <c r="Q37" s="361"/>
      <c r="R37" s="361"/>
      <c r="S37" s="361"/>
      <c r="T37" s="361"/>
      <c r="U37" s="361"/>
      <c r="V37" s="361"/>
      <c r="W37" s="361"/>
      <c r="X37" s="361"/>
      <c r="Y37" s="361"/>
      <c r="Z37" s="361"/>
      <c r="AA37" s="361"/>
      <c r="AB37" s="361"/>
      <c r="AC37" s="361"/>
      <c r="AD37" s="361"/>
      <c r="AE37" s="361"/>
      <c r="AF37" s="361"/>
      <c r="AG37" s="361"/>
      <c r="AH37" s="361"/>
      <c r="AI37" s="361"/>
      <c r="AJ37" s="361"/>
      <c r="AK37" s="361"/>
      <c r="AL37" s="361"/>
      <c r="AM37" s="361"/>
    </row>
    <row r="38" spans="1:39">
      <c r="A38" s="361"/>
      <c r="B38" s="361"/>
      <c r="C38" s="361"/>
      <c r="D38" s="361"/>
      <c r="E38" s="361"/>
      <c r="F38" s="361"/>
      <c r="G38" s="361"/>
      <c r="H38" s="361"/>
      <c r="I38" s="361"/>
      <c r="J38" s="361"/>
      <c r="K38" s="361"/>
      <c r="L38" s="361"/>
      <c r="M38" s="361"/>
      <c r="N38" s="361"/>
      <c r="O38" s="361"/>
      <c r="P38" s="361"/>
      <c r="Q38" s="361"/>
      <c r="R38" s="361"/>
      <c r="S38" s="361"/>
      <c r="T38" s="361"/>
      <c r="U38" s="361"/>
      <c r="V38" s="361"/>
      <c r="W38" s="361"/>
      <c r="X38" s="361"/>
      <c r="Y38" s="361"/>
      <c r="Z38" s="361"/>
      <c r="AA38" s="361"/>
      <c r="AB38" s="361"/>
      <c r="AC38" s="361"/>
      <c r="AD38" s="361"/>
      <c r="AE38" s="361"/>
      <c r="AF38" s="361"/>
      <c r="AG38" s="361"/>
      <c r="AH38" s="361"/>
      <c r="AI38" s="361"/>
      <c r="AJ38" s="361"/>
      <c r="AK38" s="361"/>
      <c r="AL38" s="361"/>
      <c r="AM38" s="361"/>
    </row>
    <row r="39" spans="1:39">
      <c r="A39" s="361"/>
      <c r="B39" s="361"/>
      <c r="C39" s="361"/>
      <c r="D39" s="361"/>
      <c r="E39" s="361"/>
      <c r="F39" s="361"/>
      <c r="G39" s="361"/>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c r="AL39" s="361"/>
      <c r="AM39" s="361"/>
    </row>
    <row r="40" spans="1:39">
      <c r="A40" s="361"/>
      <c r="B40" s="361"/>
      <c r="C40" s="361"/>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361"/>
    </row>
    <row r="41" spans="1:39">
      <c r="A41" s="361"/>
      <c r="B41" s="361"/>
      <c r="C41" s="361"/>
      <c r="D41" s="361"/>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c r="AM41" s="361"/>
    </row>
    <row r="42" spans="1:39">
      <c r="A42" s="361"/>
      <c r="B42" s="361"/>
      <c r="C42" s="361"/>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1"/>
      <c r="AM42" s="361"/>
    </row>
    <row r="43" spans="1:39">
      <c r="A43" s="361"/>
      <c r="B43" s="361"/>
      <c r="C43" s="361"/>
      <c r="D43" s="361"/>
      <c r="E43" s="361"/>
      <c r="F43" s="361"/>
      <c r="G43" s="361"/>
      <c r="H43" s="361"/>
      <c r="I43" s="361"/>
      <c r="J43" s="361"/>
      <c r="K43" s="361"/>
      <c r="L43" s="361"/>
      <c r="M43" s="361"/>
      <c r="N43" s="361"/>
      <c r="O43" s="361"/>
      <c r="P43" s="361"/>
      <c r="Q43" s="361"/>
      <c r="R43" s="361"/>
      <c r="S43" s="361"/>
      <c r="T43" s="361"/>
      <c r="U43" s="361"/>
      <c r="V43" s="361"/>
      <c r="W43" s="361"/>
      <c r="X43" s="361"/>
      <c r="Y43" s="361"/>
      <c r="Z43" s="361"/>
      <c r="AA43" s="361"/>
      <c r="AB43" s="361"/>
      <c r="AC43" s="361"/>
      <c r="AD43" s="361"/>
      <c r="AE43" s="361"/>
      <c r="AF43" s="361"/>
      <c r="AG43" s="361"/>
      <c r="AH43" s="361"/>
      <c r="AI43" s="361"/>
      <c r="AJ43" s="361"/>
      <c r="AK43" s="361"/>
      <c r="AL43" s="361"/>
      <c r="AM43" s="361"/>
    </row>
    <row r="44" spans="1:39">
      <c r="A44" s="361"/>
      <c r="B44" s="361"/>
      <c r="C44" s="361"/>
      <c r="D44" s="361"/>
      <c r="E44" s="361"/>
      <c r="F44" s="361"/>
      <c r="G44" s="361"/>
      <c r="H44" s="361"/>
      <c r="I44" s="361"/>
      <c r="J44" s="361"/>
      <c r="K44" s="361"/>
      <c r="L44" s="361"/>
      <c r="M44" s="361"/>
      <c r="N44" s="361"/>
      <c r="O44" s="361"/>
      <c r="P44" s="361"/>
      <c r="Q44" s="361"/>
      <c r="R44" s="361"/>
      <c r="S44" s="361"/>
      <c r="T44" s="361"/>
      <c r="U44" s="361"/>
      <c r="V44" s="361"/>
      <c r="W44" s="361"/>
      <c r="X44" s="361"/>
      <c r="Y44" s="361"/>
      <c r="Z44" s="361"/>
      <c r="AA44" s="361"/>
      <c r="AB44" s="361"/>
      <c r="AC44" s="361"/>
      <c r="AD44" s="361"/>
      <c r="AE44" s="361"/>
      <c r="AF44" s="361"/>
      <c r="AG44" s="361"/>
      <c r="AH44" s="361"/>
      <c r="AI44" s="361"/>
      <c r="AJ44" s="361"/>
      <c r="AK44" s="361"/>
      <c r="AL44" s="361"/>
      <c r="AM44" s="361"/>
    </row>
    <row r="45" spans="1:39">
      <c r="A45" s="361"/>
      <c r="B45" s="361"/>
      <c r="C45" s="361"/>
      <c r="D45" s="361"/>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1"/>
      <c r="AJ45" s="361"/>
      <c r="AK45" s="361"/>
      <c r="AL45" s="361"/>
      <c r="AM45" s="361"/>
    </row>
    <row r="46" spans="1:39">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39">
      <c r="A47" s="2" t="s">
        <v>82</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39">
      <c r="A48" s="42" t="s">
        <v>6</v>
      </c>
      <c r="B48" s="2" t="s">
        <v>83</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row r="49" spans="1:39">
      <c r="A49" s="42" t="s">
        <v>6</v>
      </c>
      <c r="B49" s="2" t="s">
        <v>84</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row>
    <row r="50" spans="1:39">
      <c r="A50" s="42" t="s">
        <v>6</v>
      </c>
      <c r="B50" s="2" t="s">
        <v>85</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1:39">
      <c r="A51" s="42" t="s">
        <v>6</v>
      </c>
      <c r="B51" s="2" t="s">
        <v>86</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1:39" ht="13.5" customHeight="1">
      <c r="A52" s="2"/>
      <c r="B52" s="416" t="s">
        <v>196</v>
      </c>
      <c r="C52" s="416"/>
      <c r="D52" s="416"/>
      <c r="E52" s="416"/>
      <c r="F52" s="416"/>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c r="AG52" s="416"/>
      <c r="AH52" s="416"/>
      <c r="AI52" s="416"/>
      <c r="AJ52" s="416"/>
      <c r="AK52" s="416"/>
      <c r="AL52" s="416"/>
      <c r="AM52" s="416"/>
    </row>
    <row r="53" spans="1:39">
      <c r="A53" s="2"/>
      <c r="B53" s="416"/>
      <c r="C53" s="416"/>
      <c r="D53" s="416"/>
      <c r="E53" s="416"/>
      <c r="F53" s="416"/>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c r="AG53" s="416"/>
      <c r="AH53" s="416"/>
      <c r="AI53" s="416"/>
      <c r="AJ53" s="416"/>
      <c r="AK53" s="416"/>
      <c r="AL53" s="416"/>
      <c r="AM53" s="416"/>
    </row>
    <row r="54" spans="1:39">
      <c r="A54" s="2"/>
      <c r="B54" s="416"/>
      <c r="C54" s="416"/>
      <c r="D54" s="416"/>
      <c r="E54" s="416"/>
      <c r="F54" s="416"/>
      <c r="G54" s="416"/>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c r="AG54" s="416"/>
      <c r="AH54" s="416"/>
      <c r="AI54" s="416"/>
      <c r="AJ54" s="416"/>
      <c r="AK54" s="416"/>
      <c r="AL54" s="416"/>
      <c r="AM54" s="416"/>
    </row>
    <row r="55" spans="1:39">
      <c r="A55" s="2"/>
      <c r="B55" s="416"/>
      <c r="C55" s="416"/>
      <c r="D55" s="416"/>
      <c r="E55" s="416"/>
      <c r="F55" s="416"/>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c r="AG55" s="416"/>
      <c r="AH55" s="416"/>
      <c r="AI55" s="416"/>
      <c r="AJ55" s="416"/>
      <c r="AK55" s="416"/>
      <c r="AL55" s="416"/>
      <c r="AM55" s="416"/>
    </row>
    <row r="56" spans="1:39">
      <c r="A56" s="2"/>
      <c r="B56" s="416"/>
      <c r="C56" s="416"/>
      <c r="D56" s="416"/>
      <c r="E56" s="416"/>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416"/>
      <c r="AI56" s="416"/>
      <c r="AJ56" s="416"/>
      <c r="AK56" s="416"/>
      <c r="AL56" s="416"/>
      <c r="AM56" s="416"/>
    </row>
    <row r="57" spans="1:39">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1:39">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1:3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row>
    <row r="60" spans="1:39">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row>
    <row r="61" spans="1:39">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row>
  </sheetData>
  <sheetProtection password="CC0D" sheet="1" objects="1" scenarios="1"/>
  <mergeCells count="20">
    <mergeCell ref="AL6:AM6"/>
    <mergeCell ref="A2:AM3"/>
    <mergeCell ref="V6:AB6"/>
    <mergeCell ref="AC6:AF6"/>
    <mergeCell ref="AG6:AK6"/>
    <mergeCell ref="AC4:AM4"/>
    <mergeCell ref="V10:AB10"/>
    <mergeCell ref="AC10:AL10"/>
    <mergeCell ref="V7:AB7"/>
    <mergeCell ref="AC7:AM7"/>
    <mergeCell ref="V8:AB8"/>
    <mergeCell ref="AC8:AM8"/>
    <mergeCell ref="V9:AB9"/>
    <mergeCell ref="AC9:AM9"/>
    <mergeCell ref="B52:AM56"/>
    <mergeCell ref="A12:AM12"/>
    <mergeCell ref="A28:AM32"/>
    <mergeCell ref="A35:AM45"/>
    <mergeCell ref="AF17:AM20"/>
    <mergeCell ref="D24:AM25"/>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2"/>
  <sheetViews>
    <sheetView showZeros="0" view="pageBreakPreview" zoomScaleNormal="100" zoomScaleSheetLayoutView="100" workbookViewId="0">
      <selection activeCell="AR3" sqref="AR3"/>
    </sheetView>
  </sheetViews>
  <sheetFormatPr defaultRowHeight="13.5"/>
  <cols>
    <col min="1" max="71" width="2.25" style="18" customWidth="1"/>
    <col min="72" max="16384" width="9" style="18"/>
  </cols>
  <sheetData>
    <row r="1" spans="1:59" ht="13.5" customHeight="1">
      <c r="A1" s="18" t="s">
        <v>190</v>
      </c>
      <c r="AA1" s="451" t="s">
        <v>87</v>
      </c>
      <c r="AB1" s="452"/>
      <c r="AC1" s="452"/>
      <c r="AD1" s="457" t="e">
        <f>'第３号様式(表)'!AG6</f>
        <v>#REF!</v>
      </c>
      <c r="AE1" s="457"/>
      <c r="AF1" s="457"/>
      <c r="AG1" s="455" t="s">
        <v>26</v>
      </c>
      <c r="AH1" s="459" t="s">
        <v>88</v>
      </c>
      <c r="AI1" s="452"/>
      <c r="AJ1" s="452"/>
      <c r="AK1" s="452"/>
      <c r="AL1" s="452"/>
      <c r="AM1" s="460" t="e">
        <f>'第３号様式(表)'!AC8</f>
        <v>#REF!</v>
      </c>
      <c r="AN1" s="460"/>
      <c r="AO1" s="460"/>
      <c r="AP1" s="460"/>
      <c r="AQ1" s="460"/>
      <c r="AR1" s="460"/>
      <c r="AS1" s="460"/>
      <c r="AT1" s="461"/>
      <c r="AU1" s="459" t="s">
        <v>89</v>
      </c>
      <c r="AV1" s="464"/>
      <c r="AW1" s="464"/>
      <c r="AX1" s="464"/>
      <c r="AY1" s="446" t="e">
        <f>'第３号様式(表)'!AC9</f>
        <v>#REF!</v>
      </c>
      <c r="AZ1" s="447"/>
      <c r="BA1" s="447"/>
      <c r="BB1" s="447"/>
      <c r="BC1" s="447"/>
      <c r="BD1" s="447"/>
      <c r="BE1" s="447"/>
      <c r="BF1" s="447"/>
      <c r="BG1" s="448"/>
    </row>
    <row r="2" spans="1:59">
      <c r="AA2" s="453"/>
      <c r="AB2" s="454"/>
      <c r="AC2" s="454"/>
      <c r="AD2" s="458"/>
      <c r="AE2" s="458"/>
      <c r="AF2" s="458"/>
      <c r="AG2" s="456"/>
      <c r="AH2" s="453"/>
      <c r="AI2" s="454"/>
      <c r="AJ2" s="454"/>
      <c r="AK2" s="454"/>
      <c r="AL2" s="454"/>
      <c r="AM2" s="462"/>
      <c r="AN2" s="462"/>
      <c r="AO2" s="462"/>
      <c r="AP2" s="462"/>
      <c r="AQ2" s="462"/>
      <c r="AR2" s="462"/>
      <c r="AS2" s="462"/>
      <c r="AT2" s="463"/>
      <c r="AU2" s="465"/>
      <c r="AV2" s="466"/>
      <c r="AW2" s="466"/>
      <c r="AX2" s="466"/>
      <c r="AY2" s="449"/>
      <c r="AZ2" s="449"/>
      <c r="BA2" s="449"/>
      <c r="BB2" s="449"/>
      <c r="BC2" s="449"/>
      <c r="BD2" s="449"/>
      <c r="BE2" s="449"/>
      <c r="BF2" s="449"/>
      <c r="BG2" s="450"/>
    </row>
    <row r="3" spans="1:59" ht="4.5" customHeight="1" thickBot="1">
      <c r="AA3" s="19"/>
      <c r="AB3" s="19"/>
      <c r="AC3" s="19"/>
      <c r="AD3" s="20"/>
      <c r="AE3" s="20"/>
      <c r="AF3" s="20"/>
      <c r="AG3" s="19"/>
      <c r="AH3" s="19"/>
      <c r="AI3" s="19"/>
      <c r="AJ3" s="19"/>
      <c r="AK3" s="19"/>
      <c r="AL3" s="19"/>
      <c r="AM3" s="19"/>
      <c r="AN3" s="19"/>
      <c r="AO3" s="19"/>
      <c r="AP3" s="19"/>
      <c r="AQ3" s="19"/>
      <c r="AR3" s="19"/>
      <c r="AS3" s="19"/>
      <c r="AT3" s="19"/>
      <c r="AU3" s="21"/>
      <c r="AV3" s="21"/>
      <c r="AW3" s="21"/>
      <c r="AX3" s="21"/>
      <c r="AY3" s="19"/>
      <c r="AZ3" s="19"/>
      <c r="BA3" s="19"/>
      <c r="BB3" s="19"/>
      <c r="BC3" s="19"/>
      <c r="BD3" s="19"/>
      <c r="BE3" s="19"/>
      <c r="BF3" s="19"/>
      <c r="BG3" s="19"/>
    </row>
    <row r="4" spans="1:59">
      <c r="A4" s="438" t="s">
        <v>92</v>
      </c>
      <c r="B4" s="438"/>
      <c r="C4" s="438"/>
      <c r="D4" s="438"/>
      <c r="E4" s="438"/>
      <c r="F4" s="438"/>
      <c r="G4" s="438"/>
      <c r="H4" s="438"/>
      <c r="I4" s="438"/>
      <c r="J4" s="438"/>
      <c r="K4" s="438"/>
      <c r="L4" s="438"/>
      <c r="M4" s="438"/>
      <c r="N4" s="438"/>
      <c r="O4" s="438"/>
      <c r="P4" s="438"/>
      <c r="Q4" s="438"/>
      <c r="R4" s="438"/>
      <c r="S4" s="438"/>
      <c r="T4" s="438"/>
      <c r="U4" s="438"/>
      <c r="V4" s="439"/>
      <c r="W4" s="440" t="s">
        <v>91</v>
      </c>
      <c r="X4" s="441"/>
      <c r="Y4" s="441"/>
      <c r="Z4" s="442"/>
    </row>
    <row r="5" spans="1:59" ht="14.25" thickBot="1">
      <c r="A5" s="438"/>
      <c r="B5" s="438"/>
      <c r="C5" s="438"/>
      <c r="D5" s="438"/>
      <c r="E5" s="438"/>
      <c r="F5" s="438"/>
      <c r="G5" s="438"/>
      <c r="H5" s="438"/>
      <c r="I5" s="438"/>
      <c r="J5" s="438"/>
      <c r="K5" s="438"/>
      <c r="L5" s="438"/>
      <c r="M5" s="438"/>
      <c r="N5" s="438"/>
      <c r="O5" s="438"/>
      <c r="P5" s="438"/>
      <c r="Q5" s="438"/>
      <c r="R5" s="438"/>
      <c r="S5" s="438"/>
      <c r="T5" s="438"/>
      <c r="U5" s="438"/>
      <c r="V5" s="439"/>
      <c r="W5" s="443"/>
      <c r="X5" s="444"/>
      <c r="Y5" s="444"/>
      <c r="Z5" s="445"/>
    </row>
    <row r="6" spans="1:59" ht="3" customHeight="1">
      <c r="A6" s="22"/>
      <c r="B6" s="22"/>
      <c r="C6" s="22"/>
    </row>
    <row r="7" spans="1:59" ht="12" customHeight="1">
      <c r="A7" s="427" t="s">
        <v>90</v>
      </c>
      <c r="B7" s="427"/>
      <c r="C7" s="427"/>
      <c r="D7" s="427"/>
      <c r="E7" s="427"/>
      <c r="F7" s="427"/>
      <c r="G7" s="427"/>
      <c r="H7" s="42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7"/>
      <c r="BA7" s="437"/>
      <c r="BB7" s="437"/>
      <c r="BC7" s="437"/>
      <c r="BD7" s="437"/>
      <c r="BE7" s="437"/>
      <c r="BF7" s="437"/>
      <c r="BG7" s="437"/>
    </row>
    <row r="8" spans="1:59" ht="12" customHeight="1">
      <c r="A8" s="427"/>
      <c r="B8" s="427"/>
      <c r="C8" s="427"/>
      <c r="D8" s="427"/>
      <c r="E8" s="427"/>
      <c r="F8" s="427"/>
      <c r="G8" s="427"/>
      <c r="H8" s="427"/>
      <c r="I8" s="437"/>
      <c r="J8" s="437"/>
      <c r="K8" s="437"/>
      <c r="L8" s="437"/>
      <c r="M8" s="437"/>
      <c r="N8" s="437"/>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c r="AU8" s="437"/>
      <c r="AV8" s="437"/>
      <c r="AW8" s="437"/>
      <c r="AX8" s="437"/>
      <c r="AY8" s="437"/>
      <c r="AZ8" s="437"/>
      <c r="BA8" s="437"/>
      <c r="BB8" s="437"/>
      <c r="BC8" s="437"/>
      <c r="BD8" s="437"/>
      <c r="BE8" s="437"/>
      <c r="BF8" s="437"/>
      <c r="BG8" s="437"/>
    </row>
    <row r="9" spans="1:59" ht="12" customHeight="1">
      <c r="A9" s="427"/>
      <c r="B9" s="427"/>
      <c r="C9" s="427"/>
      <c r="D9" s="427"/>
      <c r="E9" s="427"/>
      <c r="F9" s="427"/>
      <c r="G9" s="427"/>
      <c r="H9" s="427"/>
      <c r="I9" s="437"/>
      <c r="J9" s="437"/>
      <c r="K9" s="437"/>
      <c r="L9" s="437"/>
      <c r="M9" s="437"/>
      <c r="N9" s="437"/>
      <c r="O9" s="437"/>
      <c r="P9" s="437"/>
      <c r="Q9" s="437"/>
      <c r="R9" s="437"/>
      <c r="S9" s="437"/>
      <c r="T9" s="437"/>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row>
    <row r="10" spans="1:59" ht="4.5" customHeight="1"/>
    <row r="11" spans="1:59">
      <c r="A11" s="477" t="s">
        <v>93</v>
      </c>
      <c r="B11" s="478"/>
      <c r="C11" s="478"/>
      <c r="D11" s="478"/>
      <c r="E11" s="478"/>
      <c r="F11" s="478"/>
      <c r="G11" s="478"/>
      <c r="H11" s="478"/>
      <c r="I11" s="478"/>
      <c r="J11" s="478"/>
      <c r="K11" s="478"/>
      <c r="L11" s="478"/>
      <c r="M11" s="478"/>
      <c r="N11" s="478"/>
      <c r="O11" s="478"/>
      <c r="P11" s="478"/>
      <c r="Q11" s="478"/>
      <c r="R11" s="478"/>
      <c r="S11" s="478"/>
      <c r="T11" s="478"/>
      <c r="U11" s="478"/>
      <c r="V11" s="478"/>
      <c r="W11" s="478"/>
      <c r="X11" s="478"/>
      <c r="Y11" s="478"/>
      <c r="Z11" s="478" t="s">
        <v>94</v>
      </c>
      <c r="AA11" s="478"/>
      <c r="AB11" s="478"/>
      <c r="AC11" s="478"/>
      <c r="AD11" s="478"/>
      <c r="AE11" s="478"/>
      <c r="AF11" s="478"/>
      <c r="AG11" s="478"/>
      <c r="AH11" s="478"/>
      <c r="AI11" s="478"/>
      <c r="AJ11" s="478"/>
      <c r="AK11" s="478"/>
      <c r="AL11" s="478"/>
      <c r="AM11" s="478"/>
      <c r="AN11" s="478"/>
      <c r="AO11" s="478"/>
      <c r="AP11" s="478"/>
      <c r="AQ11" s="478"/>
      <c r="AR11" s="478"/>
      <c r="AS11" s="478"/>
      <c r="AT11" s="478"/>
      <c r="AU11" s="478"/>
      <c r="AV11" s="478"/>
      <c r="AW11" s="478"/>
      <c r="AX11" s="478"/>
      <c r="AY11" s="478"/>
      <c r="AZ11" s="478"/>
      <c r="BA11" s="478"/>
      <c r="BB11" s="478"/>
      <c r="BC11" s="478"/>
      <c r="BD11" s="478"/>
      <c r="BE11" s="478"/>
      <c r="BF11" s="478"/>
      <c r="BG11" s="482"/>
    </row>
    <row r="12" spans="1:59" ht="13.5" customHeight="1">
      <c r="A12" s="476" t="s">
        <v>96</v>
      </c>
      <c r="B12" s="476"/>
      <c r="C12" s="476"/>
      <c r="D12" s="476"/>
      <c r="E12" s="476"/>
      <c r="F12" s="476"/>
      <c r="G12" s="476"/>
      <c r="H12" s="476"/>
      <c r="I12" s="476"/>
      <c r="J12" s="476"/>
      <c r="K12" s="476"/>
      <c r="L12" s="476"/>
      <c r="M12" s="476"/>
      <c r="N12" s="476"/>
      <c r="O12" s="476"/>
      <c r="P12" s="476"/>
      <c r="Q12" s="476"/>
      <c r="R12" s="476"/>
      <c r="S12" s="476"/>
      <c r="T12" s="476"/>
      <c r="U12" s="476"/>
      <c r="V12" s="476"/>
      <c r="W12" s="476"/>
      <c r="X12" s="476"/>
      <c r="Y12" s="476"/>
      <c r="Z12" s="479" t="s">
        <v>95</v>
      </c>
      <c r="AA12" s="480"/>
      <c r="AB12" s="480"/>
      <c r="AC12" s="480"/>
      <c r="AD12" s="480"/>
      <c r="AE12" s="480"/>
      <c r="AF12" s="480"/>
      <c r="AG12" s="480"/>
      <c r="AH12" s="480"/>
      <c r="AI12" s="480"/>
      <c r="AJ12" s="480"/>
      <c r="AK12" s="480"/>
      <c r="AL12" s="480"/>
      <c r="AM12" s="480"/>
      <c r="AN12" s="480"/>
      <c r="AO12" s="480"/>
      <c r="AP12" s="480"/>
      <c r="AQ12" s="480"/>
      <c r="AR12" s="480"/>
      <c r="AS12" s="480"/>
      <c r="AT12" s="480"/>
      <c r="AU12" s="480"/>
      <c r="AV12" s="480"/>
      <c r="AW12" s="480"/>
      <c r="AX12" s="480"/>
      <c r="AY12" s="480"/>
      <c r="AZ12" s="480"/>
      <c r="BA12" s="480"/>
      <c r="BB12" s="480"/>
      <c r="BC12" s="480"/>
      <c r="BD12" s="480"/>
      <c r="BE12" s="480"/>
      <c r="BF12" s="480"/>
      <c r="BG12" s="481"/>
    </row>
    <row r="13" spans="1:59">
      <c r="A13" s="476"/>
      <c r="B13" s="476"/>
      <c r="C13" s="476"/>
      <c r="D13" s="476"/>
      <c r="E13" s="476"/>
      <c r="F13" s="476"/>
      <c r="G13" s="476"/>
      <c r="H13" s="476"/>
      <c r="I13" s="476"/>
      <c r="J13" s="476"/>
      <c r="K13" s="476"/>
      <c r="L13" s="476"/>
      <c r="M13" s="476"/>
      <c r="N13" s="476"/>
      <c r="O13" s="476"/>
      <c r="P13" s="476"/>
      <c r="Q13" s="476"/>
      <c r="R13" s="476"/>
      <c r="S13" s="476"/>
      <c r="T13" s="476"/>
      <c r="U13" s="476"/>
      <c r="V13" s="476"/>
      <c r="W13" s="476"/>
      <c r="X13" s="476"/>
      <c r="Y13" s="476"/>
      <c r="Z13" s="479" t="s">
        <v>102</v>
      </c>
      <c r="AA13" s="480"/>
      <c r="AB13" s="480"/>
      <c r="AC13" s="480"/>
      <c r="AD13" s="480"/>
      <c r="AE13" s="480"/>
      <c r="AF13" s="480"/>
      <c r="AG13" s="480"/>
      <c r="AH13" s="480"/>
      <c r="AI13" s="480"/>
      <c r="AJ13" s="480"/>
      <c r="AK13" s="480"/>
      <c r="AL13" s="480"/>
      <c r="AM13" s="480"/>
      <c r="AN13" s="480"/>
      <c r="AO13" s="480"/>
      <c r="AP13" s="480"/>
      <c r="AQ13" s="480"/>
      <c r="AR13" s="480"/>
      <c r="AS13" s="480"/>
      <c r="AT13" s="480"/>
      <c r="AU13" s="480"/>
      <c r="AV13" s="480"/>
      <c r="AW13" s="480"/>
      <c r="AX13" s="481"/>
      <c r="AY13" s="477" t="s">
        <v>103</v>
      </c>
      <c r="AZ13" s="478"/>
      <c r="BA13" s="478"/>
      <c r="BB13" s="478"/>
      <c r="BC13" s="478"/>
      <c r="BD13" s="478"/>
      <c r="BE13" s="478"/>
      <c r="BF13" s="478"/>
      <c r="BG13" s="482"/>
    </row>
    <row r="14" spans="1:59" ht="13.5" customHeight="1">
      <c r="A14" s="476"/>
      <c r="B14" s="476"/>
      <c r="C14" s="476"/>
      <c r="D14" s="476"/>
      <c r="E14" s="476"/>
      <c r="F14" s="476"/>
      <c r="G14" s="476"/>
      <c r="H14" s="476"/>
      <c r="I14" s="476"/>
      <c r="J14" s="476"/>
      <c r="K14" s="476"/>
      <c r="L14" s="476"/>
      <c r="M14" s="476"/>
      <c r="N14" s="476"/>
      <c r="O14" s="476"/>
      <c r="P14" s="476"/>
      <c r="Q14" s="476"/>
      <c r="R14" s="476"/>
      <c r="S14" s="476"/>
      <c r="T14" s="476"/>
      <c r="U14" s="476"/>
      <c r="V14" s="476"/>
      <c r="W14" s="476"/>
      <c r="X14" s="476"/>
      <c r="Y14" s="476"/>
      <c r="Z14" s="467" t="s">
        <v>186</v>
      </c>
      <c r="AA14" s="468"/>
      <c r="AB14" s="468"/>
      <c r="AC14" s="468"/>
      <c r="AD14" s="468"/>
      <c r="AE14" s="468"/>
      <c r="AF14" s="468"/>
      <c r="AG14" s="468"/>
      <c r="AH14" s="468"/>
      <c r="AI14" s="468"/>
      <c r="AJ14" s="468"/>
      <c r="AK14" s="468"/>
      <c r="AL14" s="468"/>
      <c r="AM14" s="468"/>
      <c r="AN14" s="468"/>
      <c r="AO14" s="468"/>
      <c r="AP14" s="468"/>
      <c r="AQ14" s="468"/>
      <c r="AR14" s="468"/>
      <c r="AS14" s="468"/>
      <c r="AT14" s="468"/>
      <c r="AU14" s="468"/>
      <c r="AV14" s="468"/>
      <c r="AW14" s="468"/>
      <c r="AX14" s="469"/>
      <c r="AY14" s="467" t="s">
        <v>104</v>
      </c>
      <c r="AZ14" s="468"/>
      <c r="BA14" s="468"/>
      <c r="BB14" s="468"/>
      <c r="BC14" s="468"/>
      <c r="BD14" s="468"/>
      <c r="BE14" s="468"/>
      <c r="BF14" s="468"/>
      <c r="BG14" s="469"/>
    </row>
    <row r="15" spans="1:59">
      <c r="A15" s="476"/>
      <c r="B15" s="476"/>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0"/>
      <c r="AA15" s="471"/>
      <c r="AB15" s="471"/>
      <c r="AC15" s="471"/>
      <c r="AD15" s="471"/>
      <c r="AE15" s="471"/>
      <c r="AF15" s="471"/>
      <c r="AG15" s="471"/>
      <c r="AH15" s="471"/>
      <c r="AI15" s="471"/>
      <c r="AJ15" s="471"/>
      <c r="AK15" s="471"/>
      <c r="AL15" s="471"/>
      <c r="AM15" s="471"/>
      <c r="AN15" s="471"/>
      <c r="AO15" s="471"/>
      <c r="AP15" s="471"/>
      <c r="AQ15" s="471"/>
      <c r="AR15" s="471"/>
      <c r="AS15" s="471"/>
      <c r="AT15" s="471"/>
      <c r="AU15" s="471"/>
      <c r="AV15" s="471"/>
      <c r="AW15" s="471"/>
      <c r="AX15" s="472"/>
      <c r="AY15" s="470"/>
      <c r="AZ15" s="471"/>
      <c r="BA15" s="471"/>
      <c r="BB15" s="471"/>
      <c r="BC15" s="471"/>
      <c r="BD15" s="471"/>
      <c r="BE15" s="471"/>
      <c r="BF15" s="471"/>
      <c r="BG15" s="472"/>
    </row>
    <row r="16" spans="1:59">
      <c r="A16" s="476"/>
      <c r="B16" s="476"/>
      <c r="C16" s="476"/>
      <c r="D16" s="476"/>
      <c r="E16" s="476"/>
      <c r="F16" s="476"/>
      <c r="G16" s="476"/>
      <c r="H16" s="476"/>
      <c r="I16" s="476"/>
      <c r="J16" s="476"/>
      <c r="K16" s="476"/>
      <c r="L16" s="476"/>
      <c r="M16" s="476"/>
      <c r="N16" s="476"/>
      <c r="O16" s="476"/>
      <c r="P16" s="476"/>
      <c r="Q16" s="476"/>
      <c r="R16" s="476"/>
      <c r="S16" s="476"/>
      <c r="T16" s="476"/>
      <c r="U16" s="476"/>
      <c r="V16" s="476"/>
      <c r="W16" s="476"/>
      <c r="X16" s="476"/>
      <c r="Y16" s="476"/>
      <c r="Z16" s="470"/>
      <c r="AA16" s="471"/>
      <c r="AB16" s="471"/>
      <c r="AC16" s="471"/>
      <c r="AD16" s="471"/>
      <c r="AE16" s="471"/>
      <c r="AF16" s="471"/>
      <c r="AG16" s="471"/>
      <c r="AH16" s="471"/>
      <c r="AI16" s="471"/>
      <c r="AJ16" s="471"/>
      <c r="AK16" s="471"/>
      <c r="AL16" s="471"/>
      <c r="AM16" s="471"/>
      <c r="AN16" s="471"/>
      <c r="AO16" s="471"/>
      <c r="AP16" s="471"/>
      <c r="AQ16" s="471"/>
      <c r="AR16" s="471"/>
      <c r="AS16" s="471"/>
      <c r="AT16" s="471"/>
      <c r="AU16" s="471"/>
      <c r="AV16" s="471"/>
      <c r="AW16" s="471"/>
      <c r="AX16" s="472"/>
      <c r="AY16" s="470"/>
      <c r="AZ16" s="471"/>
      <c r="BA16" s="471"/>
      <c r="BB16" s="471"/>
      <c r="BC16" s="471"/>
      <c r="BD16" s="471"/>
      <c r="BE16" s="471"/>
      <c r="BF16" s="471"/>
      <c r="BG16" s="472"/>
    </row>
    <row r="17" spans="1:59">
      <c r="A17" s="476"/>
      <c r="B17" s="476"/>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3"/>
      <c r="AA17" s="474"/>
      <c r="AB17" s="474"/>
      <c r="AC17" s="474"/>
      <c r="AD17" s="474"/>
      <c r="AE17" s="474"/>
      <c r="AF17" s="474"/>
      <c r="AG17" s="474"/>
      <c r="AH17" s="474"/>
      <c r="AI17" s="474"/>
      <c r="AJ17" s="474"/>
      <c r="AK17" s="474"/>
      <c r="AL17" s="474"/>
      <c r="AM17" s="474"/>
      <c r="AN17" s="474"/>
      <c r="AO17" s="474"/>
      <c r="AP17" s="474"/>
      <c r="AQ17" s="474"/>
      <c r="AR17" s="474"/>
      <c r="AS17" s="474"/>
      <c r="AT17" s="474"/>
      <c r="AU17" s="474"/>
      <c r="AV17" s="474"/>
      <c r="AW17" s="474"/>
      <c r="AX17" s="475"/>
      <c r="AY17" s="473"/>
      <c r="AZ17" s="474"/>
      <c r="BA17" s="474"/>
      <c r="BB17" s="474"/>
      <c r="BC17" s="474"/>
      <c r="BD17" s="474"/>
      <c r="BE17" s="474"/>
      <c r="BF17" s="474"/>
      <c r="BG17" s="475"/>
    </row>
    <row r="18" spans="1:59">
      <c r="A18" s="427" t="s">
        <v>97</v>
      </c>
      <c r="B18" s="427"/>
      <c r="C18" s="427"/>
      <c r="D18" s="437"/>
      <c r="E18" s="437"/>
      <c r="F18" s="437"/>
      <c r="G18" s="437"/>
      <c r="H18" s="437"/>
      <c r="I18" s="437"/>
      <c r="J18" s="437"/>
      <c r="K18" s="437"/>
      <c r="L18" s="437"/>
      <c r="M18" s="437"/>
      <c r="N18" s="437"/>
      <c r="O18" s="437"/>
      <c r="P18" s="437"/>
      <c r="Q18" s="437"/>
      <c r="R18" s="437"/>
      <c r="S18" s="437"/>
      <c r="T18" s="437"/>
      <c r="U18" s="437"/>
      <c r="V18" s="437"/>
      <c r="W18" s="437"/>
      <c r="X18" s="437"/>
      <c r="Y18" s="437"/>
      <c r="Z18" s="427" t="s">
        <v>97</v>
      </c>
      <c r="AA18" s="427"/>
      <c r="AB18" s="427"/>
      <c r="AC18" s="428"/>
      <c r="AD18" s="429"/>
      <c r="AE18" s="429"/>
      <c r="AF18" s="429"/>
      <c r="AG18" s="429"/>
      <c r="AH18" s="429"/>
      <c r="AI18" s="429"/>
      <c r="AJ18" s="429"/>
      <c r="AK18" s="429"/>
      <c r="AL18" s="429"/>
      <c r="AM18" s="429"/>
      <c r="AN18" s="429"/>
      <c r="AO18" s="429"/>
      <c r="AP18" s="429"/>
      <c r="AQ18" s="429"/>
      <c r="AR18" s="429"/>
      <c r="AS18" s="429"/>
      <c r="AT18" s="429"/>
      <c r="AU18" s="429"/>
      <c r="AV18" s="429"/>
      <c r="AW18" s="429"/>
      <c r="AX18" s="430"/>
      <c r="AY18" s="428"/>
      <c r="AZ18" s="429"/>
      <c r="BA18" s="429"/>
      <c r="BB18" s="429"/>
      <c r="BC18" s="429"/>
      <c r="BD18" s="429"/>
      <c r="BE18" s="429"/>
      <c r="BF18" s="429"/>
      <c r="BG18" s="430"/>
    </row>
    <row r="19" spans="1:59">
      <c r="A19" s="427"/>
      <c r="B19" s="427"/>
      <c r="C19" s="427"/>
      <c r="D19" s="437"/>
      <c r="E19" s="437"/>
      <c r="F19" s="437"/>
      <c r="G19" s="437"/>
      <c r="H19" s="437"/>
      <c r="I19" s="437"/>
      <c r="J19" s="437"/>
      <c r="K19" s="437"/>
      <c r="L19" s="437"/>
      <c r="M19" s="437"/>
      <c r="N19" s="437"/>
      <c r="O19" s="437"/>
      <c r="P19" s="437"/>
      <c r="Q19" s="437"/>
      <c r="R19" s="437"/>
      <c r="S19" s="437"/>
      <c r="T19" s="437"/>
      <c r="U19" s="437"/>
      <c r="V19" s="437"/>
      <c r="W19" s="437"/>
      <c r="X19" s="437"/>
      <c r="Y19" s="437"/>
      <c r="Z19" s="427"/>
      <c r="AA19" s="427"/>
      <c r="AB19" s="427"/>
      <c r="AC19" s="431"/>
      <c r="AD19" s="432"/>
      <c r="AE19" s="432"/>
      <c r="AF19" s="432"/>
      <c r="AG19" s="432"/>
      <c r="AH19" s="432"/>
      <c r="AI19" s="432"/>
      <c r="AJ19" s="432"/>
      <c r="AK19" s="432"/>
      <c r="AL19" s="432"/>
      <c r="AM19" s="432"/>
      <c r="AN19" s="432"/>
      <c r="AO19" s="432"/>
      <c r="AP19" s="432"/>
      <c r="AQ19" s="432"/>
      <c r="AR19" s="432"/>
      <c r="AS19" s="432"/>
      <c r="AT19" s="432"/>
      <c r="AU19" s="432"/>
      <c r="AV19" s="432"/>
      <c r="AW19" s="432"/>
      <c r="AX19" s="433"/>
      <c r="AY19" s="431"/>
      <c r="AZ19" s="432"/>
      <c r="BA19" s="432"/>
      <c r="BB19" s="432"/>
      <c r="BC19" s="432"/>
      <c r="BD19" s="432"/>
      <c r="BE19" s="432"/>
      <c r="BF19" s="432"/>
      <c r="BG19" s="433"/>
    </row>
    <row r="20" spans="1:59">
      <c r="A20" s="427"/>
      <c r="B20" s="427"/>
      <c r="C20" s="427"/>
      <c r="D20" s="437"/>
      <c r="E20" s="437"/>
      <c r="F20" s="437"/>
      <c r="G20" s="437"/>
      <c r="H20" s="437"/>
      <c r="I20" s="437"/>
      <c r="J20" s="437"/>
      <c r="K20" s="437"/>
      <c r="L20" s="437"/>
      <c r="M20" s="437"/>
      <c r="N20" s="437"/>
      <c r="O20" s="437"/>
      <c r="P20" s="437"/>
      <c r="Q20" s="437"/>
      <c r="R20" s="437"/>
      <c r="S20" s="437"/>
      <c r="T20" s="437"/>
      <c r="U20" s="437"/>
      <c r="V20" s="437"/>
      <c r="W20" s="437"/>
      <c r="X20" s="437"/>
      <c r="Y20" s="437"/>
      <c r="Z20" s="427"/>
      <c r="AA20" s="427"/>
      <c r="AB20" s="427"/>
      <c r="AC20" s="431"/>
      <c r="AD20" s="432"/>
      <c r="AE20" s="432"/>
      <c r="AF20" s="432"/>
      <c r="AG20" s="432"/>
      <c r="AH20" s="432"/>
      <c r="AI20" s="432"/>
      <c r="AJ20" s="432"/>
      <c r="AK20" s="432"/>
      <c r="AL20" s="432"/>
      <c r="AM20" s="432"/>
      <c r="AN20" s="432"/>
      <c r="AO20" s="432"/>
      <c r="AP20" s="432"/>
      <c r="AQ20" s="432"/>
      <c r="AR20" s="432"/>
      <c r="AS20" s="432"/>
      <c r="AT20" s="432"/>
      <c r="AU20" s="432"/>
      <c r="AV20" s="432"/>
      <c r="AW20" s="432"/>
      <c r="AX20" s="433"/>
      <c r="AY20" s="431"/>
      <c r="AZ20" s="432"/>
      <c r="BA20" s="432"/>
      <c r="BB20" s="432"/>
      <c r="BC20" s="432"/>
      <c r="BD20" s="432"/>
      <c r="BE20" s="432"/>
      <c r="BF20" s="432"/>
      <c r="BG20" s="433"/>
    </row>
    <row r="21" spans="1:59">
      <c r="A21" s="427"/>
      <c r="B21" s="427"/>
      <c r="C21" s="427"/>
      <c r="D21" s="437"/>
      <c r="E21" s="437"/>
      <c r="F21" s="437"/>
      <c r="G21" s="437"/>
      <c r="H21" s="437"/>
      <c r="I21" s="437"/>
      <c r="J21" s="437"/>
      <c r="K21" s="437"/>
      <c r="L21" s="437"/>
      <c r="M21" s="437"/>
      <c r="N21" s="437"/>
      <c r="O21" s="437"/>
      <c r="P21" s="437"/>
      <c r="Q21" s="437"/>
      <c r="R21" s="437"/>
      <c r="S21" s="437"/>
      <c r="T21" s="437"/>
      <c r="U21" s="437"/>
      <c r="V21" s="437"/>
      <c r="W21" s="437"/>
      <c r="X21" s="437"/>
      <c r="Y21" s="437"/>
      <c r="Z21" s="427"/>
      <c r="AA21" s="427"/>
      <c r="AB21" s="427"/>
      <c r="AC21" s="431"/>
      <c r="AD21" s="432"/>
      <c r="AE21" s="432"/>
      <c r="AF21" s="432"/>
      <c r="AG21" s="432"/>
      <c r="AH21" s="432"/>
      <c r="AI21" s="432"/>
      <c r="AJ21" s="432"/>
      <c r="AK21" s="432"/>
      <c r="AL21" s="432"/>
      <c r="AM21" s="432"/>
      <c r="AN21" s="432"/>
      <c r="AO21" s="432"/>
      <c r="AP21" s="432"/>
      <c r="AQ21" s="432"/>
      <c r="AR21" s="432"/>
      <c r="AS21" s="432"/>
      <c r="AT21" s="432"/>
      <c r="AU21" s="432"/>
      <c r="AV21" s="432"/>
      <c r="AW21" s="432"/>
      <c r="AX21" s="433"/>
      <c r="AY21" s="431"/>
      <c r="AZ21" s="432"/>
      <c r="BA21" s="432"/>
      <c r="BB21" s="432"/>
      <c r="BC21" s="432"/>
      <c r="BD21" s="432"/>
      <c r="BE21" s="432"/>
      <c r="BF21" s="432"/>
      <c r="BG21" s="433"/>
    </row>
    <row r="22" spans="1:59">
      <c r="A22" s="427"/>
      <c r="B22" s="427"/>
      <c r="C22" s="427"/>
      <c r="D22" s="437"/>
      <c r="E22" s="437"/>
      <c r="F22" s="437"/>
      <c r="G22" s="437"/>
      <c r="H22" s="437"/>
      <c r="I22" s="437"/>
      <c r="J22" s="437"/>
      <c r="K22" s="437"/>
      <c r="L22" s="437"/>
      <c r="M22" s="437"/>
      <c r="N22" s="437"/>
      <c r="O22" s="437"/>
      <c r="P22" s="437"/>
      <c r="Q22" s="437"/>
      <c r="R22" s="437"/>
      <c r="S22" s="437"/>
      <c r="T22" s="437"/>
      <c r="U22" s="437"/>
      <c r="V22" s="437"/>
      <c r="W22" s="437"/>
      <c r="X22" s="437"/>
      <c r="Y22" s="437"/>
      <c r="Z22" s="427"/>
      <c r="AA22" s="427"/>
      <c r="AB22" s="427"/>
      <c r="AC22" s="434"/>
      <c r="AD22" s="435"/>
      <c r="AE22" s="435"/>
      <c r="AF22" s="435"/>
      <c r="AG22" s="435"/>
      <c r="AH22" s="435"/>
      <c r="AI22" s="435"/>
      <c r="AJ22" s="435"/>
      <c r="AK22" s="435"/>
      <c r="AL22" s="435"/>
      <c r="AM22" s="435"/>
      <c r="AN22" s="435"/>
      <c r="AO22" s="435"/>
      <c r="AP22" s="435"/>
      <c r="AQ22" s="435"/>
      <c r="AR22" s="435"/>
      <c r="AS22" s="435"/>
      <c r="AT22" s="435"/>
      <c r="AU22" s="435"/>
      <c r="AV22" s="435"/>
      <c r="AW22" s="435"/>
      <c r="AX22" s="436"/>
      <c r="AY22" s="431"/>
      <c r="AZ22" s="432"/>
      <c r="BA22" s="432"/>
      <c r="BB22" s="432"/>
      <c r="BC22" s="432"/>
      <c r="BD22" s="432"/>
      <c r="BE22" s="432"/>
      <c r="BF22" s="432"/>
      <c r="BG22" s="433"/>
    </row>
    <row r="23" spans="1:59">
      <c r="A23" s="427" t="s">
        <v>98</v>
      </c>
      <c r="B23" s="427"/>
      <c r="C23" s="427"/>
      <c r="D23" s="437"/>
      <c r="E23" s="437"/>
      <c r="F23" s="437"/>
      <c r="G23" s="437"/>
      <c r="H23" s="437"/>
      <c r="I23" s="437"/>
      <c r="J23" s="437"/>
      <c r="K23" s="437"/>
      <c r="L23" s="437"/>
      <c r="M23" s="437"/>
      <c r="N23" s="437"/>
      <c r="O23" s="437"/>
      <c r="P23" s="437"/>
      <c r="Q23" s="437"/>
      <c r="R23" s="437"/>
      <c r="S23" s="437"/>
      <c r="T23" s="437"/>
      <c r="U23" s="437"/>
      <c r="V23" s="437"/>
      <c r="W23" s="437"/>
      <c r="X23" s="437"/>
      <c r="Y23" s="437"/>
      <c r="Z23" s="427" t="s">
        <v>98</v>
      </c>
      <c r="AA23" s="427"/>
      <c r="AB23" s="427"/>
      <c r="AC23" s="428"/>
      <c r="AD23" s="429"/>
      <c r="AE23" s="429"/>
      <c r="AF23" s="429"/>
      <c r="AG23" s="429"/>
      <c r="AH23" s="429"/>
      <c r="AI23" s="429"/>
      <c r="AJ23" s="429"/>
      <c r="AK23" s="429"/>
      <c r="AL23" s="429"/>
      <c r="AM23" s="429"/>
      <c r="AN23" s="429"/>
      <c r="AO23" s="429"/>
      <c r="AP23" s="429"/>
      <c r="AQ23" s="429"/>
      <c r="AR23" s="429"/>
      <c r="AS23" s="429"/>
      <c r="AT23" s="429"/>
      <c r="AU23" s="429"/>
      <c r="AV23" s="429"/>
      <c r="AW23" s="429"/>
      <c r="AX23" s="430"/>
      <c r="AY23" s="431"/>
      <c r="AZ23" s="432"/>
      <c r="BA23" s="432"/>
      <c r="BB23" s="432"/>
      <c r="BC23" s="432"/>
      <c r="BD23" s="432"/>
      <c r="BE23" s="432"/>
      <c r="BF23" s="432"/>
      <c r="BG23" s="433"/>
    </row>
    <row r="24" spans="1:59">
      <c r="A24" s="427"/>
      <c r="B24" s="427"/>
      <c r="C24" s="427"/>
      <c r="D24" s="437"/>
      <c r="E24" s="437"/>
      <c r="F24" s="437"/>
      <c r="G24" s="437"/>
      <c r="H24" s="437"/>
      <c r="I24" s="437"/>
      <c r="J24" s="437"/>
      <c r="K24" s="437"/>
      <c r="L24" s="437"/>
      <c r="M24" s="437"/>
      <c r="N24" s="437"/>
      <c r="O24" s="437"/>
      <c r="P24" s="437"/>
      <c r="Q24" s="437"/>
      <c r="R24" s="437"/>
      <c r="S24" s="437"/>
      <c r="T24" s="437"/>
      <c r="U24" s="437"/>
      <c r="V24" s="437"/>
      <c r="W24" s="437"/>
      <c r="X24" s="437"/>
      <c r="Y24" s="437"/>
      <c r="Z24" s="427"/>
      <c r="AA24" s="427"/>
      <c r="AB24" s="427"/>
      <c r="AC24" s="431"/>
      <c r="AD24" s="432"/>
      <c r="AE24" s="432"/>
      <c r="AF24" s="432"/>
      <c r="AG24" s="432"/>
      <c r="AH24" s="432"/>
      <c r="AI24" s="432"/>
      <c r="AJ24" s="432"/>
      <c r="AK24" s="432"/>
      <c r="AL24" s="432"/>
      <c r="AM24" s="432"/>
      <c r="AN24" s="432"/>
      <c r="AO24" s="432"/>
      <c r="AP24" s="432"/>
      <c r="AQ24" s="432"/>
      <c r="AR24" s="432"/>
      <c r="AS24" s="432"/>
      <c r="AT24" s="432"/>
      <c r="AU24" s="432"/>
      <c r="AV24" s="432"/>
      <c r="AW24" s="432"/>
      <c r="AX24" s="433"/>
      <c r="AY24" s="431"/>
      <c r="AZ24" s="432"/>
      <c r="BA24" s="432"/>
      <c r="BB24" s="432"/>
      <c r="BC24" s="432"/>
      <c r="BD24" s="432"/>
      <c r="BE24" s="432"/>
      <c r="BF24" s="432"/>
      <c r="BG24" s="433"/>
    </row>
    <row r="25" spans="1:59">
      <c r="A25" s="427"/>
      <c r="B25" s="427"/>
      <c r="C25" s="427"/>
      <c r="D25" s="437"/>
      <c r="E25" s="437"/>
      <c r="F25" s="437"/>
      <c r="G25" s="437"/>
      <c r="H25" s="437"/>
      <c r="I25" s="437"/>
      <c r="J25" s="437"/>
      <c r="K25" s="437"/>
      <c r="L25" s="437"/>
      <c r="M25" s="437"/>
      <c r="N25" s="437"/>
      <c r="O25" s="437"/>
      <c r="P25" s="437"/>
      <c r="Q25" s="437"/>
      <c r="R25" s="437"/>
      <c r="S25" s="437"/>
      <c r="T25" s="437"/>
      <c r="U25" s="437"/>
      <c r="V25" s="437"/>
      <c r="W25" s="437"/>
      <c r="X25" s="437"/>
      <c r="Y25" s="437"/>
      <c r="Z25" s="427"/>
      <c r="AA25" s="427"/>
      <c r="AB25" s="427"/>
      <c r="AC25" s="431"/>
      <c r="AD25" s="432"/>
      <c r="AE25" s="432"/>
      <c r="AF25" s="432"/>
      <c r="AG25" s="432"/>
      <c r="AH25" s="432"/>
      <c r="AI25" s="432"/>
      <c r="AJ25" s="432"/>
      <c r="AK25" s="432"/>
      <c r="AL25" s="432"/>
      <c r="AM25" s="432"/>
      <c r="AN25" s="432"/>
      <c r="AO25" s="432"/>
      <c r="AP25" s="432"/>
      <c r="AQ25" s="432"/>
      <c r="AR25" s="432"/>
      <c r="AS25" s="432"/>
      <c r="AT25" s="432"/>
      <c r="AU25" s="432"/>
      <c r="AV25" s="432"/>
      <c r="AW25" s="432"/>
      <c r="AX25" s="433"/>
      <c r="AY25" s="431"/>
      <c r="AZ25" s="432"/>
      <c r="BA25" s="432"/>
      <c r="BB25" s="432"/>
      <c r="BC25" s="432"/>
      <c r="BD25" s="432"/>
      <c r="BE25" s="432"/>
      <c r="BF25" s="432"/>
      <c r="BG25" s="433"/>
    </row>
    <row r="26" spans="1:59">
      <c r="A26" s="427"/>
      <c r="B26" s="427"/>
      <c r="C26" s="427"/>
      <c r="D26" s="437"/>
      <c r="E26" s="437"/>
      <c r="F26" s="437"/>
      <c r="G26" s="437"/>
      <c r="H26" s="437"/>
      <c r="I26" s="437"/>
      <c r="J26" s="437"/>
      <c r="K26" s="437"/>
      <c r="L26" s="437"/>
      <c r="M26" s="437"/>
      <c r="N26" s="437"/>
      <c r="O26" s="437"/>
      <c r="P26" s="437"/>
      <c r="Q26" s="437"/>
      <c r="R26" s="437"/>
      <c r="S26" s="437"/>
      <c r="T26" s="437"/>
      <c r="U26" s="437"/>
      <c r="V26" s="437"/>
      <c r="W26" s="437"/>
      <c r="X26" s="437"/>
      <c r="Y26" s="437"/>
      <c r="Z26" s="427"/>
      <c r="AA26" s="427"/>
      <c r="AB26" s="427"/>
      <c r="AC26" s="431"/>
      <c r="AD26" s="432"/>
      <c r="AE26" s="432"/>
      <c r="AF26" s="432"/>
      <c r="AG26" s="432"/>
      <c r="AH26" s="432"/>
      <c r="AI26" s="432"/>
      <c r="AJ26" s="432"/>
      <c r="AK26" s="432"/>
      <c r="AL26" s="432"/>
      <c r="AM26" s="432"/>
      <c r="AN26" s="432"/>
      <c r="AO26" s="432"/>
      <c r="AP26" s="432"/>
      <c r="AQ26" s="432"/>
      <c r="AR26" s="432"/>
      <c r="AS26" s="432"/>
      <c r="AT26" s="432"/>
      <c r="AU26" s="432"/>
      <c r="AV26" s="432"/>
      <c r="AW26" s="432"/>
      <c r="AX26" s="433"/>
      <c r="AY26" s="431"/>
      <c r="AZ26" s="432"/>
      <c r="BA26" s="432"/>
      <c r="BB26" s="432"/>
      <c r="BC26" s="432"/>
      <c r="BD26" s="432"/>
      <c r="BE26" s="432"/>
      <c r="BF26" s="432"/>
      <c r="BG26" s="433"/>
    </row>
    <row r="27" spans="1:59">
      <c r="A27" s="427"/>
      <c r="B27" s="427"/>
      <c r="C27" s="427"/>
      <c r="D27" s="437"/>
      <c r="E27" s="437"/>
      <c r="F27" s="437"/>
      <c r="G27" s="437"/>
      <c r="H27" s="437"/>
      <c r="I27" s="437"/>
      <c r="J27" s="437"/>
      <c r="K27" s="437"/>
      <c r="L27" s="437"/>
      <c r="M27" s="437"/>
      <c r="N27" s="437"/>
      <c r="O27" s="437"/>
      <c r="P27" s="437"/>
      <c r="Q27" s="437"/>
      <c r="R27" s="437"/>
      <c r="S27" s="437"/>
      <c r="T27" s="437"/>
      <c r="U27" s="437"/>
      <c r="V27" s="437"/>
      <c r="W27" s="437"/>
      <c r="X27" s="437"/>
      <c r="Y27" s="437"/>
      <c r="Z27" s="427"/>
      <c r="AA27" s="427"/>
      <c r="AB27" s="427"/>
      <c r="AC27" s="434"/>
      <c r="AD27" s="435"/>
      <c r="AE27" s="435"/>
      <c r="AF27" s="435"/>
      <c r="AG27" s="435"/>
      <c r="AH27" s="435"/>
      <c r="AI27" s="435"/>
      <c r="AJ27" s="435"/>
      <c r="AK27" s="435"/>
      <c r="AL27" s="435"/>
      <c r="AM27" s="435"/>
      <c r="AN27" s="435"/>
      <c r="AO27" s="435"/>
      <c r="AP27" s="435"/>
      <c r="AQ27" s="435"/>
      <c r="AR27" s="435"/>
      <c r="AS27" s="435"/>
      <c r="AT27" s="435"/>
      <c r="AU27" s="435"/>
      <c r="AV27" s="435"/>
      <c r="AW27" s="435"/>
      <c r="AX27" s="436"/>
      <c r="AY27" s="431"/>
      <c r="AZ27" s="432"/>
      <c r="BA27" s="432"/>
      <c r="BB27" s="432"/>
      <c r="BC27" s="432"/>
      <c r="BD27" s="432"/>
      <c r="BE27" s="432"/>
      <c r="BF27" s="432"/>
      <c r="BG27" s="433"/>
    </row>
    <row r="28" spans="1:59">
      <c r="A28" s="427" t="s">
        <v>99</v>
      </c>
      <c r="B28" s="427"/>
      <c r="C28" s="427"/>
      <c r="D28" s="437"/>
      <c r="E28" s="437"/>
      <c r="F28" s="437"/>
      <c r="G28" s="437"/>
      <c r="H28" s="437"/>
      <c r="I28" s="437"/>
      <c r="J28" s="437"/>
      <c r="K28" s="437"/>
      <c r="L28" s="437"/>
      <c r="M28" s="437"/>
      <c r="N28" s="437"/>
      <c r="O28" s="437"/>
      <c r="P28" s="437"/>
      <c r="Q28" s="437"/>
      <c r="R28" s="437"/>
      <c r="S28" s="437"/>
      <c r="T28" s="437"/>
      <c r="U28" s="437"/>
      <c r="V28" s="437"/>
      <c r="W28" s="437"/>
      <c r="X28" s="437"/>
      <c r="Y28" s="437"/>
      <c r="Z28" s="427" t="s">
        <v>99</v>
      </c>
      <c r="AA28" s="427"/>
      <c r="AB28" s="427"/>
      <c r="AC28" s="428"/>
      <c r="AD28" s="429"/>
      <c r="AE28" s="429"/>
      <c r="AF28" s="429"/>
      <c r="AG28" s="429"/>
      <c r="AH28" s="429"/>
      <c r="AI28" s="429"/>
      <c r="AJ28" s="429"/>
      <c r="AK28" s="429"/>
      <c r="AL28" s="429"/>
      <c r="AM28" s="429"/>
      <c r="AN28" s="429"/>
      <c r="AO28" s="429"/>
      <c r="AP28" s="429"/>
      <c r="AQ28" s="429"/>
      <c r="AR28" s="429"/>
      <c r="AS28" s="429"/>
      <c r="AT28" s="429"/>
      <c r="AU28" s="429"/>
      <c r="AV28" s="429"/>
      <c r="AW28" s="429"/>
      <c r="AX28" s="430"/>
      <c r="AY28" s="431"/>
      <c r="AZ28" s="432"/>
      <c r="BA28" s="432"/>
      <c r="BB28" s="432"/>
      <c r="BC28" s="432"/>
      <c r="BD28" s="432"/>
      <c r="BE28" s="432"/>
      <c r="BF28" s="432"/>
      <c r="BG28" s="433"/>
    </row>
    <row r="29" spans="1:59">
      <c r="A29" s="427"/>
      <c r="B29" s="427"/>
      <c r="C29" s="427"/>
      <c r="D29" s="437"/>
      <c r="E29" s="437"/>
      <c r="F29" s="437"/>
      <c r="G29" s="437"/>
      <c r="H29" s="437"/>
      <c r="I29" s="437"/>
      <c r="J29" s="437"/>
      <c r="K29" s="437"/>
      <c r="L29" s="437"/>
      <c r="M29" s="437"/>
      <c r="N29" s="437"/>
      <c r="O29" s="437"/>
      <c r="P29" s="437"/>
      <c r="Q29" s="437"/>
      <c r="R29" s="437"/>
      <c r="S29" s="437"/>
      <c r="T29" s="437"/>
      <c r="U29" s="437"/>
      <c r="V29" s="437"/>
      <c r="W29" s="437"/>
      <c r="X29" s="437"/>
      <c r="Y29" s="437"/>
      <c r="Z29" s="427"/>
      <c r="AA29" s="427"/>
      <c r="AB29" s="427"/>
      <c r="AC29" s="431"/>
      <c r="AD29" s="432"/>
      <c r="AE29" s="432"/>
      <c r="AF29" s="432"/>
      <c r="AG29" s="432"/>
      <c r="AH29" s="432"/>
      <c r="AI29" s="432"/>
      <c r="AJ29" s="432"/>
      <c r="AK29" s="432"/>
      <c r="AL29" s="432"/>
      <c r="AM29" s="432"/>
      <c r="AN29" s="432"/>
      <c r="AO29" s="432"/>
      <c r="AP29" s="432"/>
      <c r="AQ29" s="432"/>
      <c r="AR29" s="432"/>
      <c r="AS29" s="432"/>
      <c r="AT29" s="432"/>
      <c r="AU29" s="432"/>
      <c r="AV29" s="432"/>
      <c r="AW29" s="432"/>
      <c r="AX29" s="433"/>
      <c r="AY29" s="431"/>
      <c r="AZ29" s="432"/>
      <c r="BA29" s="432"/>
      <c r="BB29" s="432"/>
      <c r="BC29" s="432"/>
      <c r="BD29" s="432"/>
      <c r="BE29" s="432"/>
      <c r="BF29" s="432"/>
      <c r="BG29" s="433"/>
    </row>
    <row r="30" spans="1:59">
      <c r="A30" s="427"/>
      <c r="B30" s="427"/>
      <c r="C30" s="427"/>
      <c r="D30" s="437"/>
      <c r="E30" s="437"/>
      <c r="F30" s="437"/>
      <c r="G30" s="437"/>
      <c r="H30" s="437"/>
      <c r="I30" s="437"/>
      <c r="J30" s="437"/>
      <c r="K30" s="437"/>
      <c r="L30" s="437"/>
      <c r="M30" s="437"/>
      <c r="N30" s="437"/>
      <c r="O30" s="437"/>
      <c r="P30" s="437"/>
      <c r="Q30" s="437"/>
      <c r="R30" s="437"/>
      <c r="S30" s="437"/>
      <c r="T30" s="437"/>
      <c r="U30" s="437"/>
      <c r="V30" s="437"/>
      <c r="W30" s="437"/>
      <c r="X30" s="437"/>
      <c r="Y30" s="437"/>
      <c r="Z30" s="427"/>
      <c r="AA30" s="427"/>
      <c r="AB30" s="427"/>
      <c r="AC30" s="431"/>
      <c r="AD30" s="432"/>
      <c r="AE30" s="432"/>
      <c r="AF30" s="432"/>
      <c r="AG30" s="432"/>
      <c r="AH30" s="432"/>
      <c r="AI30" s="432"/>
      <c r="AJ30" s="432"/>
      <c r="AK30" s="432"/>
      <c r="AL30" s="432"/>
      <c r="AM30" s="432"/>
      <c r="AN30" s="432"/>
      <c r="AO30" s="432"/>
      <c r="AP30" s="432"/>
      <c r="AQ30" s="432"/>
      <c r="AR30" s="432"/>
      <c r="AS30" s="432"/>
      <c r="AT30" s="432"/>
      <c r="AU30" s="432"/>
      <c r="AV30" s="432"/>
      <c r="AW30" s="432"/>
      <c r="AX30" s="433"/>
      <c r="AY30" s="431"/>
      <c r="AZ30" s="432"/>
      <c r="BA30" s="432"/>
      <c r="BB30" s="432"/>
      <c r="BC30" s="432"/>
      <c r="BD30" s="432"/>
      <c r="BE30" s="432"/>
      <c r="BF30" s="432"/>
      <c r="BG30" s="433"/>
    </row>
    <row r="31" spans="1:59">
      <c r="A31" s="427"/>
      <c r="B31" s="427"/>
      <c r="C31" s="427"/>
      <c r="D31" s="437"/>
      <c r="E31" s="437"/>
      <c r="F31" s="437"/>
      <c r="G31" s="437"/>
      <c r="H31" s="437"/>
      <c r="I31" s="437"/>
      <c r="J31" s="437"/>
      <c r="K31" s="437"/>
      <c r="L31" s="437"/>
      <c r="M31" s="437"/>
      <c r="N31" s="437"/>
      <c r="O31" s="437"/>
      <c r="P31" s="437"/>
      <c r="Q31" s="437"/>
      <c r="R31" s="437"/>
      <c r="S31" s="437"/>
      <c r="T31" s="437"/>
      <c r="U31" s="437"/>
      <c r="V31" s="437"/>
      <c r="W31" s="437"/>
      <c r="X31" s="437"/>
      <c r="Y31" s="437"/>
      <c r="Z31" s="427"/>
      <c r="AA31" s="427"/>
      <c r="AB31" s="427"/>
      <c r="AC31" s="431"/>
      <c r="AD31" s="432"/>
      <c r="AE31" s="432"/>
      <c r="AF31" s="432"/>
      <c r="AG31" s="432"/>
      <c r="AH31" s="432"/>
      <c r="AI31" s="432"/>
      <c r="AJ31" s="432"/>
      <c r="AK31" s="432"/>
      <c r="AL31" s="432"/>
      <c r="AM31" s="432"/>
      <c r="AN31" s="432"/>
      <c r="AO31" s="432"/>
      <c r="AP31" s="432"/>
      <c r="AQ31" s="432"/>
      <c r="AR31" s="432"/>
      <c r="AS31" s="432"/>
      <c r="AT31" s="432"/>
      <c r="AU31" s="432"/>
      <c r="AV31" s="432"/>
      <c r="AW31" s="432"/>
      <c r="AX31" s="433"/>
      <c r="AY31" s="431"/>
      <c r="AZ31" s="432"/>
      <c r="BA31" s="432"/>
      <c r="BB31" s="432"/>
      <c r="BC31" s="432"/>
      <c r="BD31" s="432"/>
      <c r="BE31" s="432"/>
      <c r="BF31" s="432"/>
      <c r="BG31" s="433"/>
    </row>
    <row r="32" spans="1:59">
      <c r="A32" s="427"/>
      <c r="B32" s="427"/>
      <c r="C32" s="427"/>
      <c r="D32" s="437"/>
      <c r="E32" s="437"/>
      <c r="F32" s="437"/>
      <c r="G32" s="437"/>
      <c r="H32" s="437"/>
      <c r="I32" s="437"/>
      <c r="J32" s="437"/>
      <c r="K32" s="437"/>
      <c r="L32" s="437"/>
      <c r="M32" s="437"/>
      <c r="N32" s="437"/>
      <c r="O32" s="437"/>
      <c r="P32" s="437"/>
      <c r="Q32" s="437"/>
      <c r="R32" s="437"/>
      <c r="S32" s="437"/>
      <c r="T32" s="437"/>
      <c r="U32" s="437"/>
      <c r="V32" s="437"/>
      <c r="W32" s="437"/>
      <c r="X32" s="437"/>
      <c r="Y32" s="437"/>
      <c r="Z32" s="427"/>
      <c r="AA32" s="427"/>
      <c r="AB32" s="427"/>
      <c r="AC32" s="434"/>
      <c r="AD32" s="435"/>
      <c r="AE32" s="435"/>
      <c r="AF32" s="435"/>
      <c r="AG32" s="435"/>
      <c r="AH32" s="435"/>
      <c r="AI32" s="435"/>
      <c r="AJ32" s="435"/>
      <c r="AK32" s="435"/>
      <c r="AL32" s="435"/>
      <c r="AM32" s="435"/>
      <c r="AN32" s="435"/>
      <c r="AO32" s="435"/>
      <c r="AP32" s="435"/>
      <c r="AQ32" s="435"/>
      <c r="AR32" s="435"/>
      <c r="AS32" s="435"/>
      <c r="AT32" s="435"/>
      <c r="AU32" s="435"/>
      <c r="AV32" s="435"/>
      <c r="AW32" s="435"/>
      <c r="AX32" s="436"/>
      <c r="AY32" s="431"/>
      <c r="AZ32" s="432"/>
      <c r="BA32" s="432"/>
      <c r="BB32" s="432"/>
      <c r="BC32" s="432"/>
      <c r="BD32" s="432"/>
      <c r="BE32" s="432"/>
      <c r="BF32" s="432"/>
      <c r="BG32" s="433"/>
    </row>
    <row r="33" spans="1:59">
      <c r="A33" s="427" t="s">
        <v>100</v>
      </c>
      <c r="B33" s="427"/>
      <c r="C33" s="427"/>
      <c r="D33" s="437"/>
      <c r="E33" s="437"/>
      <c r="F33" s="437"/>
      <c r="G33" s="437"/>
      <c r="H33" s="437"/>
      <c r="I33" s="437"/>
      <c r="J33" s="437"/>
      <c r="K33" s="437"/>
      <c r="L33" s="437"/>
      <c r="M33" s="437"/>
      <c r="N33" s="437"/>
      <c r="O33" s="437"/>
      <c r="P33" s="437"/>
      <c r="Q33" s="437"/>
      <c r="R33" s="437"/>
      <c r="S33" s="437"/>
      <c r="T33" s="437"/>
      <c r="U33" s="437"/>
      <c r="V33" s="437"/>
      <c r="W33" s="437"/>
      <c r="X33" s="437"/>
      <c r="Y33" s="437"/>
      <c r="Z33" s="427" t="s">
        <v>100</v>
      </c>
      <c r="AA33" s="427"/>
      <c r="AB33" s="427"/>
      <c r="AC33" s="428"/>
      <c r="AD33" s="429"/>
      <c r="AE33" s="429"/>
      <c r="AF33" s="429"/>
      <c r="AG33" s="429"/>
      <c r="AH33" s="429"/>
      <c r="AI33" s="429"/>
      <c r="AJ33" s="429"/>
      <c r="AK33" s="429"/>
      <c r="AL33" s="429"/>
      <c r="AM33" s="429"/>
      <c r="AN33" s="429"/>
      <c r="AO33" s="429"/>
      <c r="AP33" s="429"/>
      <c r="AQ33" s="429"/>
      <c r="AR33" s="429"/>
      <c r="AS33" s="429"/>
      <c r="AT33" s="429"/>
      <c r="AU33" s="429"/>
      <c r="AV33" s="429"/>
      <c r="AW33" s="429"/>
      <c r="AX33" s="430"/>
      <c r="AY33" s="431"/>
      <c r="AZ33" s="432"/>
      <c r="BA33" s="432"/>
      <c r="BB33" s="432"/>
      <c r="BC33" s="432"/>
      <c r="BD33" s="432"/>
      <c r="BE33" s="432"/>
      <c r="BF33" s="432"/>
      <c r="BG33" s="433"/>
    </row>
    <row r="34" spans="1:59">
      <c r="A34" s="427"/>
      <c r="B34" s="427"/>
      <c r="C34" s="427"/>
      <c r="D34" s="437"/>
      <c r="E34" s="437"/>
      <c r="F34" s="437"/>
      <c r="G34" s="437"/>
      <c r="H34" s="437"/>
      <c r="I34" s="437"/>
      <c r="J34" s="437"/>
      <c r="K34" s="437"/>
      <c r="L34" s="437"/>
      <c r="M34" s="437"/>
      <c r="N34" s="437"/>
      <c r="O34" s="437"/>
      <c r="P34" s="437"/>
      <c r="Q34" s="437"/>
      <c r="R34" s="437"/>
      <c r="S34" s="437"/>
      <c r="T34" s="437"/>
      <c r="U34" s="437"/>
      <c r="V34" s="437"/>
      <c r="W34" s="437"/>
      <c r="X34" s="437"/>
      <c r="Y34" s="437"/>
      <c r="Z34" s="427"/>
      <c r="AA34" s="427"/>
      <c r="AB34" s="427"/>
      <c r="AC34" s="431"/>
      <c r="AD34" s="432"/>
      <c r="AE34" s="432"/>
      <c r="AF34" s="432"/>
      <c r="AG34" s="432"/>
      <c r="AH34" s="432"/>
      <c r="AI34" s="432"/>
      <c r="AJ34" s="432"/>
      <c r="AK34" s="432"/>
      <c r="AL34" s="432"/>
      <c r="AM34" s="432"/>
      <c r="AN34" s="432"/>
      <c r="AO34" s="432"/>
      <c r="AP34" s="432"/>
      <c r="AQ34" s="432"/>
      <c r="AR34" s="432"/>
      <c r="AS34" s="432"/>
      <c r="AT34" s="432"/>
      <c r="AU34" s="432"/>
      <c r="AV34" s="432"/>
      <c r="AW34" s="432"/>
      <c r="AX34" s="433"/>
      <c r="AY34" s="431"/>
      <c r="AZ34" s="432"/>
      <c r="BA34" s="432"/>
      <c r="BB34" s="432"/>
      <c r="BC34" s="432"/>
      <c r="BD34" s="432"/>
      <c r="BE34" s="432"/>
      <c r="BF34" s="432"/>
      <c r="BG34" s="433"/>
    </row>
    <row r="35" spans="1:59">
      <c r="A35" s="427"/>
      <c r="B35" s="427"/>
      <c r="C35" s="427"/>
      <c r="D35" s="437"/>
      <c r="E35" s="437"/>
      <c r="F35" s="437"/>
      <c r="G35" s="437"/>
      <c r="H35" s="437"/>
      <c r="I35" s="437"/>
      <c r="J35" s="437"/>
      <c r="K35" s="437"/>
      <c r="L35" s="437"/>
      <c r="M35" s="437"/>
      <c r="N35" s="437"/>
      <c r="O35" s="437"/>
      <c r="P35" s="437"/>
      <c r="Q35" s="437"/>
      <c r="R35" s="437"/>
      <c r="S35" s="437"/>
      <c r="T35" s="437"/>
      <c r="U35" s="437"/>
      <c r="V35" s="437"/>
      <c r="W35" s="437"/>
      <c r="X35" s="437"/>
      <c r="Y35" s="437"/>
      <c r="Z35" s="427"/>
      <c r="AA35" s="427"/>
      <c r="AB35" s="427"/>
      <c r="AC35" s="431"/>
      <c r="AD35" s="432"/>
      <c r="AE35" s="432"/>
      <c r="AF35" s="432"/>
      <c r="AG35" s="432"/>
      <c r="AH35" s="432"/>
      <c r="AI35" s="432"/>
      <c r="AJ35" s="432"/>
      <c r="AK35" s="432"/>
      <c r="AL35" s="432"/>
      <c r="AM35" s="432"/>
      <c r="AN35" s="432"/>
      <c r="AO35" s="432"/>
      <c r="AP35" s="432"/>
      <c r="AQ35" s="432"/>
      <c r="AR35" s="432"/>
      <c r="AS35" s="432"/>
      <c r="AT35" s="432"/>
      <c r="AU35" s="432"/>
      <c r="AV35" s="432"/>
      <c r="AW35" s="432"/>
      <c r="AX35" s="433"/>
      <c r="AY35" s="431"/>
      <c r="AZ35" s="432"/>
      <c r="BA35" s="432"/>
      <c r="BB35" s="432"/>
      <c r="BC35" s="432"/>
      <c r="BD35" s="432"/>
      <c r="BE35" s="432"/>
      <c r="BF35" s="432"/>
      <c r="BG35" s="433"/>
    </row>
    <row r="36" spans="1:59">
      <c r="A36" s="427"/>
      <c r="B36" s="427"/>
      <c r="C36" s="427"/>
      <c r="D36" s="437"/>
      <c r="E36" s="437"/>
      <c r="F36" s="437"/>
      <c r="G36" s="437"/>
      <c r="H36" s="437"/>
      <c r="I36" s="437"/>
      <c r="J36" s="437"/>
      <c r="K36" s="437"/>
      <c r="L36" s="437"/>
      <c r="M36" s="437"/>
      <c r="N36" s="437"/>
      <c r="O36" s="437"/>
      <c r="P36" s="437"/>
      <c r="Q36" s="437"/>
      <c r="R36" s="437"/>
      <c r="S36" s="437"/>
      <c r="T36" s="437"/>
      <c r="U36" s="437"/>
      <c r="V36" s="437"/>
      <c r="W36" s="437"/>
      <c r="X36" s="437"/>
      <c r="Y36" s="437"/>
      <c r="Z36" s="427"/>
      <c r="AA36" s="427"/>
      <c r="AB36" s="427"/>
      <c r="AC36" s="431"/>
      <c r="AD36" s="432"/>
      <c r="AE36" s="432"/>
      <c r="AF36" s="432"/>
      <c r="AG36" s="432"/>
      <c r="AH36" s="432"/>
      <c r="AI36" s="432"/>
      <c r="AJ36" s="432"/>
      <c r="AK36" s="432"/>
      <c r="AL36" s="432"/>
      <c r="AM36" s="432"/>
      <c r="AN36" s="432"/>
      <c r="AO36" s="432"/>
      <c r="AP36" s="432"/>
      <c r="AQ36" s="432"/>
      <c r="AR36" s="432"/>
      <c r="AS36" s="432"/>
      <c r="AT36" s="432"/>
      <c r="AU36" s="432"/>
      <c r="AV36" s="432"/>
      <c r="AW36" s="432"/>
      <c r="AX36" s="433"/>
      <c r="AY36" s="431"/>
      <c r="AZ36" s="432"/>
      <c r="BA36" s="432"/>
      <c r="BB36" s="432"/>
      <c r="BC36" s="432"/>
      <c r="BD36" s="432"/>
      <c r="BE36" s="432"/>
      <c r="BF36" s="432"/>
      <c r="BG36" s="433"/>
    </row>
    <row r="37" spans="1:59">
      <c r="A37" s="427"/>
      <c r="B37" s="427"/>
      <c r="C37" s="427"/>
      <c r="D37" s="437"/>
      <c r="E37" s="437"/>
      <c r="F37" s="437"/>
      <c r="G37" s="437"/>
      <c r="H37" s="437"/>
      <c r="I37" s="437"/>
      <c r="J37" s="437"/>
      <c r="K37" s="437"/>
      <c r="L37" s="437"/>
      <c r="M37" s="437"/>
      <c r="N37" s="437"/>
      <c r="O37" s="437"/>
      <c r="P37" s="437"/>
      <c r="Q37" s="437"/>
      <c r="R37" s="437"/>
      <c r="S37" s="437"/>
      <c r="T37" s="437"/>
      <c r="U37" s="437"/>
      <c r="V37" s="437"/>
      <c r="W37" s="437"/>
      <c r="X37" s="437"/>
      <c r="Y37" s="437"/>
      <c r="Z37" s="427"/>
      <c r="AA37" s="427"/>
      <c r="AB37" s="427"/>
      <c r="AC37" s="434"/>
      <c r="AD37" s="435"/>
      <c r="AE37" s="435"/>
      <c r="AF37" s="435"/>
      <c r="AG37" s="435"/>
      <c r="AH37" s="435"/>
      <c r="AI37" s="435"/>
      <c r="AJ37" s="435"/>
      <c r="AK37" s="435"/>
      <c r="AL37" s="435"/>
      <c r="AM37" s="435"/>
      <c r="AN37" s="435"/>
      <c r="AO37" s="435"/>
      <c r="AP37" s="435"/>
      <c r="AQ37" s="435"/>
      <c r="AR37" s="435"/>
      <c r="AS37" s="435"/>
      <c r="AT37" s="435"/>
      <c r="AU37" s="435"/>
      <c r="AV37" s="435"/>
      <c r="AW37" s="435"/>
      <c r="AX37" s="436"/>
      <c r="AY37" s="431"/>
      <c r="AZ37" s="432"/>
      <c r="BA37" s="432"/>
      <c r="BB37" s="432"/>
      <c r="BC37" s="432"/>
      <c r="BD37" s="432"/>
      <c r="BE37" s="432"/>
      <c r="BF37" s="432"/>
      <c r="BG37" s="433"/>
    </row>
    <row r="38" spans="1:59">
      <c r="A38" s="427" t="s">
        <v>101</v>
      </c>
      <c r="B38" s="427"/>
      <c r="C38" s="427"/>
      <c r="D38" s="437"/>
      <c r="E38" s="437"/>
      <c r="F38" s="437"/>
      <c r="G38" s="437"/>
      <c r="H38" s="437"/>
      <c r="I38" s="437"/>
      <c r="J38" s="437"/>
      <c r="K38" s="437"/>
      <c r="L38" s="437"/>
      <c r="M38" s="437"/>
      <c r="N38" s="437"/>
      <c r="O38" s="437"/>
      <c r="P38" s="437"/>
      <c r="Q38" s="437"/>
      <c r="R38" s="437"/>
      <c r="S38" s="437"/>
      <c r="T38" s="437"/>
      <c r="U38" s="437"/>
      <c r="V38" s="437"/>
      <c r="W38" s="437"/>
      <c r="X38" s="437"/>
      <c r="Y38" s="437"/>
      <c r="Z38" s="427" t="s">
        <v>101</v>
      </c>
      <c r="AA38" s="427"/>
      <c r="AB38" s="427"/>
      <c r="AC38" s="428"/>
      <c r="AD38" s="429"/>
      <c r="AE38" s="429"/>
      <c r="AF38" s="429"/>
      <c r="AG38" s="429"/>
      <c r="AH38" s="429"/>
      <c r="AI38" s="429"/>
      <c r="AJ38" s="429"/>
      <c r="AK38" s="429"/>
      <c r="AL38" s="429"/>
      <c r="AM38" s="429"/>
      <c r="AN38" s="429"/>
      <c r="AO38" s="429"/>
      <c r="AP38" s="429"/>
      <c r="AQ38" s="429"/>
      <c r="AR38" s="429"/>
      <c r="AS38" s="429"/>
      <c r="AT38" s="429"/>
      <c r="AU38" s="429"/>
      <c r="AV38" s="429"/>
      <c r="AW38" s="429"/>
      <c r="AX38" s="430"/>
      <c r="AY38" s="431"/>
      <c r="AZ38" s="432"/>
      <c r="BA38" s="432"/>
      <c r="BB38" s="432"/>
      <c r="BC38" s="432"/>
      <c r="BD38" s="432"/>
      <c r="BE38" s="432"/>
      <c r="BF38" s="432"/>
      <c r="BG38" s="433"/>
    </row>
    <row r="39" spans="1:59">
      <c r="A39" s="427"/>
      <c r="B39" s="427"/>
      <c r="C39" s="427"/>
      <c r="D39" s="437"/>
      <c r="E39" s="437"/>
      <c r="F39" s="437"/>
      <c r="G39" s="437"/>
      <c r="H39" s="437"/>
      <c r="I39" s="437"/>
      <c r="J39" s="437"/>
      <c r="K39" s="437"/>
      <c r="L39" s="437"/>
      <c r="M39" s="437"/>
      <c r="N39" s="437"/>
      <c r="O39" s="437"/>
      <c r="P39" s="437"/>
      <c r="Q39" s="437"/>
      <c r="R39" s="437"/>
      <c r="S39" s="437"/>
      <c r="T39" s="437"/>
      <c r="U39" s="437"/>
      <c r="V39" s="437"/>
      <c r="W39" s="437"/>
      <c r="X39" s="437"/>
      <c r="Y39" s="437"/>
      <c r="Z39" s="427"/>
      <c r="AA39" s="427"/>
      <c r="AB39" s="427"/>
      <c r="AC39" s="431"/>
      <c r="AD39" s="432"/>
      <c r="AE39" s="432"/>
      <c r="AF39" s="432"/>
      <c r="AG39" s="432"/>
      <c r="AH39" s="432"/>
      <c r="AI39" s="432"/>
      <c r="AJ39" s="432"/>
      <c r="AK39" s="432"/>
      <c r="AL39" s="432"/>
      <c r="AM39" s="432"/>
      <c r="AN39" s="432"/>
      <c r="AO39" s="432"/>
      <c r="AP39" s="432"/>
      <c r="AQ39" s="432"/>
      <c r="AR39" s="432"/>
      <c r="AS39" s="432"/>
      <c r="AT39" s="432"/>
      <c r="AU39" s="432"/>
      <c r="AV39" s="432"/>
      <c r="AW39" s="432"/>
      <c r="AX39" s="433"/>
      <c r="AY39" s="431"/>
      <c r="AZ39" s="432"/>
      <c r="BA39" s="432"/>
      <c r="BB39" s="432"/>
      <c r="BC39" s="432"/>
      <c r="BD39" s="432"/>
      <c r="BE39" s="432"/>
      <c r="BF39" s="432"/>
      <c r="BG39" s="433"/>
    </row>
    <row r="40" spans="1:59">
      <c r="A40" s="427"/>
      <c r="B40" s="427"/>
      <c r="C40" s="427"/>
      <c r="D40" s="437"/>
      <c r="E40" s="437"/>
      <c r="F40" s="437"/>
      <c r="G40" s="437"/>
      <c r="H40" s="437"/>
      <c r="I40" s="437"/>
      <c r="J40" s="437"/>
      <c r="K40" s="437"/>
      <c r="L40" s="437"/>
      <c r="M40" s="437"/>
      <c r="N40" s="437"/>
      <c r="O40" s="437"/>
      <c r="P40" s="437"/>
      <c r="Q40" s="437"/>
      <c r="R40" s="437"/>
      <c r="S40" s="437"/>
      <c r="T40" s="437"/>
      <c r="U40" s="437"/>
      <c r="V40" s="437"/>
      <c r="W40" s="437"/>
      <c r="X40" s="437"/>
      <c r="Y40" s="437"/>
      <c r="Z40" s="427"/>
      <c r="AA40" s="427"/>
      <c r="AB40" s="427"/>
      <c r="AC40" s="431"/>
      <c r="AD40" s="432"/>
      <c r="AE40" s="432"/>
      <c r="AF40" s="432"/>
      <c r="AG40" s="432"/>
      <c r="AH40" s="432"/>
      <c r="AI40" s="432"/>
      <c r="AJ40" s="432"/>
      <c r="AK40" s="432"/>
      <c r="AL40" s="432"/>
      <c r="AM40" s="432"/>
      <c r="AN40" s="432"/>
      <c r="AO40" s="432"/>
      <c r="AP40" s="432"/>
      <c r="AQ40" s="432"/>
      <c r="AR40" s="432"/>
      <c r="AS40" s="432"/>
      <c r="AT40" s="432"/>
      <c r="AU40" s="432"/>
      <c r="AV40" s="432"/>
      <c r="AW40" s="432"/>
      <c r="AX40" s="433"/>
      <c r="AY40" s="431"/>
      <c r="AZ40" s="432"/>
      <c r="BA40" s="432"/>
      <c r="BB40" s="432"/>
      <c r="BC40" s="432"/>
      <c r="BD40" s="432"/>
      <c r="BE40" s="432"/>
      <c r="BF40" s="432"/>
      <c r="BG40" s="433"/>
    </row>
    <row r="41" spans="1:59">
      <c r="A41" s="427"/>
      <c r="B41" s="427"/>
      <c r="C41" s="427"/>
      <c r="D41" s="437"/>
      <c r="E41" s="437"/>
      <c r="F41" s="437"/>
      <c r="G41" s="437"/>
      <c r="H41" s="437"/>
      <c r="I41" s="437"/>
      <c r="J41" s="437"/>
      <c r="K41" s="437"/>
      <c r="L41" s="437"/>
      <c r="M41" s="437"/>
      <c r="N41" s="437"/>
      <c r="O41" s="437"/>
      <c r="P41" s="437"/>
      <c r="Q41" s="437"/>
      <c r="R41" s="437"/>
      <c r="S41" s="437"/>
      <c r="T41" s="437"/>
      <c r="U41" s="437"/>
      <c r="V41" s="437"/>
      <c r="W41" s="437"/>
      <c r="X41" s="437"/>
      <c r="Y41" s="437"/>
      <c r="Z41" s="427"/>
      <c r="AA41" s="427"/>
      <c r="AB41" s="427"/>
      <c r="AC41" s="431"/>
      <c r="AD41" s="432"/>
      <c r="AE41" s="432"/>
      <c r="AF41" s="432"/>
      <c r="AG41" s="432"/>
      <c r="AH41" s="432"/>
      <c r="AI41" s="432"/>
      <c r="AJ41" s="432"/>
      <c r="AK41" s="432"/>
      <c r="AL41" s="432"/>
      <c r="AM41" s="432"/>
      <c r="AN41" s="432"/>
      <c r="AO41" s="432"/>
      <c r="AP41" s="432"/>
      <c r="AQ41" s="432"/>
      <c r="AR41" s="432"/>
      <c r="AS41" s="432"/>
      <c r="AT41" s="432"/>
      <c r="AU41" s="432"/>
      <c r="AV41" s="432"/>
      <c r="AW41" s="432"/>
      <c r="AX41" s="433"/>
      <c r="AY41" s="431"/>
      <c r="AZ41" s="432"/>
      <c r="BA41" s="432"/>
      <c r="BB41" s="432"/>
      <c r="BC41" s="432"/>
      <c r="BD41" s="432"/>
      <c r="BE41" s="432"/>
      <c r="BF41" s="432"/>
      <c r="BG41" s="433"/>
    </row>
    <row r="42" spans="1:59">
      <c r="A42" s="427"/>
      <c r="B42" s="427"/>
      <c r="C42" s="427"/>
      <c r="D42" s="437"/>
      <c r="E42" s="437"/>
      <c r="F42" s="437"/>
      <c r="G42" s="437"/>
      <c r="H42" s="437"/>
      <c r="I42" s="437"/>
      <c r="J42" s="437"/>
      <c r="K42" s="437"/>
      <c r="L42" s="437"/>
      <c r="M42" s="437"/>
      <c r="N42" s="437"/>
      <c r="O42" s="437"/>
      <c r="P42" s="437"/>
      <c r="Q42" s="437"/>
      <c r="R42" s="437"/>
      <c r="S42" s="437"/>
      <c r="T42" s="437"/>
      <c r="U42" s="437"/>
      <c r="V42" s="437"/>
      <c r="W42" s="437"/>
      <c r="X42" s="437"/>
      <c r="Y42" s="437"/>
      <c r="Z42" s="427"/>
      <c r="AA42" s="427"/>
      <c r="AB42" s="427"/>
      <c r="AC42" s="434"/>
      <c r="AD42" s="435"/>
      <c r="AE42" s="435"/>
      <c r="AF42" s="435"/>
      <c r="AG42" s="435"/>
      <c r="AH42" s="435"/>
      <c r="AI42" s="435"/>
      <c r="AJ42" s="435"/>
      <c r="AK42" s="435"/>
      <c r="AL42" s="435"/>
      <c r="AM42" s="435"/>
      <c r="AN42" s="435"/>
      <c r="AO42" s="435"/>
      <c r="AP42" s="435"/>
      <c r="AQ42" s="435"/>
      <c r="AR42" s="435"/>
      <c r="AS42" s="435"/>
      <c r="AT42" s="435"/>
      <c r="AU42" s="435"/>
      <c r="AV42" s="435"/>
      <c r="AW42" s="435"/>
      <c r="AX42" s="436"/>
      <c r="AY42" s="434"/>
      <c r="AZ42" s="435"/>
      <c r="BA42" s="435"/>
      <c r="BB42" s="435"/>
      <c r="BC42" s="435"/>
      <c r="BD42" s="435"/>
      <c r="BE42" s="435"/>
      <c r="BF42" s="435"/>
      <c r="BG42" s="436"/>
    </row>
  </sheetData>
  <sheetProtection password="CC0D" sheet="1" objects="1" scenarios="1"/>
  <mergeCells count="40">
    <mergeCell ref="AY14:BG17"/>
    <mergeCell ref="Z14:AX17"/>
    <mergeCell ref="A12:Y17"/>
    <mergeCell ref="A7:H9"/>
    <mergeCell ref="I7:BG9"/>
    <mergeCell ref="A11:Y11"/>
    <mergeCell ref="Z13:AX13"/>
    <mergeCell ref="AY13:BG13"/>
    <mergeCell ref="Z12:BG12"/>
    <mergeCell ref="Z11:BG11"/>
    <mergeCell ref="A4:V5"/>
    <mergeCell ref="W4:Z5"/>
    <mergeCell ref="AY1:BG2"/>
    <mergeCell ref="AA1:AC2"/>
    <mergeCell ref="AG1:AG2"/>
    <mergeCell ref="AD1:AF2"/>
    <mergeCell ref="AH1:AL2"/>
    <mergeCell ref="AM1:AT2"/>
    <mergeCell ref="AU1:AX2"/>
    <mergeCell ref="A18:C22"/>
    <mergeCell ref="A23:C27"/>
    <mergeCell ref="A28:C32"/>
    <mergeCell ref="A33:C37"/>
    <mergeCell ref="A38:C42"/>
    <mergeCell ref="Z18:AB22"/>
    <mergeCell ref="AY18:BG42"/>
    <mergeCell ref="D18:Y22"/>
    <mergeCell ref="D23:Y27"/>
    <mergeCell ref="D28:Y32"/>
    <mergeCell ref="D33:Y37"/>
    <mergeCell ref="AC18:AX22"/>
    <mergeCell ref="AC23:AX27"/>
    <mergeCell ref="AC28:AX32"/>
    <mergeCell ref="AC33:AX37"/>
    <mergeCell ref="AC38:AX42"/>
    <mergeCell ref="D38:Y42"/>
    <mergeCell ref="Z23:AB27"/>
    <mergeCell ref="Z28:AB32"/>
    <mergeCell ref="Z33:AB37"/>
    <mergeCell ref="Z38:AB42"/>
  </mergeCells>
  <phoneticPr fontId="1"/>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11"/>
  <sheetViews>
    <sheetView showZeros="0" view="pageBreakPreview" zoomScaleNormal="100" zoomScaleSheetLayoutView="100" workbookViewId="0">
      <selection activeCell="E24" sqref="E24:T26"/>
    </sheetView>
  </sheetViews>
  <sheetFormatPr defaultRowHeight="13.5"/>
  <cols>
    <col min="1" max="39" width="2.25" style="1" customWidth="1"/>
    <col min="40" max="16384" width="9" style="1"/>
  </cols>
  <sheetData>
    <row r="1" spans="1:40">
      <c r="A1" s="1" t="s">
        <v>191</v>
      </c>
    </row>
    <row r="2" spans="1:40">
      <c r="A2" s="590" t="s">
        <v>275</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row>
    <row r="3" spans="1:40">
      <c r="A3" s="590"/>
      <c r="B3" s="590"/>
      <c r="C3" s="590"/>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590"/>
      <c r="AI3" s="590"/>
      <c r="AJ3" s="590"/>
      <c r="AK3" s="590"/>
      <c r="AL3" s="590"/>
      <c r="AM3" s="590"/>
    </row>
    <row r="4" spans="1:40" ht="13.5" customHeight="1">
      <c r="A4" s="3"/>
      <c r="B4" s="3"/>
      <c r="C4" s="3"/>
      <c r="D4" s="3"/>
      <c r="E4" s="3"/>
      <c r="F4" s="3"/>
      <c r="G4" s="3"/>
      <c r="H4" s="3"/>
      <c r="I4" s="3"/>
      <c r="J4" s="3"/>
      <c r="K4" s="3"/>
      <c r="L4" s="3"/>
      <c r="M4" s="3"/>
      <c r="N4" s="3"/>
      <c r="O4" s="3"/>
      <c r="P4" s="3"/>
      <c r="Q4" s="3"/>
      <c r="R4" s="3"/>
      <c r="AC4" s="358" t="s">
        <v>272</v>
      </c>
      <c r="AD4" s="358"/>
      <c r="AE4" s="358"/>
      <c r="AF4" s="358"/>
      <c r="AG4" s="358"/>
      <c r="AH4" s="358"/>
      <c r="AI4" s="358"/>
      <c r="AJ4" s="358"/>
      <c r="AK4" s="358"/>
      <c r="AL4" s="358"/>
      <c r="AM4" s="358"/>
    </row>
    <row r="5" spans="1:40" ht="13.5" customHeight="1" thickBot="1">
      <c r="A5" s="1" t="s">
        <v>32</v>
      </c>
      <c r="B5" s="3"/>
      <c r="C5" s="3"/>
      <c r="D5" s="3"/>
      <c r="E5" s="3"/>
      <c r="F5" s="3"/>
      <c r="G5" s="3"/>
      <c r="H5" s="3"/>
      <c r="I5" s="3"/>
      <c r="J5" s="3"/>
      <c r="K5" s="3"/>
      <c r="L5" s="3"/>
      <c r="M5" s="3"/>
      <c r="N5" s="3"/>
      <c r="O5" s="3"/>
      <c r="P5" s="3"/>
      <c r="Q5" s="3"/>
      <c r="R5" s="3"/>
    </row>
    <row r="6" spans="1:40">
      <c r="V6" s="353" t="s">
        <v>14</v>
      </c>
      <c r="W6" s="354"/>
      <c r="X6" s="354"/>
      <c r="Y6" s="354"/>
      <c r="Z6" s="354"/>
      <c r="AA6" s="354"/>
      <c r="AB6" s="402"/>
      <c r="AC6" s="357" t="s">
        <v>7</v>
      </c>
      <c r="AD6" s="355"/>
      <c r="AE6" s="355"/>
      <c r="AF6" s="355"/>
      <c r="AG6" s="355" t="e">
        <f>'第３号様式(表)'!AG6:AK6</f>
        <v>#REF!</v>
      </c>
      <c r="AH6" s="355"/>
      <c r="AI6" s="355"/>
      <c r="AJ6" s="355"/>
      <c r="AK6" s="355"/>
      <c r="AL6" s="355" t="s">
        <v>26</v>
      </c>
      <c r="AM6" s="356"/>
    </row>
    <row r="7" spans="1:40">
      <c r="V7" s="359" t="s">
        <v>4</v>
      </c>
      <c r="W7" s="344"/>
      <c r="X7" s="344"/>
      <c r="Y7" s="344"/>
      <c r="Z7" s="344"/>
      <c r="AA7" s="344"/>
      <c r="AB7" s="403"/>
      <c r="AC7" s="343" t="e">
        <f>'第３号様式(表)'!AC7:AM7</f>
        <v>#REF!</v>
      </c>
      <c r="AD7" s="344"/>
      <c r="AE7" s="344"/>
      <c r="AF7" s="344"/>
      <c r="AG7" s="344"/>
      <c r="AH7" s="344"/>
      <c r="AI7" s="344"/>
      <c r="AJ7" s="344"/>
      <c r="AK7" s="344"/>
      <c r="AL7" s="344"/>
      <c r="AM7" s="345"/>
    </row>
    <row r="8" spans="1:40">
      <c r="V8" s="359" t="s">
        <v>15</v>
      </c>
      <c r="W8" s="344"/>
      <c r="X8" s="344"/>
      <c r="Y8" s="344"/>
      <c r="Z8" s="344"/>
      <c r="AA8" s="344"/>
      <c r="AB8" s="403"/>
      <c r="AC8" s="346" t="e">
        <f>'第３号様式(表)'!AC8:AM8</f>
        <v>#REF!</v>
      </c>
      <c r="AD8" s="347"/>
      <c r="AE8" s="347"/>
      <c r="AF8" s="347"/>
      <c r="AG8" s="347"/>
      <c r="AH8" s="347"/>
      <c r="AI8" s="347"/>
      <c r="AJ8" s="347"/>
      <c r="AK8" s="347"/>
      <c r="AL8" s="347"/>
      <c r="AM8" s="348"/>
    </row>
    <row r="9" spans="1:40">
      <c r="V9" s="359" t="s">
        <v>16</v>
      </c>
      <c r="W9" s="344"/>
      <c r="X9" s="344"/>
      <c r="Y9" s="344"/>
      <c r="Z9" s="344"/>
      <c r="AA9" s="344"/>
      <c r="AB9" s="403"/>
      <c r="AC9" s="349" t="e">
        <f>'第３号様式(表)'!AC9:AM9</f>
        <v>#REF!</v>
      </c>
      <c r="AD9" s="344"/>
      <c r="AE9" s="344"/>
      <c r="AF9" s="344"/>
      <c r="AG9" s="344"/>
      <c r="AH9" s="344"/>
      <c r="AI9" s="344"/>
      <c r="AJ9" s="344"/>
      <c r="AK9" s="344"/>
      <c r="AL9" s="344"/>
      <c r="AM9" s="345"/>
    </row>
    <row r="10" spans="1:40" ht="14.25" thickBot="1">
      <c r="V10" s="360" t="s">
        <v>17</v>
      </c>
      <c r="W10" s="351"/>
      <c r="X10" s="351"/>
      <c r="Y10" s="351"/>
      <c r="Z10" s="351"/>
      <c r="AA10" s="351"/>
      <c r="AB10" s="401"/>
      <c r="AC10" s="350" t="e">
        <f>'第３号様式(表)'!AC10:AL10</f>
        <v>#REF!</v>
      </c>
      <c r="AD10" s="351"/>
      <c r="AE10" s="351"/>
      <c r="AF10" s="351"/>
      <c r="AG10" s="351"/>
      <c r="AH10" s="351"/>
      <c r="AI10" s="351"/>
      <c r="AJ10" s="351"/>
      <c r="AK10" s="351"/>
      <c r="AL10" s="351"/>
      <c r="AM10" s="30" t="s">
        <v>8</v>
      </c>
    </row>
    <row r="11" spans="1:40" ht="8.25" customHeight="1"/>
    <row r="12" spans="1:40">
      <c r="A12" s="1" t="s">
        <v>105</v>
      </c>
    </row>
    <row r="13" spans="1:40" ht="7.5" customHeight="1"/>
    <row r="14" spans="1:40">
      <c r="A14" s="1" t="s">
        <v>106</v>
      </c>
    </row>
    <row r="15" spans="1:40" ht="27" customHeight="1">
      <c r="A15" s="301" t="s">
        <v>107</v>
      </c>
      <c r="B15" s="302"/>
      <c r="C15" s="515" t="s">
        <v>109</v>
      </c>
      <c r="D15" s="581"/>
      <c r="E15" s="581"/>
      <c r="F15" s="581"/>
      <c r="G15" s="581"/>
      <c r="H15" s="581"/>
      <c r="I15" s="581"/>
      <c r="J15" s="581"/>
      <c r="K15" s="581"/>
      <c r="L15" s="581"/>
      <c r="M15" s="581"/>
      <c r="N15" s="581"/>
      <c r="O15" s="581"/>
      <c r="P15" s="581"/>
      <c r="Q15" s="583"/>
      <c r="R15" s="583"/>
      <c r="S15" s="583"/>
      <c r="T15" s="408"/>
      <c r="U15" s="592">
        <f>U16+U17</f>
        <v>0</v>
      </c>
      <c r="V15" s="593"/>
      <c r="W15" s="593"/>
      <c r="X15" s="593"/>
      <c r="Y15" s="593"/>
      <c r="Z15" s="593"/>
      <c r="AA15" s="593"/>
      <c r="AB15" s="593"/>
      <c r="AC15" s="593"/>
      <c r="AD15" s="593"/>
      <c r="AE15" s="593"/>
      <c r="AF15" s="593"/>
      <c r="AG15" s="593"/>
      <c r="AH15" s="593"/>
      <c r="AI15" s="593"/>
      <c r="AJ15" s="593"/>
      <c r="AK15" s="593"/>
      <c r="AL15" s="593"/>
      <c r="AM15" s="594"/>
      <c r="AN15" s="1" t="s">
        <v>193</v>
      </c>
    </row>
    <row r="16" spans="1:40" ht="27" customHeight="1">
      <c r="A16" s="325"/>
      <c r="B16" s="326"/>
      <c r="C16" s="23"/>
      <c r="D16" s="580" t="s">
        <v>195</v>
      </c>
      <c r="E16" s="581"/>
      <c r="F16" s="581"/>
      <c r="G16" s="581"/>
      <c r="H16" s="581"/>
      <c r="I16" s="581"/>
      <c r="J16" s="581"/>
      <c r="K16" s="581"/>
      <c r="L16" s="581"/>
      <c r="M16" s="581"/>
      <c r="N16" s="581"/>
      <c r="O16" s="581"/>
      <c r="P16" s="581"/>
      <c r="Q16" s="581"/>
      <c r="R16" s="581"/>
      <c r="S16" s="581"/>
      <c r="T16" s="582"/>
      <c r="U16" s="587">
        <v>0</v>
      </c>
      <c r="V16" s="588"/>
      <c r="W16" s="588"/>
      <c r="X16" s="588"/>
      <c r="Y16" s="588"/>
      <c r="Z16" s="588"/>
      <c r="AA16" s="588"/>
      <c r="AB16" s="588"/>
      <c r="AC16" s="588"/>
      <c r="AD16" s="588"/>
      <c r="AE16" s="588"/>
      <c r="AF16" s="588"/>
      <c r="AG16" s="588"/>
      <c r="AH16" s="588"/>
      <c r="AI16" s="588"/>
      <c r="AJ16" s="588"/>
      <c r="AK16" s="588"/>
      <c r="AL16" s="588"/>
      <c r="AM16" s="589"/>
      <c r="AN16" s="1" t="s">
        <v>267</v>
      </c>
    </row>
    <row r="17" spans="1:46" ht="27" customHeight="1">
      <c r="A17" s="304"/>
      <c r="B17" s="305"/>
      <c r="C17" s="24"/>
      <c r="D17" s="580" t="s">
        <v>288</v>
      </c>
      <c r="E17" s="581"/>
      <c r="F17" s="581"/>
      <c r="G17" s="581"/>
      <c r="H17" s="581"/>
      <c r="I17" s="581"/>
      <c r="J17" s="581"/>
      <c r="K17" s="581"/>
      <c r="L17" s="581"/>
      <c r="M17" s="581"/>
      <c r="N17" s="581"/>
      <c r="O17" s="581"/>
      <c r="P17" s="581"/>
      <c r="Q17" s="581"/>
      <c r="R17" s="581"/>
      <c r="S17" s="581"/>
      <c r="T17" s="582"/>
      <c r="U17" s="587">
        <v>0</v>
      </c>
      <c r="V17" s="588"/>
      <c r="W17" s="588"/>
      <c r="X17" s="588"/>
      <c r="Y17" s="588"/>
      <c r="Z17" s="588"/>
      <c r="AA17" s="588"/>
      <c r="AB17" s="588"/>
      <c r="AC17" s="588"/>
      <c r="AD17" s="588"/>
      <c r="AE17" s="588"/>
      <c r="AF17" s="588"/>
      <c r="AG17" s="588"/>
      <c r="AH17" s="588"/>
      <c r="AI17" s="588"/>
      <c r="AJ17" s="588"/>
      <c r="AK17" s="588"/>
      <c r="AL17" s="588"/>
      <c r="AM17" s="589"/>
      <c r="AN17" s="1" t="s">
        <v>267</v>
      </c>
    </row>
    <row r="18" spans="1:46" ht="27" customHeight="1">
      <c r="A18" s="406" t="s">
        <v>27</v>
      </c>
      <c r="B18" s="406"/>
      <c r="C18" s="591" t="s">
        <v>28</v>
      </c>
      <c r="D18" s="591"/>
      <c r="E18" s="591"/>
      <c r="F18" s="591"/>
      <c r="G18" s="591"/>
      <c r="H18" s="591"/>
      <c r="I18" s="591"/>
      <c r="J18" s="591"/>
      <c r="K18" s="591"/>
      <c r="L18" s="591"/>
      <c r="M18" s="591"/>
      <c r="N18" s="591"/>
      <c r="O18" s="591"/>
      <c r="P18" s="591"/>
      <c r="Q18" s="591"/>
      <c r="R18" s="591"/>
      <c r="S18" s="591"/>
      <c r="T18" s="591"/>
      <c r="U18" s="586"/>
      <c r="V18" s="586"/>
      <c r="W18" s="586"/>
      <c r="X18" s="586"/>
      <c r="Y18" s="31" t="s">
        <v>18</v>
      </c>
      <c r="Z18" s="586"/>
      <c r="AA18" s="586"/>
      <c r="AB18" s="31" t="s">
        <v>173</v>
      </c>
      <c r="AC18" s="31"/>
      <c r="AD18" s="31" t="s">
        <v>29</v>
      </c>
      <c r="AE18" s="586"/>
      <c r="AF18" s="586"/>
      <c r="AG18" s="586"/>
      <c r="AH18" s="586"/>
      <c r="AI18" s="31" t="s">
        <v>18</v>
      </c>
      <c r="AJ18" s="586"/>
      <c r="AK18" s="586"/>
      <c r="AL18" s="31" t="s">
        <v>173</v>
      </c>
      <c r="AM18" s="32"/>
    </row>
    <row r="19" spans="1:46">
      <c r="A19" s="301" t="s">
        <v>108</v>
      </c>
      <c r="B19" s="303"/>
      <c r="C19" s="515" t="s">
        <v>171</v>
      </c>
      <c r="D19" s="516"/>
      <c r="E19" s="516"/>
      <c r="F19" s="516"/>
      <c r="G19" s="516"/>
      <c r="H19" s="516"/>
      <c r="I19" s="516"/>
      <c r="J19" s="516"/>
      <c r="K19" s="516"/>
      <c r="L19" s="516"/>
      <c r="M19" s="516"/>
      <c r="N19" s="516"/>
      <c r="O19" s="516"/>
      <c r="P19" s="516"/>
      <c r="Q19" s="516"/>
      <c r="R19" s="516"/>
      <c r="S19" s="516"/>
      <c r="T19" s="517"/>
      <c r="U19" s="499">
        <f>U23-U24</f>
        <v>0</v>
      </c>
      <c r="V19" s="500"/>
      <c r="W19" s="500"/>
      <c r="X19" s="500"/>
      <c r="Y19" s="500"/>
      <c r="Z19" s="500"/>
      <c r="AA19" s="500"/>
      <c r="AB19" s="500"/>
      <c r="AC19" s="500"/>
      <c r="AD19" s="500"/>
      <c r="AE19" s="500"/>
      <c r="AF19" s="500"/>
      <c r="AG19" s="500"/>
      <c r="AH19" s="500"/>
      <c r="AI19" s="500"/>
      <c r="AJ19" s="500"/>
      <c r="AK19" s="500"/>
      <c r="AL19" s="500"/>
      <c r="AM19" s="501"/>
      <c r="AN19" s="1" t="s">
        <v>174</v>
      </c>
    </row>
    <row r="20" spans="1:46">
      <c r="A20" s="325"/>
      <c r="B20" s="514"/>
      <c r="C20" s="483" t="s">
        <v>265</v>
      </c>
      <c r="D20" s="484"/>
      <c r="E20" s="484"/>
      <c r="F20" s="484"/>
      <c r="G20" s="484"/>
      <c r="H20" s="484"/>
      <c r="I20" s="484"/>
      <c r="J20" s="484"/>
      <c r="K20" s="484"/>
      <c r="L20" s="484"/>
      <c r="M20" s="484"/>
      <c r="N20" s="484"/>
      <c r="O20" s="484"/>
      <c r="P20" s="484"/>
      <c r="Q20" s="484"/>
      <c r="R20" s="484"/>
      <c r="S20" s="484"/>
      <c r="T20" s="533"/>
      <c r="U20" s="577"/>
      <c r="V20" s="578"/>
      <c r="W20" s="578"/>
      <c r="X20" s="578"/>
      <c r="Y20" s="578"/>
      <c r="Z20" s="578"/>
      <c r="AA20" s="578"/>
      <c r="AB20" s="578"/>
      <c r="AC20" s="578"/>
      <c r="AD20" s="578"/>
      <c r="AE20" s="578"/>
      <c r="AF20" s="578"/>
      <c r="AG20" s="578"/>
      <c r="AH20" s="578"/>
      <c r="AI20" s="578"/>
      <c r="AJ20" s="578"/>
      <c r="AK20" s="578"/>
      <c r="AL20" s="578"/>
      <c r="AM20" s="579"/>
      <c r="AN20" s="483" t="s">
        <v>176</v>
      </c>
      <c r="AO20" s="484"/>
      <c r="AP20" s="484"/>
      <c r="AQ20" s="484"/>
      <c r="AR20" s="484"/>
      <c r="AS20" s="484"/>
      <c r="AT20" s="484"/>
    </row>
    <row r="21" spans="1:46">
      <c r="A21" s="325"/>
      <c r="B21" s="514"/>
      <c r="C21" s="483"/>
      <c r="D21" s="484"/>
      <c r="E21" s="484"/>
      <c r="F21" s="484"/>
      <c r="G21" s="484"/>
      <c r="H21" s="484"/>
      <c r="I21" s="484"/>
      <c r="J21" s="484"/>
      <c r="K21" s="484"/>
      <c r="L21" s="484"/>
      <c r="M21" s="484"/>
      <c r="N21" s="484"/>
      <c r="O21" s="484"/>
      <c r="P21" s="484"/>
      <c r="Q21" s="484"/>
      <c r="R21" s="484"/>
      <c r="S21" s="484"/>
      <c r="T21" s="533"/>
      <c r="U21" s="577"/>
      <c r="V21" s="578"/>
      <c r="W21" s="578"/>
      <c r="X21" s="578"/>
      <c r="Y21" s="578"/>
      <c r="Z21" s="578"/>
      <c r="AA21" s="578"/>
      <c r="AB21" s="578"/>
      <c r="AC21" s="578"/>
      <c r="AD21" s="578"/>
      <c r="AE21" s="578"/>
      <c r="AF21" s="578"/>
      <c r="AG21" s="578"/>
      <c r="AH21" s="578"/>
      <c r="AI21" s="578"/>
      <c r="AJ21" s="578"/>
      <c r="AK21" s="578"/>
      <c r="AL21" s="578"/>
      <c r="AM21" s="579"/>
      <c r="AN21" s="483"/>
      <c r="AO21" s="484"/>
      <c r="AP21" s="484"/>
      <c r="AQ21" s="484"/>
      <c r="AR21" s="484"/>
      <c r="AS21" s="484"/>
      <c r="AT21" s="484"/>
    </row>
    <row r="22" spans="1:46">
      <c r="A22" s="325"/>
      <c r="B22" s="514"/>
      <c r="C22" s="518" t="s">
        <v>111</v>
      </c>
      <c r="D22" s="519"/>
      <c r="E22" s="519"/>
      <c r="F22" s="519"/>
      <c r="G22" s="519"/>
      <c r="H22" s="519"/>
      <c r="I22" s="519"/>
      <c r="J22" s="519"/>
      <c r="K22" s="519"/>
      <c r="L22" s="519"/>
      <c r="M22" s="519"/>
      <c r="N22" s="519"/>
      <c r="O22" s="519"/>
      <c r="P22" s="519"/>
      <c r="Q22" s="584"/>
      <c r="R22" s="584"/>
      <c r="S22" s="584"/>
      <c r="T22" s="585"/>
      <c r="U22" s="577"/>
      <c r="V22" s="578"/>
      <c r="W22" s="578"/>
      <c r="X22" s="578"/>
      <c r="Y22" s="578"/>
      <c r="Z22" s="578"/>
      <c r="AA22" s="578"/>
      <c r="AB22" s="578"/>
      <c r="AC22" s="578"/>
      <c r="AD22" s="578"/>
      <c r="AE22" s="578"/>
      <c r="AF22" s="578"/>
      <c r="AG22" s="578"/>
      <c r="AH22" s="578"/>
      <c r="AI22" s="578"/>
      <c r="AJ22" s="578"/>
      <c r="AK22" s="578"/>
      <c r="AL22" s="578"/>
      <c r="AM22" s="579"/>
      <c r="AN22" s="483"/>
      <c r="AO22" s="484"/>
      <c r="AP22" s="484"/>
      <c r="AQ22" s="484"/>
      <c r="AR22" s="484"/>
      <c r="AS22" s="484"/>
      <c r="AT22" s="484"/>
    </row>
    <row r="23" spans="1:46">
      <c r="A23" s="325"/>
      <c r="B23" s="326"/>
      <c r="C23" s="27"/>
      <c r="D23" s="28" t="s">
        <v>13</v>
      </c>
      <c r="E23" s="598" t="s">
        <v>112</v>
      </c>
      <c r="F23" s="598"/>
      <c r="G23" s="598"/>
      <c r="H23" s="598"/>
      <c r="I23" s="598"/>
      <c r="J23" s="598"/>
      <c r="K23" s="598"/>
      <c r="L23" s="598"/>
      <c r="M23" s="598"/>
      <c r="N23" s="598"/>
      <c r="O23" s="598"/>
      <c r="P23" s="598"/>
      <c r="Q23" s="598"/>
      <c r="R23" s="598"/>
      <c r="S23" s="598"/>
      <c r="T23" s="599"/>
      <c r="U23" s="603">
        <f>U57+U93+U144+U194</f>
        <v>0</v>
      </c>
      <c r="V23" s="604"/>
      <c r="W23" s="604"/>
      <c r="X23" s="604"/>
      <c r="Y23" s="604"/>
      <c r="Z23" s="604"/>
      <c r="AA23" s="604"/>
      <c r="AB23" s="604"/>
      <c r="AC23" s="604"/>
      <c r="AD23" s="604"/>
      <c r="AE23" s="604"/>
      <c r="AF23" s="604"/>
      <c r="AG23" s="604"/>
      <c r="AH23" s="604"/>
      <c r="AI23" s="604"/>
      <c r="AJ23" s="604"/>
      <c r="AK23" s="604"/>
      <c r="AL23" s="604"/>
      <c r="AM23" s="605"/>
      <c r="AN23" s="1" t="s">
        <v>175</v>
      </c>
    </row>
    <row r="24" spans="1:46" ht="13.5" customHeight="1">
      <c r="A24" s="325"/>
      <c r="B24" s="514"/>
      <c r="C24" s="7"/>
      <c r="D24" s="25" t="s">
        <v>172</v>
      </c>
      <c r="E24" s="484" t="s">
        <v>266</v>
      </c>
      <c r="F24" s="484"/>
      <c r="G24" s="484"/>
      <c r="H24" s="484"/>
      <c r="I24" s="484"/>
      <c r="J24" s="484"/>
      <c r="K24" s="484"/>
      <c r="L24" s="484"/>
      <c r="M24" s="484"/>
      <c r="N24" s="484"/>
      <c r="O24" s="484"/>
      <c r="P24" s="484"/>
      <c r="Q24" s="484"/>
      <c r="R24" s="484"/>
      <c r="S24" s="484"/>
      <c r="T24" s="533"/>
      <c r="U24" s="577">
        <f>U58+U94+U145+U195</f>
        <v>0</v>
      </c>
      <c r="V24" s="578"/>
      <c r="W24" s="578"/>
      <c r="X24" s="578"/>
      <c r="Y24" s="578"/>
      <c r="Z24" s="578"/>
      <c r="AA24" s="578"/>
      <c r="AB24" s="578"/>
      <c r="AC24" s="578"/>
      <c r="AD24" s="578"/>
      <c r="AE24" s="578"/>
      <c r="AF24" s="578"/>
      <c r="AG24" s="578"/>
      <c r="AH24" s="578"/>
      <c r="AI24" s="578"/>
      <c r="AJ24" s="578"/>
      <c r="AK24" s="578"/>
      <c r="AL24" s="578"/>
      <c r="AM24" s="579"/>
      <c r="AN24" s="1" t="s">
        <v>175</v>
      </c>
    </row>
    <row r="25" spans="1:46" ht="13.5" customHeight="1">
      <c r="A25" s="325"/>
      <c r="B25" s="514"/>
      <c r="C25" s="7"/>
      <c r="D25" s="25"/>
      <c r="E25" s="484"/>
      <c r="F25" s="484"/>
      <c r="G25" s="484"/>
      <c r="H25" s="484"/>
      <c r="I25" s="484"/>
      <c r="J25" s="484"/>
      <c r="K25" s="484"/>
      <c r="L25" s="484"/>
      <c r="M25" s="484"/>
      <c r="N25" s="484"/>
      <c r="O25" s="484"/>
      <c r="P25" s="484"/>
      <c r="Q25" s="484"/>
      <c r="R25" s="484"/>
      <c r="S25" s="484"/>
      <c r="T25" s="533"/>
      <c r="U25" s="577"/>
      <c r="V25" s="578"/>
      <c r="W25" s="578"/>
      <c r="X25" s="578"/>
      <c r="Y25" s="578"/>
      <c r="Z25" s="578"/>
      <c r="AA25" s="578"/>
      <c r="AB25" s="578"/>
      <c r="AC25" s="578"/>
      <c r="AD25" s="578"/>
      <c r="AE25" s="578"/>
      <c r="AF25" s="578"/>
      <c r="AG25" s="578"/>
      <c r="AH25" s="578"/>
      <c r="AI25" s="578"/>
      <c r="AJ25" s="578"/>
      <c r="AK25" s="578"/>
      <c r="AL25" s="578"/>
      <c r="AM25" s="579"/>
    </row>
    <row r="26" spans="1:46">
      <c r="A26" s="325"/>
      <c r="B26" s="514"/>
      <c r="C26" s="11"/>
      <c r="D26" s="26"/>
      <c r="E26" s="535"/>
      <c r="F26" s="535"/>
      <c r="G26" s="535"/>
      <c r="H26" s="535"/>
      <c r="I26" s="535"/>
      <c r="J26" s="535"/>
      <c r="K26" s="535"/>
      <c r="L26" s="535"/>
      <c r="M26" s="535"/>
      <c r="N26" s="535"/>
      <c r="O26" s="535"/>
      <c r="P26" s="535"/>
      <c r="Q26" s="535"/>
      <c r="R26" s="535"/>
      <c r="S26" s="535"/>
      <c r="T26" s="536"/>
      <c r="U26" s="502"/>
      <c r="V26" s="503"/>
      <c r="W26" s="503"/>
      <c r="X26" s="503"/>
      <c r="Y26" s="503"/>
      <c r="Z26" s="503"/>
      <c r="AA26" s="503"/>
      <c r="AB26" s="503"/>
      <c r="AC26" s="503"/>
      <c r="AD26" s="503"/>
      <c r="AE26" s="503"/>
      <c r="AF26" s="503"/>
      <c r="AG26" s="503"/>
      <c r="AH26" s="503"/>
      <c r="AI26" s="503"/>
      <c r="AJ26" s="503"/>
      <c r="AK26" s="503"/>
      <c r="AL26" s="503"/>
      <c r="AM26" s="504"/>
    </row>
    <row r="27" spans="1:46" ht="27" customHeight="1">
      <c r="A27" s="304"/>
      <c r="B27" s="306"/>
      <c r="C27" s="580" t="s">
        <v>113</v>
      </c>
      <c r="D27" s="581"/>
      <c r="E27" s="581"/>
      <c r="F27" s="581"/>
      <c r="G27" s="581"/>
      <c r="H27" s="581"/>
      <c r="I27" s="581"/>
      <c r="J27" s="581"/>
      <c r="K27" s="581"/>
      <c r="L27" s="581"/>
      <c r="M27" s="581"/>
      <c r="N27" s="581"/>
      <c r="O27" s="581"/>
      <c r="P27" s="581"/>
      <c r="Q27" s="581"/>
      <c r="R27" s="581"/>
      <c r="S27" s="581"/>
      <c r="T27" s="582"/>
      <c r="U27" s="559">
        <v>0</v>
      </c>
      <c r="V27" s="560"/>
      <c r="W27" s="560"/>
      <c r="X27" s="560"/>
      <c r="Y27" s="560"/>
      <c r="Z27" s="560"/>
      <c r="AA27" s="560"/>
      <c r="AB27" s="560"/>
      <c r="AC27" s="560"/>
      <c r="AD27" s="560"/>
      <c r="AE27" s="560"/>
      <c r="AF27" s="560"/>
      <c r="AG27" s="560"/>
      <c r="AH27" s="560"/>
      <c r="AI27" s="560"/>
      <c r="AJ27" s="560"/>
      <c r="AK27" s="560"/>
      <c r="AL27" s="560"/>
      <c r="AM27" s="561"/>
    </row>
    <row r="28" spans="1:46">
      <c r="A28" s="301" t="s">
        <v>9</v>
      </c>
      <c r="B28" s="303"/>
      <c r="C28" s="531" t="s">
        <v>114</v>
      </c>
      <c r="D28" s="531"/>
      <c r="E28" s="531"/>
      <c r="F28" s="531"/>
      <c r="G28" s="531"/>
      <c r="H28" s="531"/>
      <c r="I28" s="531"/>
      <c r="J28" s="531"/>
      <c r="K28" s="531"/>
      <c r="L28" s="531"/>
      <c r="M28" s="531"/>
      <c r="N28" s="531"/>
      <c r="O28" s="531"/>
      <c r="P28" s="531"/>
      <c r="Q28" s="531"/>
      <c r="R28" s="531"/>
      <c r="S28" s="531"/>
      <c r="T28" s="532"/>
      <c r="U28" s="499">
        <f>IF(U15-U19&gt;0,U15-U19,0)</f>
        <v>0</v>
      </c>
      <c r="V28" s="500"/>
      <c r="W28" s="500"/>
      <c r="X28" s="500"/>
      <c r="Y28" s="500"/>
      <c r="Z28" s="500"/>
      <c r="AA28" s="500"/>
      <c r="AB28" s="500"/>
      <c r="AC28" s="500"/>
      <c r="AD28" s="500"/>
      <c r="AE28" s="500"/>
      <c r="AF28" s="500"/>
      <c r="AG28" s="500"/>
      <c r="AH28" s="500"/>
      <c r="AI28" s="500"/>
      <c r="AJ28" s="500"/>
      <c r="AK28" s="500"/>
      <c r="AL28" s="500"/>
      <c r="AM28" s="501"/>
    </row>
    <row r="29" spans="1:46">
      <c r="A29" s="325"/>
      <c r="B29" s="514"/>
      <c r="C29" s="484"/>
      <c r="D29" s="484"/>
      <c r="E29" s="484"/>
      <c r="F29" s="484"/>
      <c r="G29" s="484"/>
      <c r="H29" s="484"/>
      <c r="I29" s="484"/>
      <c r="J29" s="484"/>
      <c r="K29" s="484"/>
      <c r="L29" s="484"/>
      <c r="M29" s="484"/>
      <c r="N29" s="484"/>
      <c r="O29" s="484"/>
      <c r="P29" s="484"/>
      <c r="Q29" s="484"/>
      <c r="R29" s="484"/>
      <c r="S29" s="484"/>
      <c r="T29" s="533"/>
      <c r="U29" s="577"/>
      <c r="V29" s="578"/>
      <c r="W29" s="578"/>
      <c r="X29" s="578"/>
      <c r="Y29" s="578"/>
      <c r="Z29" s="578"/>
      <c r="AA29" s="578"/>
      <c r="AB29" s="578"/>
      <c r="AC29" s="578"/>
      <c r="AD29" s="578"/>
      <c r="AE29" s="578"/>
      <c r="AF29" s="578"/>
      <c r="AG29" s="578"/>
      <c r="AH29" s="578"/>
      <c r="AI29" s="578"/>
      <c r="AJ29" s="578"/>
      <c r="AK29" s="578"/>
      <c r="AL29" s="578"/>
      <c r="AM29" s="579"/>
    </row>
    <row r="30" spans="1:46">
      <c r="A30" s="325"/>
      <c r="B30" s="514"/>
      <c r="C30" s="527" t="s">
        <v>115</v>
      </c>
      <c r="D30" s="528"/>
      <c r="E30" s="528"/>
      <c r="F30" s="528"/>
      <c r="G30" s="528"/>
      <c r="H30" s="528"/>
      <c r="I30" s="528"/>
      <c r="J30" s="528"/>
      <c r="K30" s="528"/>
      <c r="L30" s="528"/>
      <c r="M30" s="528"/>
      <c r="N30" s="528"/>
      <c r="O30" s="528"/>
      <c r="P30" s="528"/>
      <c r="Q30" s="528"/>
      <c r="R30" s="528"/>
      <c r="S30" s="528"/>
      <c r="T30" s="529"/>
      <c r="U30" s="502"/>
      <c r="V30" s="503"/>
      <c r="W30" s="503"/>
      <c r="X30" s="503"/>
      <c r="Y30" s="503"/>
      <c r="Z30" s="503"/>
      <c r="AA30" s="503"/>
      <c r="AB30" s="503"/>
      <c r="AC30" s="503"/>
      <c r="AD30" s="503"/>
      <c r="AE30" s="503"/>
      <c r="AF30" s="503"/>
      <c r="AG30" s="503"/>
      <c r="AH30" s="503"/>
      <c r="AI30" s="503"/>
      <c r="AJ30" s="503"/>
      <c r="AK30" s="503"/>
      <c r="AL30" s="503"/>
      <c r="AM30" s="504"/>
    </row>
    <row r="31" spans="1:46">
      <c r="A31" s="325"/>
      <c r="B31" s="514"/>
      <c r="C31" s="516" t="s">
        <v>116</v>
      </c>
      <c r="D31" s="516"/>
      <c r="E31" s="516"/>
      <c r="F31" s="516"/>
      <c r="G31" s="516"/>
      <c r="H31" s="516"/>
      <c r="I31" s="516"/>
      <c r="J31" s="516"/>
      <c r="K31" s="516"/>
      <c r="L31" s="516"/>
      <c r="M31" s="516"/>
      <c r="N31" s="516"/>
      <c r="O31" s="516"/>
      <c r="P31" s="516"/>
      <c r="Q31" s="516"/>
      <c r="R31" s="516"/>
      <c r="S31" s="516"/>
      <c r="T31" s="517"/>
      <c r="U31" s="301" t="s">
        <v>6</v>
      </c>
      <c r="V31" s="302"/>
      <c r="W31" s="516" t="s">
        <v>34</v>
      </c>
      <c r="X31" s="516"/>
      <c r="Y31" s="516"/>
      <c r="Z31" s="516"/>
      <c r="AA31" s="516"/>
      <c r="AB31" s="516"/>
      <c r="AC31" s="516"/>
      <c r="AD31" s="516"/>
      <c r="AE31" s="516"/>
      <c r="AF31" s="516"/>
      <c r="AG31" s="516"/>
      <c r="AH31" s="516"/>
      <c r="AI31" s="516"/>
      <c r="AJ31" s="516"/>
      <c r="AK31" s="516"/>
      <c r="AL31" s="516"/>
      <c r="AM31" s="517"/>
    </row>
    <row r="32" spans="1:46">
      <c r="A32" s="325"/>
      <c r="B32" s="514"/>
      <c r="C32" s="539" t="s">
        <v>33</v>
      </c>
      <c r="D32" s="539"/>
      <c r="E32" s="539"/>
      <c r="F32" s="539"/>
      <c r="G32" s="539"/>
      <c r="H32" s="539"/>
      <c r="I32" s="539"/>
      <c r="J32" s="539"/>
      <c r="K32" s="539"/>
      <c r="L32" s="539"/>
      <c r="M32" s="539"/>
      <c r="N32" s="539"/>
      <c r="O32" s="539"/>
      <c r="P32" s="539"/>
      <c r="Q32" s="539"/>
      <c r="R32" s="539"/>
      <c r="S32" s="539"/>
      <c r="T32" s="540"/>
      <c r="U32" s="325" t="s">
        <v>42</v>
      </c>
      <c r="V32" s="326"/>
      <c r="W32" s="563" t="s">
        <v>35</v>
      </c>
      <c r="X32" s="563"/>
      <c r="Y32" s="563"/>
      <c r="Z32" s="563"/>
      <c r="AA32" s="563"/>
      <c r="AB32" s="563"/>
      <c r="AC32" s="563"/>
      <c r="AD32" s="563"/>
      <c r="AE32" s="563"/>
      <c r="AF32" s="563"/>
      <c r="AG32" s="563"/>
      <c r="AH32" s="563"/>
      <c r="AI32" s="563"/>
      <c r="AJ32" s="563"/>
      <c r="AK32" s="563"/>
      <c r="AL32" s="563"/>
      <c r="AM32" s="564"/>
    </row>
    <row r="33" spans="1:39">
      <c r="A33" s="325"/>
      <c r="B33" s="514"/>
      <c r="C33" s="539"/>
      <c r="D33" s="539"/>
      <c r="E33" s="539"/>
      <c r="F33" s="539"/>
      <c r="G33" s="539"/>
      <c r="H33" s="539"/>
      <c r="I33" s="539"/>
      <c r="J33" s="539"/>
      <c r="K33" s="539"/>
      <c r="L33" s="539"/>
      <c r="M33" s="539"/>
      <c r="N33" s="539"/>
      <c r="O33" s="539"/>
      <c r="P33" s="539"/>
      <c r="Q33" s="539"/>
      <c r="R33" s="539"/>
      <c r="S33" s="539"/>
      <c r="T33" s="540"/>
      <c r="U33" s="327" t="s">
        <v>42</v>
      </c>
      <c r="V33" s="328"/>
      <c r="W33" s="544" t="s">
        <v>36</v>
      </c>
      <c r="X33" s="544"/>
      <c r="Y33" s="544"/>
      <c r="Z33" s="544"/>
      <c r="AA33" s="544"/>
      <c r="AB33" s="544"/>
      <c r="AC33" s="544"/>
      <c r="AD33" s="544"/>
      <c r="AE33" s="544"/>
      <c r="AF33" s="544"/>
      <c r="AG33" s="544"/>
      <c r="AH33" s="544"/>
      <c r="AI33" s="544"/>
      <c r="AJ33" s="544"/>
      <c r="AK33" s="544"/>
      <c r="AL33" s="544"/>
      <c r="AM33" s="545"/>
    </row>
    <row r="34" spans="1:39">
      <c r="A34" s="325"/>
      <c r="B34" s="514"/>
      <c r="C34" s="542"/>
      <c r="D34" s="542"/>
      <c r="E34" s="542"/>
      <c r="F34" s="542"/>
      <c r="G34" s="542"/>
      <c r="H34" s="542"/>
      <c r="I34" s="542"/>
      <c r="J34" s="542"/>
      <c r="K34" s="542"/>
      <c r="L34" s="542"/>
      <c r="M34" s="542"/>
      <c r="N34" s="542"/>
      <c r="O34" s="542"/>
      <c r="P34" s="542"/>
      <c r="Q34" s="542"/>
      <c r="R34" s="542"/>
      <c r="S34" s="542"/>
      <c r="T34" s="543"/>
      <c r="U34" s="327" t="s">
        <v>42</v>
      </c>
      <c r="V34" s="328"/>
      <c r="W34" s="544" t="s">
        <v>37</v>
      </c>
      <c r="X34" s="544"/>
      <c r="Y34" s="544"/>
      <c r="Z34" s="544"/>
      <c r="AA34" s="544"/>
      <c r="AB34" s="544"/>
      <c r="AC34" s="544"/>
      <c r="AD34" s="544"/>
      <c r="AE34" s="544"/>
      <c r="AF34" s="544"/>
      <c r="AG34" s="544"/>
      <c r="AH34" s="544"/>
      <c r="AI34" s="544"/>
      <c r="AJ34" s="544"/>
      <c r="AK34" s="544"/>
      <c r="AL34" s="544"/>
      <c r="AM34" s="545"/>
    </row>
    <row r="35" spans="1:39">
      <c r="A35" s="325"/>
      <c r="B35" s="514"/>
      <c r="C35" s="565" t="s">
        <v>117</v>
      </c>
      <c r="D35" s="566"/>
      <c r="E35" s="566"/>
      <c r="F35" s="566"/>
      <c r="G35" s="566"/>
      <c r="H35" s="566"/>
      <c r="I35" s="566"/>
      <c r="J35" s="566"/>
      <c r="K35" s="566"/>
      <c r="L35" s="566"/>
      <c r="M35" s="566"/>
      <c r="N35" s="566"/>
      <c r="O35" s="566"/>
      <c r="P35" s="566"/>
      <c r="Q35" s="566"/>
      <c r="R35" s="566"/>
      <c r="S35" s="566"/>
      <c r="T35" s="567"/>
      <c r="U35" s="571"/>
      <c r="V35" s="572"/>
      <c r="W35" s="572"/>
      <c r="X35" s="572"/>
      <c r="Y35" s="572"/>
      <c r="Z35" s="572"/>
      <c r="AA35" s="572"/>
      <c r="AB35" s="572"/>
      <c r="AC35" s="572"/>
      <c r="AD35" s="572"/>
      <c r="AE35" s="572"/>
      <c r="AF35" s="572"/>
      <c r="AG35" s="572"/>
      <c r="AH35" s="572"/>
      <c r="AI35" s="572"/>
      <c r="AJ35" s="572"/>
      <c r="AK35" s="572"/>
      <c r="AL35" s="572"/>
      <c r="AM35" s="573"/>
    </row>
    <row r="36" spans="1:39">
      <c r="A36" s="304"/>
      <c r="B36" s="306"/>
      <c r="C36" s="568"/>
      <c r="D36" s="569"/>
      <c r="E36" s="569"/>
      <c r="F36" s="569"/>
      <c r="G36" s="569"/>
      <c r="H36" s="569"/>
      <c r="I36" s="569"/>
      <c r="J36" s="569"/>
      <c r="K36" s="569"/>
      <c r="L36" s="569"/>
      <c r="M36" s="569"/>
      <c r="N36" s="569"/>
      <c r="O36" s="569"/>
      <c r="P36" s="569"/>
      <c r="Q36" s="569"/>
      <c r="R36" s="569"/>
      <c r="S36" s="569"/>
      <c r="T36" s="570"/>
      <c r="U36" s="574"/>
      <c r="V36" s="575"/>
      <c r="W36" s="575"/>
      <c r="X36" s="575"/>
      <c r="Y36" s="575"/>
      <c r="Z36" s="575"/>
      <c r="AA36" s="575"/>
      <c r="AB36" s="575"/>
      <c r="AC36" s="575"/>
      <c r="AD36" s="575"/>
      <c r="AE36" s="575"/>
      <c r="AF36" s="575"/>
      <c r="AG36" s="575"/>
      <c r="AH36" s="575"/>
      <c r="AI36" s="575"/>
      <c r="AJ36" s="575"/>
      <c r="AK36" s="575"/>
      <c r="AL36" s="575"/>
      <c r="AM36" s="576"/>
    </row>
    <row r="37" spans="1:39" ht="7.5" customHeight="1"/>
    <row r="38" spans="1:39">
      <c r="A38" s="1" t="s">
        <v>118</v>
      </c>
    </row>
    <row r="39" spans="1:39">
      <c r="C39" s="1" t="s">
        <v>119</v>
      </c>
    </row>
    <row r="40" spans="1:39">
      <c r="A40" s="1" t="s">
        <v>120</v>
      </c>
    </row>
    <row r="41" spans="1:39">
      <c r="A41" s="406" t="s">
        <v>121</v>
      </c>
      <c r="B41" s="406"/>
      <c r="C41" s="515" t="s">
        <v>122</v>
      </c>
      <c r="D41" s="516"/>
      <c r="E41" s="516"/>
      <c r="F41" s="516"/>
      <c r="G41" s="516"/>
      <c r="H41" s="516"/>
      <c r="I41" s="516"/>
      <c r="J41" s="516"/>
      <c r="K41" s="516"/>
      <c r="L41" s="516"/>
      <c r="M41" s="516"/>
      <c r="N41" s="516"/>
      <c r="O41" s="516"/>
      <c r="P41" s="516"/>
      <c r="Q41" s="516"/>
      <c r="R41" s="516"/>
      <c r="S41" s="516"/>
      <c r="T41" s="517"/>
      <c r="U41" s="488">
        <v>0</v>
      </c>
      <c r="V41" s="488"/>
      <c r="W41" s="488"/>
      <c r="X41" s="488"/>
      <c r="Y41" s="488"/>
      <c r="Z41" s="488"/>
      <c r="AA41" s="488"/>
      <c r="AB41" s="488"/>
      <c r="AC41" s="488"/>
      <c r="AD41" s="488"/>
      <c r="AE41" s="488"/>
      <c r="AF41" s="488"/>
      <c r="AG41" s="488"/>
      <c r="AH41" s="488"/>
      <c r="AI41" s="488"/>
      <c r="AJ41" s="488"/>
      <c r="AK41" s="488"/>
      <c r="AL41" s="488"/>
      <c r="AM41" s="488"/>
    </row>
    <row r="42" spans="1:39">
      <c r="A42" s="406"/>
      <c r="B42" s="406"/>
      <c r="C42" s="562" t="s">
        <v>124</v>
      </c>
      <c r="D42" s="563"/>
      <c r="E42" s="563"/>
      <c r="F42" s="563"/>
      <c r="G42" s="563"/>
      <c r="H42" s="563"/>
      <c r="I42" s="563"/>
      <c r="J42" s="563"/>
      <c r="K42" s="563"/>
      <c r="L42" s="563"/>
      <c r="M42" s="563"/>
      <c r="N42" s="563"/>
      <c r="O42" s="563"/>
      <c r="P42" s="563"/>
      <c r="Q42" s="563"/>
      <c r="R42" s="563"/>
      <c r="S42" s="563"/>
      <c r="T42" s="564"/>
      <c r="U42" s="488"/>
      <c r="V42" s="488"/>
      <c r="W42" s="488"/>
      <c r="X42" s="488"/>
      <c r="Y42" s="488"/>
      <c r="Z42" s="488"/>
      <c r="AA42" s="488"/>
      <c r="AB42" s="488"/>
      <c r="AC42" s="488"/>
      <c r="AD42" s="488"/>
      <c r="AE42" s="488"/>
      <c r="AF42" s="488"/>
      <c r="AG42" s="488"/>
      <c r="AH42" s="488"/>
      <c r="AI42" s="488"/>
      <c r="AJ42" s="488"/>
      <c r="AK42" s="488"/>
      <c r="AL42" s="488"/>
      <c r="AM42" s="488"/>
    </row>
    <row r="43" spans="1:39">
      <c r="A43" s="406" t="s">
        <v>125</v>
      </c>
      <c r="B43" s="406"/>
      <c r="C43" s="515" t="s">
        <v>123</v>
      </c>
      <c r="D43" s="516"/>
      <c r="E43" s="516"/>
      <c r="F43" s="516"/>
      <c r="G43" s="516"/>
      <c r="H43" s="516"/>
      <c r="I43" s="516"/>
      <c r="J43" s="516"/>
      <c r="K43" s="516"/>
      <c r="L43" s="516"/>
      <c r="M43" s="516"/>
      <c r="N43" s="516"/>
      <c r="O43" s="516"/>
      <c r="P43" s="516"/>
      <c r="Q43" s="516"/>
      <c r="R43" s="516"/>
      <c r="S43" s="516"/>
      <c r="T43" s="517"/>
      <c r="U43" s="488">
        <v>0</v>
      </c>
      <c r="V43" s="488"/>
      <c r="W43" s="488"/>
      <c r="X43" s="488"/>
      <c r="Y43" s="488"/>
      <c r="Z43" s="488"/>
      <c r="AA43" s="488"/>
      <c r="AB43" s="488"/>
      <c r="AC43" s="488"/>
      <c r="AD43" s="488"/>
      <c r="AE43" s="488"/>
      <c r="AF43" s="488"/>
      <c r="AG43" s="488"/>
      <c r="AH43" s="488"/>
      <c r="AI43" s="488"/>
      <c r="AJ43" s="488"/>
      <c r="AK43" s="488"/>
      <c r="AL43" s="488"/>
      <c r="AM43" s="488"/>
    </row>
    <row r="44" spans="1:39">
      <c r="A44" s="406"/>
      <c r="B44" s="406"/>
      <c r="C44" s="562" t="s">
        <v>124</v>
      </c>
      <c r="D44" s="563"/>
      <c r="E44" s="563"/>
      <c r="F44" s="563"/>
      <c r="G44" s="563"/>
      <c r="H44" s="563"/>
      <c r="I44" s="563"/>
      <c r="J44" s="563"/>
      <c r="K44" s="563"/>
      <c r="L44" s="563"/>
      <c r="M44" s="563"/>
      <c r="N44" s="563"/>
      <c r="O44" s="563"/>
      <c r="P44" s="563"/>
      <c r="Q44" s="563"/>
      <c r="R44" s="563"/>
      <c r="S44" s="563"/>
      <c r="T44" s="564"/>
      <c r="U44" s="488"/>
      <c r="V44" s="488"/>
      <c r="W44" s="488"/>
      <c r="X44" s="488"/>
      <c r="Y44" s="488"/>
      <c r="Z44" s="488"/>
      <c r="AA44" s="488"/>
      <c r="AB44" s="488"/>
      <c r="AC44" s="488"/>
      <c r="AD44" s="488"/>
      <c r="AE44" s="488"/>
      <c r="AF44" s="488"/>
      <c r="AG44" s="488"/>
      <c r="AH44" s="488"/>
      <c r="AI44" s="488"/>
      <c r="AJ44" s="488"/>
      <c r="AK44" s="488"/>
      <c r="AL44" s="488"/>
      <c r="AM44" s="488"/>
    </row>
    <row r="45" spans="1:39">
      <c r="A45" s="406" t="s">
        <v>126</v>
      </c>
      <c r="B45" s="406"/>
      <c r="C45" s="515" t="s">
        <v>127</v>
      </c>
      <c r="D45" s="516"/>
      <c r="E45" s="516"/>
      <c r="F45" s="516"/>
      <c r="G45" s="516"/>
      <c r="H45" s="516"/>
      <c r="I45" s="516"/>
      <c r="J45" s="516"/>
      <c r="K45" s="516"/>
      <c r="L45" s="516"/>
      <c r="M45" s="516"/>
      <c r="N45" s="516"/>
      <c r="O45" s="516"/>
      <c r="P45" s="516"/>
      <c r="Q45" s="516"/>
      <c r="R45" s="516"/>
      <c r="S45" s="516"/>
      <c r="T45" s="517"/>
      <c r="U45" s="488">
        <v>0</v>
      </c>
      <c r="V45" s="488"/>
      <c r="W45" s="488"/>
      <c r="X45" s="488"/>
      <c r="Y45" s="488"/>
      <c r="Z45" s="488"/>
      <c r="AA45" s="488"/>
      <c r="AB45" s="488"/>
      <c r="AC45" s="488"/>
      <c r="AD45" s="488"/>
      <c r="AE45" s="488"/>
      <c r="AF45" s="488"/>
      <c r="AG45" s="488"/>
      <c r="AH45" s="488"/>
      <c r="AI45" s="488"/>
      <c r="AJ45" s="488"/>
      <c r="AK45" s="488"/>
      <c r="AL45" s="488"/>
      <c r="AM45" s="488"/>
    </row>
    <row r="46" spans="1:39">
      <c r="A46" s="406"/>
      <c r="B46" s="406"/>
      <c r="C46" s="562" t="s">
        <v>124</v>
      </c>
      <c r="D46" s="563"/>
      <c r="E46" s="563"/>
      <c r="F46" s="563"/>
      <c r="G46" s="563"/>
      <c r="H46" s="563"/>
      <c r="I46" s="563"/>
      <c r="J46" s="563"/>
      <c r="K46" s="563"/>
      <c r="L46" s="563"/>
      <c r="M46" s="563"/>
      <c r="N46" s="563"/>
      <c r="O46" s="563"/>
      <c r="P46" s="563"/>
      <c r="Q46" s="563"/>
      <c r="R46" s="563"/>
      <c r="S46" s="563"/>
      <c r="T46" s="564"/>
      <c r="U46" s="488"/>
      <c r="V46" s="488"/>
      <c r="W46" s="488"/>
      <c r="X46" s="488"/>
      <c r="Y46" s="488"/>
      <c r="Z46" s="488"/>
      <c r="AA46" s="488"/>
      <c r="AB46" s="488"/>
      <c r="AC46" s="488"/>
      <c r="AD46" s="488"/>
      <c r="AE46" s="488"/>
      <c r="AF46" s="488"/>
      <c r="AG46" s="488"/>
      <c r="AH46" s="488"/>
      <c r="AI46" s="488"/>
      <c r="AJ46" s="488"/>
      <c r="AK46" s="488"/>
      <c r="AL46" s="488"/>
      <c r="AM46" s="488"/>
    </row>
    <row r="47" spans="1:39">
      <c r="A47" s="406" t="s">
        <v>128</v>
      </c>
      <c r="B47" s="406"/>
      <c r="C47" s="515" t="s">
        <v>144</v>
      </c>
      <c r="D47" s="516"/>
      <c r="E47" s="516"/>
      <c r="F47" s="516"/>
      <c r="G47" s="516"/>
      <c r="H47" s="516"/>
      <c r="I47" s="516"/>
      <c r="J47" s="516"/>
      <c r="K47" s="516"/>
      <c r="L47" s="516"/>
      <c r="M47" s="516"/>
      <c r="N47" s="516"/>
      <c r="O47" s="516"/>
      <c r="P47" s="516"/>
      <c r="Q47" s="516"/>
      <c r="R47" s="516"/>
      <c r="S47" s="516"/>
      <c r="T47" s="517"/>
      <c r="U47" s="488">
        <v>0</v>
      </c>
      <c r="V47" s="488"/>
      <c r="W47" s="488"/>
      <c r="X47" s="488"/>
      <c r="Y47" s="488"/>
      <c r="Z47" s="488"/>
      <c r="AA47" s="488"/>
      <c r="AB47" s="488"/>
      <c r="AC47" s="488"/>
      <c r="AD47" s="488"/>
      <c r="AE47" s="488"/>
      <c r="AF47" s="488"/>
      <c r="AG47" s="488"/>
      <c r="AH47" s="488"/>
      <c r="AI47" s="488"/>
      <c r="AJ47" s="488"/>
      <c r="AK47" s="488"/>
      <c r="AL47" s="488"/>
      <c r="AM47" s="488"/>
    </row>
    <row r="48" spans="1:39">
      <c r="A48" s="406"/>
      <c r="B48" s="406"/>
      <c r="C48" s="527" t="s">
        <v>124</v>
      </c>
      <c r="D48" s="528"/>
      <c r="E48" s="528"/>
      <c r="F48" s="528"/>
      <c r="G48" s="528"/>
      <c r="H48" s="528"/>
      <c r="I48" s="528"/>
      <c r="J48" s="528"/>
      <c r="K48" s="528"/>
      <c r="L48" s="528"/>
      <c r="M48" s="528"/>
      <c r="N48" s="528"/>
      <c r="O48" s="528"/>
      <c r="P48" s="528"/>
      <c r="Q48" s="528"/>
      <c r="R48" s="528"/>
      <c r="S48" s="528"/>
      <c r="T48" s="529"/>
      <c r="U48" s="488"/>
      <c r="V48" s="488"/>
      <c r="W48" s="488"/>
      <c r="X48" s="488"/>
      <c r="Y48" s="488"/>
      <c r="Z48" s="488"/>
      <c r="AA48" s="488"/>
      <c r="AB48" s="488"/>
      <c r="AC48" s="488"/>
      <c r="AD48" s="488"/>
      <c r="AE48" s="488"/>
      <c r="AF48" s="488"/>
      <c r="AG48" s="488"/>
      <c r="AH48" s="488"/>
      <c r="AI48" s="488"/>
      <c r="AJ48" s="488"/>
      <c r="AK48" s="488"/>
      <c r="AL48" s="488"/>
      <c r="AM48" s="488"/>
    </row>
    <row r="49" spans="1:40">
      <c r="A49" s="406" t="s">
        <v>129</v>
      </c>
      <c r="B49" s="406"/>
      <c r="C49" s="562" t="s">
        <v>130</v>
      </c>
      <c r="D49" s="563"/>
      <c r="E49" s="563"/>
      <c r="F49" s="563"/>
      <c r="G49" s="563"/>
      <c r="H49" s="563"/>
      <c r="I49" s="563"/>
      <c r="J49" s="563"/>
      <c r="K49" s="563"/>
      <c r="L49" s="563"/>
      <c r="M49" s="563"/>
      <c r="N49" s="563"/>
      <c r="O49" s="563"/>
      <c r="P49" s="563"/>
      <c r="Q49" s="563"/>
      <c r="R49" s="563"/>
      <c r="S49" s="563"/>
      <c r="T49" s="564"/>
      <c r="U49" s="546">
        <v>0</v>
      </c>
      <c r="V49" s="546"/>
      <c r="W49" s="546"/>
      <c r="X49" s="546"/>
      <c r="Y49" s="546"/>
      <c r="Z49" s="546"/>
      <c r="AA49" s="546"/>
      <c r="AB49" s="546"/>
      <c r="AC49" s="546"/>
      <c r="AD49" s="546"/>
      <c r="AE49" s="546"/>
      <c r="AF49" s="546"/>
      <c r="AG49" s="546"/>
      <c r="AH49" s="546"/>
      <c r="AI49" s="546"/>
      <c r="AJ49" s="546"/>
      <c r="AK49" s="546"/>
      <c r="AL49" s="546"/>
      <c r="AM49" s="546"/>
    </row>
    <row r="50" spans="1:40">
      <c r="A50" s="406"/>
      <c r="B50" s="406"/>
      <c r="C50" s="527" t="s">
        <v>131</v>
      </c>
      <c r="D50" s="528"/>
      <c r="E50" s="528"/>
      <c r="F50" s="528"/>
      <c r="G50" s="528"/>
      <c r="H50" s="528"/>
      <c r="I50" s="528"/>
      <c r="J50" s="528"/>
      <c r="K50" s="528"/>
      <c r="L50" s="528"/>
      <c r="M50" s="528"/>
      <c r="N50" s="528"/>
      <c r="O50" s="528"/>
      <c r="P50" s="528"/>
      <c r="Q50" s="528"/>
      <c r="R50" s="528"/>
      <c r="S50" s="528"/>
      <c r="T50" s="529"/>
      <c r="U50" s="546"/>
      <c r="V50" s="546"/>
      <c r="W50" s="546"/>
      <c r="X50" s="546"/>
      <c r="Y50" s="546"/>
      <c r="Z50" s="546"/>
      <c r="AA50" s="546"/>
      <c r="AB50" s="546"/>
      <c r="AC50" s="546"/>
      <c r="AD50" s="546"/>
      <c r="AE50" s="546"/>
      <c r="AF50" s="546"/>
      <c r="AG50" s="546"/>
      <c r="AH50" s="546"/>
      <c r="AI50" s="546"/>
      <c r="AJ50" s="546"/>
      <c r="AK50" s="546"/>
      <c r="AL50" s="546"/>
      <c r="AM50" s="546"/>
    </row>
    <row r="51" spans="1:40">
      <c r="A51" s="406" t="s">
        <v>132</v>
      </c>
      <c r="B51" s="406"/>
      <c r="C51" s="562" t="s">
        <v>133</v>
      </c>
      <c r="D51" s="563"/>
      <c r="E51" s="563"/>
      <c r="F51" s="563"/>
      <c r="G51" s="563"/>
      <c r="H51" s="563"/>
      <c r="I51" s="563"/>
      <c r="J51" s="563"/>
      <c r="K51" s="563"/>
      <c r="L51" s="563"/>
      <c r="M51" s="563"/>
      <c r="N51" s="563"/>
      <c r="O51" s="563"/>
      <c r="P51" s="563"/>
      <c r="Q51" s="563"/>
      <c r="R51" s="563"/>
      <c r="S51" s="563"/>
      <c r="T51" s="564"/>
      <c r="U51" s="499">
        <f>IFERROR(ROUNDDOWN(U49/U45,0),)</f>
        <v>0</v>
      </c>
      <c r="V51" s="500"/>
      <c r="W51" s="500"/>
      <c r="X51" s="500"/>
      <c r="Y51" s="500"/>
      <c r="Z51" s="500"/>
      <c r="AA51" s="500"/>
      <c r="AB51" s="500"/>
      <c r="AC51" s="500"/>
      <c r="AD51" s="500"/>
      <c r="AE51" s="500"/>
      <c r="AF51" s="500"/>
      <c r="AG51" s="500"/>
      <c r="AH51" s="500"/>
      <c r="AI51" s="500"/>
      <c r="AJ51" s="500"/>
      <c r="AK51" s="500"/>
      <c r="AL51" s="500"/>
      <c r="AM51" s="501"/>
    </row>
    <row r="52" spans="1:40">
      <c r="A52" s="406"/>
      <c r="B52" s="406"/>
      <c r="C52" s="527" t="s">
        <v>152</v>
      </c>
      <c r="D52" s="528"/>
      <c r="E52" s="528"/>
      <c r="F52" s="528"/>
      <c r="G52" s="528"/>
      <c r="H52" s="528"/>
      <c r="I52" s="528"/>
      <c r="J52" s="528"/>
      <c r="K52" s="528"/>
      <c r="L52" s="528"/>
      <c r="M52" s="528"/>
      <c r="N52" s="528"/>
      <c r="O52" s="528"/>
      <c r="P52" s="528"/>
      <c r="Q52" s="528"/>
      <c r="R52" s="528"/>
      <c r="S52" s="528"/>
      <c r="T52" s="529"/>
      <c r="U52" s="502"/>
      <c r="V52" s="503"/>
      <c r="W52" s="503"/>
      <c r="X52" s="503"/>
      <c r="Y52" s="503"/>
      <c r="Z52" s="503"/>
      <c r="AA52" s="503"/>
      <c r="AB52" s="503"/>
      <c r="AC52" s="503"/>
      <c r="AD52" s="503"/>
      <c r="AE52" s="503"/>
      <c r="AF52" s="503"/>
      <c r="AG52" s="503"/>
      <c r="AH52" s="503"/>
      <c r="AI52" s="503"/>
      <c r="AJ52" s="503"/>
      <c r="AK52" s="503"/>
      <c r="AL52" s="503"/>
      <c r="AM52" s="504"/>
    </row>
    <row r="53" spans="1:40">
      <c r="A53" s="406" t="s">
        <v>134</v>
      </c>
      <c r="B53" s="406"/>
      <c r="C53" s="515" t="s">
        <v>110</v>
      </c>
      <c r="D53" s="516"/>
      <c r="E53" s="516"/>
      <c r="F53" s="516"/>
      <c r="G53" s="516"/>
      <c r="H53" s="516"/>
      <c r="I53" s="516"/>
      <c r="J53" s="516"/>
      <c r="K53" s="516"/>
      <c r="L53" s="516"/>
      <c r="M53" s="516"/>
      <c r="N53" s="516"/>
      <c r="O53" s="516"/>
      <c r="P53" s="516"/>
      <c r="Q53" s="516"/>
      <c r="R53" s="516"/>
      <c r="S53" s="516"/>
      <c r="T53" s="517"/>
      <c r="U53" s="547">
        <v>0</v>
      </c>
      <c r="V53" s="548"/>
      <c r="W53" s="548"/>
      <c r="X53" s="548"/>
      <c r="Y53" s="548"/>
      <c r="Z53" s="548"/>
      <c r="AA53" s="548"/>
      <c r="AB53" s="548"/>
      <c r="AC53" s="548"/>
      <c r="AD53" s="548"/>
      <c r="AE53" s="548"/>
      <c r="AF53" s="548"/>
      <c r="AG53" s="548"/>
      <c r="AH53" s="548"/>
      <c r="AI53" s="548"/>
      <c r="AJ53" s="548"/>
      <c r="AK53" s="548"/>
      <c r="AL53" s="548"/>
      <c r="AM53" s="549"/>
      <c r="AN53" s="23"/>
    </row>
    <row r="54" spans="1:40" ht="13.5" customHeight="1">
      <c r="A54" s="406"/>
      <c r="B54" s="406"/>
      <c r="C54" s="483" t="s">
        <v>268</v>
      </c>
      <c r="D54" s="484"/>
      <c r="E54" s="484"/>
      <c r="F54" s="484"/>
      <c r="G54" s="484"/>
      <c r="H54" s="484"/>
      <c r="I54" s="484"/>
      <c r="J54" s="484"/>
      <c r="K54" s="484"/>
      <c r="L54" s="484"/>
      <c r="M54" s="484"/>
      <c r="N54" s="484"/>
      <c r="O54" s="484"/>
      <c r="P54" s="484"/>
      <c r="Q54" s="484"/>
      <c r="R54" s="484"/>
      <c r="S54" s="484"/>
      <c r="T54" s="533"/>
      <c r="U54" s="550"/>
      <c r="V54" s="551"/>
      <c r="W54" s="551"/>
      <c r="X54" s="551"/>
      <c r="Y54" s="551"/>
      <c r="Z54" s="551"/>
      <c r="AA54" s="551"/>
      <c r="AB54" s="551"/>
      <c r="AC54" s="551"/>
      <c r="AD54" s="551"/>
      <c r="AE54" s="551"/>
      <c r="AF54" s="551"/>
      <c r="AG54" s="551"/>
      <c r="AH54" s="551"/>
      <c r="AI54" s="551"/>
      <c r="AJ54" s="551"/>
      <c r="AK54" s="551"/>
      <c r="AL54" s="551"/>
      <c r="AM54" s="552"/>
      <c r="AN54" s="23"/>
    </row>
    <row r="55" spans="1:40">
      <c r="A55" s="406"/>
      <c r="B55" s="406"/>
      <c r="C55" s="483"/>
      <c r="D55" s="484"/>
      <c r="E55" s="484"/>
      <c r="F55" s="484"/>
      <c r="G55" s="484"/>
      <c r="H55" s="484"/>
      <c r="I55" s="484"/>
      <c r="J55" s="484"/>
      <c r="K55" s="484"/>
      <c r="L55" s="484"/>
      <c r="M55" s="484"/>
      <c r="N55" s="484"/>
      <c r="O55" s="484"/>
      <c r="P55" s="484"/>
      <c r="Q55" s="484"/>
      <c r="R55" s="484"/>
      <c r="S55" s="484"/>
      <c r="T55" s="533"/>
      <c r="U55" s="550"/>
      <c r="V55" s="551"/>
      <c r="W55" s="551"/>
      <c r="X55" s="551"/>
      <c r="Y55" s="551"/>
      <c r="Z55" s="551"/>
      <c r="AA55" s="551"/>
      <c r="AB55" s="551"/>
      <c r="AC55" s="551"/>
      <c r="AD55" s="551"/>
      <c r="AE55" s="551"/>
      <c r="AF55" s="551"/>
      <c r="AG55" s="551"/>
      <c r="AH55" s="551"/>
      <c r="AI55" s="551"/>
      <c r="AJ55" s="551"/>
      <c r="AK55" s="551"/>
      <c r="AL55" s="551"/>
      <c r="AM55" s="552"/>
      <c r="AN55" s="23"/>
    </row>
    <row r="56" spans="1:40">
      <c r="A56" s="406"/>
      <c r="B56" s="406"/>
      <c r="C56" s="595"/>
      <c r="D56" s="596"/>
      <c r="E56" s="596"/>
      <c r="F56" s="596"/>
      <c r="G56" s="596"/>
      <c r="H56" s="596"/>
      <c r="I56" s="596"/>
      <c r="J56" s="596"/>
      <c r="K56" s="596"/>
      <c r="L56" s="596"/>
      <c r="M56" s="596"/>
      <c r="N56" s="596"/>
      <c r="O56" s="596"/>
      <c r="P56" s="596"/>
      <c r="Q56" s="596"/>
      <c r="R56" s="596"/>
      <c r="S56" s="596"/>
      <c r="T56" s="597"/>
      <c r="U56" s="553"/>
      <c r="V56" s="554"/>
      <c r="W56" s="554"/>
      <c r="X56" s="554"/>
      <c r="Y56" s="554"/>
      <c r="Z56" s="554"/>
      <c r="AA56" s="554"/>
      <c r="AB56" s="554"/>
      <c r="AC56" s="554"/>
      <c r="AD56" s="554"/>
      <c r="AE56" s="554"/>
      <c r="AF56" s="554"/>
      <c r="AG56" s="554"/>
      <c r="AH56" s="554"/>
      <c r="AI56" s="554"/>
      <c r="AJ56" s="554"/>
      <c r="AK56" s="554"/>
      <c r="AL56" s="554"/>
      <c r="AM56" s="555"/>
      <c r="AN56" s="23"/>
    </row>
    <row r="57" spans="1:40" ht="13.5" customHeight="1">
      <c r="A57" s="406"/>
      <c r="B57" s="406"/>
      <c r="C57" s="27"/>
      <c r="D57" s="28" t="s">
        <v>13</v>
      </c>
      <c r="E57" s="598" t="s">
        <v>112</v>
      </c>
      <c r="F57" s="598"/>
      <c r="G57" s="598"/>
      <c r="H57" s="598"/>
      <c r="I57" s="598"/>
      <c r="J57" s="598"/>
      <c r="K57" s="598"/>
      <c r="L57" s="598"/>
      <c r="M57" s="598"/>
      <c r="N57" s="598"/>
      <c r="O57" s="598"/>
      <c r="P57" s="598"/>
      <c r="Q57" s="598"/>
      <c r="R57" s="598"/>
      <c r="S57" s="598"/>
      <c r="T57" s="599"/>
      <c r="U57" s="556">
        <v>0</v>
      </c>
      <c r="V57" s="557"/>
      <c r="W57" s="557"/>
      <c r="X57" s="557"/>
      <c r="Y57" s="557"/>
      <c r="Z57" s="557"/>
      <c r="AA57" s="557"/>
      <c r="AB57" s="557"/>
      <c r="AC57" s="557"/>
      <c r="AD57" s="557"/>
      <c r="AE57" s="557"/>
      <c r="AF57" s="557"/>
      <c r="AG57" s="557"/>
      <c r="AH57" s="557"/>
      <c r="AI57" s="557"/>
      <c r="AJ57" s="557"/>
      <c r="AK57" s="557"/>
      <c r="AL57" s="557"/>
      <c r="AM57" s="558"/>
    </row>
    <row r="58" spans="1:40" ht="13.5" customHeight="1">
      <c r="A58" s="406"/>
      <c r="B58" s="406"/>
      <c r="C58" s="7"/>
      <c r="D58" s="25" t="s">
        <v>172</v>
      </c>
      <c r="E58" s="484" t="s">
        <v>269</v>
      </c>
      <c r="F58" s="484"/>
      <c r="G58" s="484"/>
      <c r="H58" s="484"/>
      <c r="I58" s="484"/>
      <c r="J58" s="484"/>
      <c r="K58" s="484"/>
      <c r="L58" s="484"/>
      <c r="M58" s="484"/>
      <c r="N58" s="484"/>
      <c r="O58" s="484"/>
      <c r="P58" s="484"/>
      <c r="Q58" s="484"/>
      <c r="R58" s="484"/>
      <c r="S58" s="484"/>
      <c r="T58" s="533"/>
      <c r="U58" s="556">
        <v>0</v>
      </c>
      <c r="V58" s="557"/>
      <c r="W58" s="557"/>
      <c r="X58" s="557"/>
      <c r="Y58" s="557"/>
      <c r="Z58" s="557"/>
      <c r="AA58" s="557"/>
      <c r="AB58" s="557"/>
      <c r="AC58" s="557"/>
      <c r="AD58" s="557"/>
      <c r="AE58" s="557"/>
      <c r="AF58" s="557"/>
      <c r="AG58" s="557"/>
      <c r="AH58" s="557"/>
      <c r="AI58" s="557"/>
      <c r="AJ58" s="557"/>
      <c r="AK58" s="557"/>
      <c r="AL58" s="557"/>
      <c r="AM58" s="558"/>
    </row>
    <row r="59" spans="1:40" ht="13.5" customHeight="1">
      <c r="A59" s="406"/>
      <c r="B59" s="406"/>
      <c r="C59" s="7"/>
      <c r="D59" s="25"/>
      <c r="E59" s="484"/>
      <c r="F59" s="484"/>
      <c r="G59" s="484"/>
      <c r="H59" s="484"/>
      <c r="I59" s="484"/>
      <c r="J59" s="484"/>
      <c r="K59" s="484"/>
      <c r="L59" s="484"/>
      <c r="M59" s="484"/>
      <c r="N59" s="484"/>
      <c r="O59" s="484"/>
      <c r="P59" s="484"/>
      <c r="Q59" s="484"/>
      <c r="R59" s="484"/>
      <c r="S59" s="484"/>
      <c r="T59" s="533"/>
      <c r="U59" s="550"/>
      <c r="V59" s="551"/>
      <c r="W59" s="551"/>
      <c r="X59" s="551"/>
      <c r="Y59" s="551"/>
      <c r="Z59" s="551"/>
      <c r="AA59" s="551"/>
      <c r="AB59" s="551"/>
      <c r="AC59" s="551"/>
      <c r="AD59" s="551"/>
      <c r="AE59" s="551"/>
      <c r="AF59" s="551"/>
      <c r="AG59" s="551"/>
      <c r="AH59" s="551"/>
      <c r="AI59" s="551"/>
      <c r="AJ59" s="551"/>
      <c r="AK59" s="551"/>
      <c r="AL59" s="551"/>
      <c r="AM59" s="552"/>
    </row>
    <row r="60" spans="1:40" ht="13.5" customHeight="1">
      <c r="A60" s="406"/>
      <c r="B60" s="406"/>
      <c r="C60" s="7"/>
      <c r="D60" s="25"/>
      <c r="E60" s="484"/>
      <c r="F60" s="484"/>
      <c r="G60" s="484"/>
      <c r="H60" s="484"/>
      <c r="I60" s="484"/>
      <c r="J60" s="484"/>
      <c r="K60" s="484"/>
      <c r="L60" s="484"/>
      <c r="M60" s="484"/>
      <c r="N60" s="484"/>
      <c r="O60" s="484"/>
      <c r="P60" s="484"/>
      <c r="Q60" s="484"/>
      <c r="R60" s="484"/>
      <c r="S60" s="484"/>
      <c r="T60" s="533"/>
      <c r="U60" s="550"/>
      <c r="V60" s="551"/>
      <c r="W60" s="551"/>
      <c r="X60" s="551"/>
      <c r="Y60" s="551"/>
      <c r="Z60" s="551"/>
      <c r="AA60" s="551"/>
      <c r="AB60" s="551"/>
      <c r="AC60" s="551"/>
      <c r="AD60" s="551"/>
      <c r="AE60" s="551"/>
      <c r="AF60" s="551"/>
      <c r="AG60" s="551"/>
      <c r="AH60" s="551"/>
      <c r="AI60" s="551"/>
      <c r="AJ60" s="551"/>
      <c r="AK60" s="551"/>
      <c r="AL60" s="551"/>
      <c r="AM60" s="552"/>
    </row>
    <row r="61" spans="1:40">
      <c r="A61" s="406"/>
      <c r="B61" s="406"/>
      <c r="C61" s="11"/>
      <c r="D61" s="26"/>
      <c r="E61" s="535"/>
      <c r="F61" s="535"/>
      <c r="G61" s="535"/>
      <c r="H61" s="535"/>
      <c r="I61" s="535"/>
      <c r="J61" s="535"/>
      <c r="K61" s="535"/>
      <c r="L61" s="535"/>
      <c r="M61" s="535"/>
      <c r="N61" s="535"/>
      <c r="O61" s="535"/>
      <c r="P61" s="535"/>
      <c r="Q61" s="535"/>
      <c r="R61" s="535"/>
      <c r="S61" s="535"/>
      <c r="T61" s="536"/>
      <c r="U61" s="559"/>
      <c r="V61" s="560"/>
      <c r="W61" s="560"/>
      <c r="X61" s="560"/>
      <c r="Y61" s="560"/>
      <c r="Z61" s="560"/>
      <c r="AA61" s="560"/>
      <c r="AB61" s="560"/>
      <c r="AC61" s="560"/>
      <c r="AD61" s="560"/>
      <c r="AE61" s="560"/>
      <c r="AF61" s="560"/>
      <c r="AG61" s="560"/>
      <c r="AH61" s="560"/>
      <c r="AI61" s="560"/>
      <c r="AJ61" s="560"/>
      <c r="AK61" s="560"/>
      <c r="AL61" s="560"/>
      <c r="AM61" s="561"/>
    </row>
    <row r="62" spans="1:40">
      <c r="A62" s="301" t="s">
        <v>139</v>
      </c>
      <c r="B62" s="303"/>
      <c r="C62" s="537" t="s">
        <v>135</v>
      </c>
      <c r="D62" s="537"/>
      <c r="E62" s="537"/>
      <c r="F62" s="537"/>
      <c r="G62" s="537"/>
      <c r="H62" s="537"/>
      <c r="I62" s="537"/>
      <c r="J62" s="5"/>
      <c r="K62" s="5"/>
      <c r="L62" s="5"/>
      <c r="M62" s="5"/>
      <c r="N62" s="5"/>
      <c r="O62" s="5"/>
      <c r="P62" s="5"/>
      <c r="Q62" s="5"/>
      <c r="R62" s="5"/>
      <c r="S62" s="5"/>
      <c r="T62" s="6"/>
      <c r="U62" s="317" t="s">
        <v>41</v>
      </c>
      <c r="V62" s="318"/>
      <c r="W62" s="506" t="s">
        <v>34</v>
      </c>
      <c r="X62" s="506"/>
      <c r="Y62" s="506"/>
      <c r="Z62" s="506"/>
      <c r="AA62" s="506"/>
      <c r="AB62" s="506"/>
      <c r="AC62" s="506"/>
      <c r="AD62" s="506"/>
      <c r="AE62" s="506"/>
      <c r="AF62" s="506"/>
      <c r="AG62" s="506"/>
      <c r="AH62" s="506"/>
      <c r="AI62" s="506"/>
      <c r="AJ62" s="506"/>
      <c r="AK62" s="506"/>
      <c r="AL62" s="506"/>
      <c r="AM62" s="507"/>
    </row>
    <row r="63" spans="1:40">
      <c r="A63" s="325"/>
      <c r="B63" s="514"/>
      <c r="C63" s="7" t="s">
        <v>136</v>
      </c>
      <c r="D63" s="4"/>
      <c r="E63" s="4"/>
      <c r="F63" s="4"/>
      <c r="G63" s="4"/>
      <c r="H63" s="4"/>
      <c r="I63" s="4"/>
      <c r="J63" s="4"/>
      <c r="K63" s="4"/>
      <c r="L63" s="4"/>
      <c r="M63" s="4"/>
      <c r="N63" s="4"/>
      <c r="O63" s="4"/>
      <c r="P63" s="4"/>
      <c r="Q63" s="4"/>
      <c r="R63" s="4"/>
      <c r="S63" s="4"/>
      <c r="T63" s="8"/>
      <c r="U63" s="327" t="s">
        <v>42</v>
      </c>
      <c r="V63" s="328"/>
      <c r="W63" s="544" t="s">
        <v>35</v>
      </c>
      <c r="X63" s="544"/>
      <c r="Y63" s="544"/>
      <c r="Z63" s="544"/>
      <c r="AA63" s="544"/>
      <c r="AB63" s="544"/>
      <c r="AC63" s="544"/>
      <c r="AD63" s="544"/>
      <c r="AE63" s="544"/>
      <c r="AF63" s="544"/>
      <c r="AG63" s="544"/>
      <c r="AH63" s="544"/>
      <c r="AI63" s="544"/>
      <c r="AJ63" s="544"/>
      <c r="AK63" s="544"/>
      <c r="AL63" s="544"/>
      <c r="AM63" s="545"/>
    </row>
    <row r="64" spans="1:40">
      <c r="A64" s="325"/>
      <c r="B64" s="514"/>
      <c r="C64" s="538" t="s">
        <v>137</v>
      </c>
      <c r="D64" s="539"/>
      <c r="E64" s="539"/>
      <c r="F64" s="539"/>
      <c r="G64" s="539"/>
      <c r="H64" s="539"/>
      <c r="I64" s="539"/>
      <c r="J64" s="539"/>
      <c r="K64" s="539"/>
      <c r="L64" s="539"/>
      <c r="M64" s="539"/>
      <c r="N64" s="539"/>
      <c r="O64" s="539"/>
      <c r="P64" s="539"/>
      <c r="Q64" s="539"/>
      <c r="R64" s="539"/>
      <c r="S64" s="539"/>
      <c r="T64" s="540"/>
      <c r="U64" s="327" t="s">
        <v>42</v>
      </c>
      <c r="V64" s="328"/>
      <c r="W64" s="544" t="s">
        <v>36</v>
      </c>
      <c r="X64" s="544"/>
      <c r="Y64" s="544"/>
      <c r="Z64" s="544"/>
      <c r="AA64" s="544"/>
      <c r="AB64" s="544"/>
      <c r="AC64" s="544"/>
      <c r="AD64" s="544"/>
      <c r="AE64" s="544"/>
      <c r="AF64" s="544"/>
      <c r="AG64" s="544"/>
      <c r="AH64" s="544"/>
      <c r="AI64" s="544"/>
      <c r="AJ64" s="544"/>
      <c r="AK64" s="544"/>
      <c r="AL64" s="544"/>
      <c r="AM64" s="545"/>
    </row>
    <row r="65" spans="1:39">
      <c r="A65" s="325"/>
      <c r="B65" s="514"/>
      <c r="C65" s="541"/>
      <c r="D65" s="542"/>
      <c r="E65" s="542"/>
      <c r="F65" s="542"/>
      <c r="G65" s="542"/>
      <c r="H65" s="542"/>
      <c r="I65" s="542"/>
      <c r="J65" s="542"/>
      <c r="K65" s="542"/>
      <c r="L65" s="542"/>
      <c r="M65" s="542"/>
      <c r="N65" s="542"/>
      <c r="O65" s="542"/>
      <c r="P65" s="542"/>
      <c r="Q65" s="542"/>
      <c r="R65" s="542"/>
      <c r="S65" s="542"/>
      <c r="T65" s="543"/>
      <c r="U65" s="327" t="s">
        <v>42</v>
      </c>
      <c r="V65" s="328"/>
      <c r="W65" s="544" t="s">
        <v>37</v>
      </c>
      <c r="X65" s="544"/>
      <c r="Y65" s="544"/>
      <c r="Z65" s="544"/>
      <c r="AA65" s="544"/>
      <c r="AB65" s="544"/>
      <c r="AC65" s="544"/>
      <c r="AD65" s="544"/>
      <c r="AE65" s="544"/>
      <c r="AF65" s="544"/>
      <c r="AG65" s="544"/>
      <c r="AH65" s="544"/>
      <c r="AI65" s="544"/>
      <c r="AJ65" s="544"/>
      <c r="AK65" s="544"/>
      <c r="AL65" s="544"/>
      <c r="AM65" s="545"/>
    </row>
    <row r="66" spans="1:39">
      <c r="A66" s="325"/>
      <c r="B66" s="514"/>
      <c r="C66" s="530" t="s">
        <v>138</v>
      </c>
      <c r="D66" s="531"/>
      <c r="E66" s="531"/>
      <c r="F66" s="531"/>
      <c r="G66" s="531"/>
      <c r="H66" s="531"/>
      <c r="I66" s="531"/>
      <c r="J66" s="531"/>
      <c r="K66" s="531"/>
      <c r="L66" s="531"/>
      <c r="M66" s="531"/>
      <c r="N66" s="531"/>
      <c r="O66" s="531"/>
      <c r="P66" s="531"/>
      <c r="Q66" s="531"/>
      <c r="R66" s="531"/>
      <c r="S66" s="531"/>
      <c r="T66" s="532"/>
      <c r="U66" s="505" t="s">
        <v>38</v>
      </c>
      <c r="V66" s="506"/>
      <c r="W66" s="506"/>
      <c r="X66" s="318"/>
      <c r="Y66" s="318"/>
      <c r="Z66" s="318"/>
      <c r="AA66" s="318"/>
      <c r="AB66" s="33" t="s">
        <v>18</v>
      </c>
      <c r="AC66" s="318"/>
      <c r="AD66" s="318"/>
      <c r="AE66" s="33" t="s">
        <v>19</v>
      </c>
      <c r="AF66" s="34"/>
      <c r="AG66" s="34"/>
      <c r="AH66" s="33"/>
      <c r="AI66" s="33"/>
      <c r="AJ66" s="33"/>
      <c r="AK66" s="33"/>
      <c r="AL66" s="33"/>
      <c r="AM66" s="35"/>
    </row>
    <row r="67" spans="1:39">
      <c r="A67" s="325"/>
      <c r="B67" s="514"/>
      <c r="C67" s="483"/>
      <c r="D67" s="484"/>
      <c r="E67" s="484"/>
      <c r="F67" s="484"/>
      <c r="G67" s="484"/>
      <c r="H67" s="484"/>
      <c r="I67" s="484"/>
      <c r="J67" s="484"/>
      <c r="K67" s="484"/>
      <c r="L67" s="484"/>
      <c r="M67" s="484"/>
      <c r="N67" s="484"/>
      <c r="O67" s="484"/>
      <c r="P67" s="484"/>
      <c r="Q67" s="484"/>
      <c r="R67" s="484"/>
      <c r="S67" s="484"/>
      <c r="T67" s="533"/>
      <c r="U67" s="36"/>
      <c r="V67" s="37"/>
      <c r="W67" s="38"/>
      <c r="X67" s="328" t="s">
        <v>39</v>
      </c>
      <c r="Y67" s="328"/>
      <c r="Z67" s="328"/>
      <c r="AA67" s="328"/>
      <c r="AB67" s="328"/>
      <c r="AC67" s="328"/>
      <c r="AD67" s="37" t="s">
        <v>18</v>
      </c>
      <c r="AE67" s="328"/>
      <c r="AF67" s="328"/>
      <c r="AG67" s="37" t="s">
        <v>19</v>
      </c>
      <c r="AH67" s="37"/>
      <c r="AI67" s="37"/>
      <c r="AJ67" s="37"/>
      <c r="AK67" s="37"/>
      <c r="AL67" s="37"/>
      <c r="AM67" s="39"/>
    </row>
    <row r="68" spans="1:39">
      <c r="A68" s="325"/>
      <c r="B68" s="514"/>
      <c r="C68" s="483"/>
      <c r="D68" s="484"/>
      <c r="E68" s="484"/>
      <c r="F68" s="484"/>
      <c r="G68" s="484"/>
      <c r="H68" s="484"/>
      <c r="I68" s="484"/>
      <c r="J68" s="484"/>
      <c r="K68" s="484"/>
      <c r="L68" s="484"/>
      <c r="M68" s="484"/>
      <c r="N68" s="484"/>
      <c r="O68" s="484"/>
      <c r="P68" s="484"/>
      <c r="Q68" s="484"/>
      <c r="R68" s="484"/>
      <c r="S68" s="484"/>
      <c r="T68" s="533"/>
      <c r="U68" s="498" t="s">
        <v>3</v>
      </c>
      <c r="V68" s="490"/>
      <c r="W68" s="490"/>
      <c r="X68" s="490" t="s">
        <v>40</v>
      </c>
      <c r="Y68" s="490"/>
      <c r="Z68" s="490"/>
      <c r="AA68" s="490"/>
      <c r="AB68" s="490"/>
      <c r="AC68" s="490"/>
      <c r="AD68" s="490"/>
      <c r="AE68" s="490"/>
      <c r="AF68" s="490"/>
      <c r="AG68" s="490"/>
      <c r="AH68" s="490"/>
      <c r="AI68" s="490"/>
      <c r="AJ68" s="490"/>
      <c r="AK68" s="490"/>
      <c r="AL68" s="490"/>
      <c r="AM68" s="491"/>
    </row>
    <row r="69" spans="1:39">
      <c r="A69" s="325"/>
      <c r="B69" s="514"/>
      <c r="C69" s="483"/>
      <c r="D69" s="484"/>
      <c r="E69" s="484"/>
      <c r="F69" s="484"/>
      <c r="G69" s="484"/>
      <c r="H69" s="484"/>
      <c r="I69" s="484"/>
      <c r="J69" s="484"/>
      <c r="K69" s="484"/>
      <c r="L69" s="484"/>
      <c r="M69" s="484"/>
      <c r="N69" s="484"/>
      <c r="O69" s="484"/>
      <c r="P69" s="484"/>
      <c r="Q69" s="484"/>
      <c r="R69" s="484"/>
      <c r="S69" s="484"/>
      <c r="T69" s="533"/>
      <c r="U69" s="492"/>
      <c r="V69" s="493"/>
      <c r="W69" s="493"/>
      <c r="X69" s="493"/>
      <c r="Y69" s="493"/>
      <c r="Z69" s="493"/>
      <c r="AA69" s="493"/>
      <c r="AB69" s="493"/>
      <c r="AC69" s="493"/>
      <c r="AD69" s="493"/>
      <c r="AE69" s="493"/>
      <c r="AF69" s="493"/>
      <c r="AG69" s="493"/>
      <c r="AH69" s="493"/>
      <c r="AI69" s="493"/>
      <c r="AJ69" s="493"/>
      <c r="AK69" s="493"/>
      <c r="AL69" s="493"/>
      <c r="AM69" s="494"/>
    </row>
    <row r="70" spans="1:39">
      <c r="A70" s="325"/>
      <c r="B70" s="514"/>
      <c r="C70" s="483"/>
      <c r="D70" s="484"/>
      <c r="E70" s="484"/>
      <c r="F70" s="484"/>
      <c r="G70" s="484"/>
      <c r="H70" s="484"/>
      <c r="I70" s="484"/>
      <c r="J70" s="484"/>
      <c r="K70" s="484"/>
      <c r="L70" s="484"/>
      <c r="M70" s="484"/>
      <c r="N70" s="484"/>
      <c r="O70" s="484"/>
      <c r="P70" s="484"/>
      <c r="Q70" s="484"/>
      <c r="R70" s="484"/>
      <c r="S70" s="484"/>
      <c r="T70" s="533"/>
      <c r="U70" s="492"/>
      <c r="V70" s="493"/>
      <c r="W70" s="493"/>
      <c r="X70" s="493"/>
      <c r="Y70" s="493"/>
      <c r="Z70" s="493"/>
      <c r="AA70" s="493"/>
      <c r="AB70" s="493"/>
      <c r="AC70" s="493"/>
      <c r="AD70" s="493"/>
      <c r="AE70" s="493"/>
      <c r="AF70" s="493"/>
      <c r="AG70" s="493"/>
      <c r="AH70" s="493"/>
      <c r="AI70" s="493"/>
      <c r="AJ70" s="493"/>
      <c r="AK70" s="493"/>
      <c r="AL70" s="493"/>
      <c r="AM70" s="494"/>
    </row>
    <row r="71" spans="1:39">
      <c r="A71" s="325"/>
      <c r="B71" s="514"/>
      <c r="C71" s="483"/>
      <c r="D71" s="484"/>
      <c r="E71" s="484"/>
      <c r="F71" s="484"/>
      <c r="G71" s="484"/>
      <c r="H71" s="484"/>
      <c r="I71" s="484"/>
      <c r="J71" s="484"/>
      <c r="K71" s="484"/>
      <c r="L71" s="484"/>
      <c r="M71" s="484"/>
      <c r="N71" s="484"/>
      <c r="O71" s="484"/>
      <c r="P71" s="484"/>
      <c r="Q71" s="484"/>
      <c r="R71" s="484"/>
      <c r="S71" s="484"/>
      <c r="T71" s="533"/>
      <c r="U71" s="492"/>
      <c r="V71" s="493"/>
      <c r="W71" s="493"/>
      <c r="X71" s="493"/>
      <c r="Y71" s="493"/>
      <c r="Z71" s="493"/>
      <c r="AA71" s="493"/>
      <c r="AB71" s="493"/>
      <c r="AC71" s="493"/>
      <c r="AD71" s="493"/>
      <c r="AE71" s="493"/>
      <c r="AF71" s="493"/>
      <c r="AG71" s="493"/>
      <c r="AH71" s="493"/>
      <c r="AI71" s="493"/>
      <c r="AJ71" s="493"/>
      <c r="AK71" s="493"/>
      <c r="AL71" s="493"/>
      <c r="AM71" s="494"/>
    </row>
    <row r="72" spans="1:39">
      <c r="A72" s="304"/>
      <c r="B72" s="306"/>
      <c r="C72" s="534"/>
      <c r="D72" s="535"/>
      <c r="E72" s="535"/>
      <c r="F72" s="535"/>
      <c r="G72" s="535"/>
      <c r="H72" s="535"/>
      <c r="I72" s="535"/>
      <c r="J72" s="535"/>
      <c r="K72" s="535"/>
      <c r="L72" s="535"/>
      <c r="M72" s="535"/>
      <c r="N72" s="535"/>
      <c r="O72" s="535"/>
      <c r="P72" s="535"/>
      <c r="Q72" s="535"/>
      <c r="R72" s="535"/>
      <c r="S72" s="535"/>
      <c r="T72" s="536"/>
      <c r="U72" s="495"/>
      <c r="V72" s="496"/>
      <c r="W72" s="496"/>
      <c r="X72" s="496"/>
      <c r="Y72" s="496"/>
      <c r="Z72" s="496"/>
      <c r="AA72" s="496"/>
      <c r="AB72" s="496"/>
      <c r="AC72" s="496"/>
      <c r="AD72" s="496"/>
      <c r="AE72" s="496"/>
      <c r="AF72" s="496"/>
      <c r="AG72" s="496"/>
      <c r="AH72" s="496"/>
      <c r="AI72" s="496"/>
      <c r="AJ72" s="496"/>
      <c r="AK72" s="496"/>
      <c r="AL72" s="496"/>
      <c r="AM72" s="497"/>
    </row>
    <row r="73" spans="1:39">
      <c r="A73" s="301" t="s">
        <v>140</v>
      </c>
      <c r="B73" s="303"/>
      <c r="C73" s="516" t="s">
        <v>141</v>
      </c>
      <c r="D73" s="516"/>
      <c r="E73" s="516"/>
      <c r="F73" s="516"/>
      <c r="G73" s="516"/>
      <c r="H73" s="516"/>
      <c r="I73" s="516"/>
      <c r="J73" s="516"/>
      <c r="K73" s="516"/>
      <c r="L73" s="516"/>
      <c r="M73" s="516"/>
      <c r="N73" s="516"/>
      <c r="O73" s="516"/>
      <c r="P73" s="516"/>
      <c r="Q73" s="516"/>
      <c r="R73" s="516"/>
      <c r="S73" s="516"/>
      <c r="T73" s="516"/>
      <c r="U73" s="499">
        <f>IFERROR(ROUNDDOWN(U53/U45,0),)</f>
        <v>0</v>
      </c>
      <c r="V73" s="500"/>
      <c r="W73" s="500"/>
      <c r="X73" s="500"/>
      <c r="Y73" s="500"/>
      <c r="Z73" s="500"/>
      <c r="AA73" s="500"/>
      <c r="AB73" s="500"/>
      <c r="AC73" s="500"/>
      <c r="AD73" s="500"/>
      <c r="AE73" s="500"/>
      <c r="AF73" s="500"/>
      <c r="AG73" s="500"/>
      <c r="AH73" s="500"/>
      <c r="AI73" s="500"/>
      <c r="AJ73" s="500"/>
      <c r="AK73" s="500"/>
      <c r="AL73" s="500"/>
      <c r="AM73" s="501"/>
    </row>
    <row r="74" spans="1:39">
      <c r="A74" s="304"/>
      <c r="B74" s="306"/>
      <c r="C74" s="528" t="s">
        <v>142</v>
      </c>
      <c r="D74" s="528"/>
      <c r="E74" s="528"/>
      <c r="F74" s="528"/>
      <c r="G74" s="528"/>
      <c r="H74" s="528"/>
      <c r="I74" s="528"/>
      <c r="J74" s="528"/>
      <c r="K74" s="528"/>
      <c r="L74" s="528"/>
      <c r="M74" s="528"/>
      <c r="N74" s="528"/>
      <c r="O74" s="528"/>
      <c r="P74" s="528"/>
      <c r="Q74" s="528"/>
      <c r="R74" s="528"/>
      <c r="S74" s="528"/>
      <c r="T74" s="528"/>
      <c r="U74" s="502"/>
      <c r="V74" s="503"/>
      <c r="W74" s="503"/>
      <c r="X74" s="503"/>
      <c r="Y74" s="503"/>
      <c r="Z74" s="503"/>
      <c r="AA74" s="503"/>
      <c r="AB74" s="503"/>
      <c r="AC74" s="503"/>
      <c r="AD74" s="503"/>
      <c r="AE74" s="503"/>
      <c r="AF74" s="503"/>
      <c r="AG74" s="503"/>
      <c r="AH74" s="503"/>
      <c r="AI74" s="503"/>
      <c r="AJ74" s="503"/>
      <c r="AK74" s="503"/>
      <c r="AL74" s="503"/>
      <c r="AM74" s="504"/>
    </row>
    <row r="76" spans="1:39">
      <c r="A76" s="1" t="s">
        <v>143</v>
      </c>
    </row>
    <row r="77" spans="1:39">
      <c r="A77" s="301" t="s">
        <v>145</v>
      </c>
      <c r="B77" s="303"/>
      <c r="C77" s="515" t="s">
        <v>122</v>
      </c>
      <c r="D77" s="516"/>
      <c r="E77" s="516"/>
      <c r="F77" s="516"/>
      <c r="G77" s="516"/>
      <c r="H77" s="516"/>
      <c r="I77" s="516"/>
      <c r="J77" s="516"/>
      <c r="K77" s="516"/>
      <c r="L77" s="516"/>
      <c r="M77" s="516"/>
      <c r="N77" s="516"/>
      <c r="O77" s="516"/>
      <c r="P77" s="516"/>
      <c r="Q77" s="516"/>
      <c r="R77" s="516"/>
      <c r="S77" s="516"/>
      <c r="T77" s="517"/>
      <c r="U77" s="488">
        <v>0</v>
      </c>
      <c r="V77" s="488"/>
      <c r="W77" s="488"/>
      <c r="X77" s="488"/>
      <c r="Y77" s="488"/>
      <c r="Z77" s="488"/>
      <c r="AA77" s="488"/>
      <c r="AB77" s="488"/>
      <c r="AC77" s="488"/>
      <c r="AD77" s="488"/>
      <c r="AE77" s="488"/>
      <c r="AF77" s="488"/>
      <c r="AG77" s="488"/>
      <c r="AH77" s="488"/>
      <c r="AI77" s="488"/>
      <c r="AJ77" s="488"/>
      <c r="AK77" s="488"/>
      <c r="AL77" s="488"/>
      <c r="AM77" s="488"/>
    </row>
    <row r="78" spans="1:39">
      <c r="A78" s="304"/>
      <c r="B78" s="306"/>
      <c r="C78" s="527" t="s">
        <v>124</v>
      </c>
      <c r="D78" s="528"/>
      <c r="E78" s="528"/>
      <c r="F78" s="528"/>
      <c r="G78" s="528"/>
      <c r="H78" s="528"/>
      <c r="I78" s="528"/>
      <c r="J78" s="528"/>
      <c r="K78" s="528"/>
      <c r="L78" s="528"/>
      <c r="M78" s="528"/>
      <c r="N78" s="528"/>
      <c r="O78" s="528"/>
      <c r="P78" s="528"/>
      <c r="Q78" s="528"/>
      <c r="R78" s="528"/>
      <c r="S78" s="528"/>
      <c r="T78" s="529"/>
      <c r="U78" s="488"/>
      <c r="V78" s="488"/>
      <c r="W78" s="488"/>
      <c r="X78" s="488"/>
      <c r="Y78" s="488"/>
      <c r="Z78" s="488"/>
      <c r="AA78" s="488"/>
      <c r="AB78" s="488"/>
      <c r="AC78" s="488"/>
      <c r="AD78" s="488"/>
      <c r="AE78" s="488"/>
      <c r="AF78" s="488"/>
      <c r="AG78" s="488"/>
      <c r="AH78" s="488"/>
      <c r="AI78" s="488"/>
      <c r="AJ78" s="488"/>
      <c r="AK78" s="488"/>
      <c r="AL78" s="488"/>
      <c r="AM78" s="488"/>
    </row>
    <row r="79" spans="1:39">
      <c r="A79" s="301" t="s">
        <v>125</v>
      </c>
      <c r="B79" s="303"/>
      <c r="C79" s="515" t="s">
        <v>123</v>
      </c>
      <c r="D79" s="516"/>
      <c r="E79" s="516"/>
      <c r="F79" s="516"/>
      <c r="G79" s="516"/>
      <c r="H79" s="516"/>
      <c r="I79" s="516"/>
      <c r="J79" s="516"/>
      <c r="K79" s="516"/>
      <c r="L79" s="516"/>
      <c r="M79" s="516"/>
      <c r="N79" s="516"/>
      <c r="O79" s="516"/>
      <c r="P79" s="516"/>
      <c r="Q79" s="516"/>
      <c r="R79" s="516"/>
      <c r="S79" s="516"/>
      <c r="T79" s="517"/>
      <c r="U79" s="488">
        <v>0</v>
      </c>
      <c r="V79" s="488"/>
      <c r="W79" s="488"/>
      <c r="X79" s="488"/>
      <c r="Y79" s="488"/>
      <c r="Z79" s="488"/>
      <c r="AA79" s="488"/>
      <c r="AB79" s="488"/>
      <c r="AC79" s="488"/>
      <c r="AD79" s="488"/>
      <c r="AE79" s="488"/>
      <c r="AF79" s="488"/>
      <c r="AG79" s="488"/>
      <c r="AH79" s="488"/>
      <c r="AI79" s="488"/>
      <c r="AJ79" s="488"/>
      <c r="AK79" s="488"/>
      <c r="AL79" s="488"/>
      <c r="AM79" s="488"/>
    </row>
    <row r="80" spans="1:39">
      <c r="A80" s="304"/>
      <c r="B80" s="306"/>
      <c r="C80" s="562" t="s">
        <v>124</v>
      </c>
      <c r="D80" s="563"/>
      <c r="E80" s="563"/>
      <c r="F80" s="563"/>
      <c r="G80" s="563"/>
      <c r="H80" s="563"/>
      <c r="I80" s="563"/>
      <c r="J80" s="563"/>
      <c r="K80" s="563"/>
      <c r="L80" s="563"/>
      <c r="M80" s="563"/>
      <c r="N80" s="563"/>
      <c r="O80" s="563"/>
      <c r="P80" s="563"/>
      <c r="Q80" s="563"/>
      <c r="R80" s="563"/>
      <c r="S80" s="563"/>
      <c r="T80" s="564"/>
      <c r="U80" s="488"/>
      <c r="V80" s="488"/>
      <c r="W80" s="488"/>
      <c r="X80" s="488"/>
      <c r="Y80" s="488"/>
      <c r="Z80" s="488"/>
      <c r="AA80" s="488"/>
      <c r="AB80" s="488"/>
      <c r="AC80" s="488"/>
      <c r="AD80" s="488"/>
      <c r="AE80" s="488"/>
      <c r="AF80" s="488"/>
      <c r="AG80" s="488"/>
      <c r="AH80" s="488"/>
      <c r="AI80" s="488"/>
      <c r="AJ80" s="488"/>
      <c r="AK80" s="488"/>
      <c r="AL80" s="488"/>
      <c r="AM80" s="488"/>
    </row>
    <row r="81" spans="1:40">
      <c r="A81" s="301" t="s">
        <v>146</v>
      </c>
      <c r="B81" s="303"/>
      <c r="C81" s="515" t="s">
        <v>127</v>
      </c>
      <c r="D81" s="516"/>
      <c r="E81" s="516"/>
      <c r="F81" s="516"/>
      <c r="G81" s="516"/>
      <c r="H81" s="516"/>
      <c r="I81" s="516"/>
      <c r="J81" s="516"/>
      <c r="K81" s="516"/>
      <c r="L81" s="516"/>
      <c r="M81" s="516"/>
      <c r="N81" s="516"/>
      <c r="O81" s="516"/>
      <c r="P81" s="516"/>
      <c r="Q81" s="516"/>
      <c r="R81" s="516"/>
      <c r="S81" s="516"/>
      <c r="T81" s="517"/>
      <c r="U81" s="488">
        <v>0</v>
      </c>
      <c r="V81" s="488"/>
      <c r="W81" s="488"/>
      <c r="X81" s="488"/>
      <c r="Y81" s="488"/>
      <c r="Z81" s="488"/>
      <c r="AA81" s="488"/>
      <c r="AB81" s="488"/>
      <c r="AC81" s="488"/>
      <c r="AD81" s="488"/>
      <c r="AE81" s="488"/>
      <c r="AF81" s="488"/>
      <c r="AG81" s="488"/>
      <c r="AH81" s="488"/>
      <c r="AI81" s="488"/>
      <c r="AJ81" s="488"/>
      <c r="AK81" s="488"/>
      <c r="AL81" s="488"/>
      <c r="AM81" s="488"/>
    </row>
    <row r="82" spans="1:40">
      <c r="A82" s="304"/>
      <c r="B82" s="306"/>
      <c r="C82" s="527" t="s">
        <v>124</v>
      </c>
      <c r="D82" s="528"/>
      <c r="E82" s="528"/>
      <c r="F82" s="528"/>
      <c r="G82" s="528"/>
      <c r="H82" s="528"/>
      <c r="I82" s="528"/>
      <c r="J82" s="528"/>
      <c r="K82" s="528"/>
      <c r="L82" s="528"/>
      <c r="M82" s="528"/>
      <c r="N82" s="528"/>
      <c r="O82" s="528"/>
      <c r="P82" s="528"/>
      <c r="Q82" s="528"/>
      <c r="R82" s="528"/>
      <c r="S82" s="528"/>
      <c r="T82" s="529"/>
      <c r="U82" s="488"/>
      <c r="V82" s="488"/>
      <c r="W82" s="488"/>
      <c r="X82" s="488"/>
      <c r="Y82" s="488"/>
      <c r="Z82" s="488"/>
      <c r="AA82" s="488"/>
      <c r="AB82" s="488"/>
      <c r="AC82" s="488"/>
      <c r="AD82" s="488"/>
      <c r="AE82" s="488"/>
      <c r="AF82" s="488"/>
      <c r="AG82" s="488"/>
      <c r="AH82" s="488"/>
      <c r="AI82" s="488"/>
      <c r="AJ82" s="488"/>
      <c r="AK82" s="488"/>
      <c r="AL82" s="488"/>
      <c r="AM82" s="488"/>
    </row>
    <row r="83" spans="1:40">
      <c r="A83" s="301" t="s">
        <v>128</v>
      </c>
      <c r="B83" s="303"/>
      <c r="C83" s="562" t="s">
        <v>169</v>
      </c>
      <c r="D83" s="563"/>
      <c r="E83" s="563"/>
      <c r="F83" s="563"/>
      <c r="G83" s="563"/>
      <c r="H83" s="563"/>
      <c r="I83" s="563"/>
      <c r="J83" s="563"/>
      <c r="K83" s="563"/>
      <c r="L83" s="563"/>
      <c r="M83" s="563"/>
      <c r="N83" s="563"/>
      <c r="O83" s="563"/>
      <c r="P83" s="563"/>
      <c r="Q83" s="563"/>
      <c r="R83" s="563"/>
      <c r="S83" s="563"/>
      <c r="T83" s="564"/>
      <c r="U83" s="488">
        <v>0</v>
      </c>
      <c r="V83" s="488"/>
      <c r="W83" s="488"/>
      <c r="X83" s="488"/>
      <c r="Y83" s="488"/>
      <c r="Z83" s="488"/>
      <c r="AA83" s="488"/>
      <c r="AB83" s="488"/>
      <c r="AC83" s="488"/>
      <c r="AD83" s="488"/>
      <c r="AE83" s="488"/>
      <c r="AF83" s="488"/>
      <c r="AG83" s="488"/>
      <c r="AH83" s="488"/>
      <c r="AI83" s="488"/>
      <c r="AJ83" s="488"/>
      <c r="AK83" s="488"/>
      <c r="AL83" s="488"/>
      <c r="AM83" s="488"/>
    </row>
    <row r="84" spans="1:40">
      <c r="A84" s="304"/>
      <c r="B84" s="306"/>
      <c r="C84" s="562" t="s">
        <v>124</v>
      </c>
      <c r="D84" s="563"/>
      <c r="E84" s="563"/>
      <c r="F84" s="563"/>
      <c r="G84" s="563"/>
      <c r="H84" s="563"/>
      <c r="I84" s="563"/>
      <c r="J84" s="563"/>
      <c r="K84" s="563"/>
      <c r="L84" s="563"/>
      <c r="M84" s="563"/>
      <c r="N84" s="563"/>
      <c r="O84" s="563"/>
      <c r="P84" s="563"/>
      <c r="Q84" s="563"/>
      <c r="R84" s="563"/>
      <c r="S84" s="563"/>
      <c r="T84" s="564"/>
      <c r="U84" s="488"/>
      <c r="V84" s="488"/>
      <c r="W84" s="488"/>
      <c r="X84" s="488"/>
      <c r="Y84" s="488"/>
      <c r="Z84" s="488"/>
      <c r="AA84" s="488"/>
      <c r="AB84" s="488"/>
      <c r="AC84" s="488"/>
      <c r="AD84" s="488"/>
      <c r="AE84" s="488"/>
      <c r="AF84" s="488"/>
      <c r="AG84" s="488"/>
      <c r="AH84" s="488"/>
      <c r="AI84" s="488"/>
      <c r="AJ84" s="488"/>
      <c r="AK84" s="488"/>
      <c r="AL84" s="488"/>
      <c r="AM84" s="488"/>
    </row>
    <row r="85" spans="1:40">
      <c r="A85" s="301" t="s">
        <v>147</v>
      </c>
      <c r="B85" s="303"/>
      <c r="C85" s="515" t="s">
        <v>148</v>
      </c>
      <c r="D85" s="516"/>
      <c r="E85" s="516"/>
      <c r="F85" s="516"/>
      <c r="G85" s="516"/>
      <c r="H85" s="516"/>
      <c r="I85" s="516"/>
      <c r="J85" s="516"/>
      <c r="K85" s="516"/>
      <c r="L85" s="516"/>
      <c r="M85" s="516"/>
      <c r="N85" s="516"/>
      <c r="O85" s="516"/>
      <c r="P85" s="516"/>
      <c r="Q85" s="516"/>
      <c r="R85" s="516"/>
      <c r="S85" s="516"/>
      <c r="T85" s="517"/>
      <c r="U85" s="546">
        <v>0</v>
      </c>
      <c r="V85" s="546"/>
      <c r="W85" s="546"/>
      <c r="X85" s="546"/>
      <c r="Y85" s="546"/>
      <c r="Z85" s="546"/>
      <c r="AA85" s="546"/>
      <c r="AB85" s="546"/>
      <c r="AC85" s="546"/>
      <c r="AD85" s="546"/>
      <c r="AE85" s="546"/>
      <c r="AF85" s="546"/>
      <c r="AG85" s="546"/>
      <c r="AH85" s="546"/>
      <c r="AI85" s="546"/>
      <c r="AJ85" s="546"/>
      <c r="AK85" s="546"/>
      <c r="AL85" s="546"/>
      <c r="AM85" s="546"/>
    </row>
    <row r="86" spans="1:40">
      <c r="A86" s="304"/>
      <c r="B86" s="306"/>
      <c r="C86" s="562" t="s">
        <v>131</v>
      </c>
      <c r="D86" s="563"/>
      <c r="E86" s="563"/>
      <c r="F86" s="563"/>
      <c r="G86" s="563"/>
      <c r="H86" s="563"/>
      <c r="I86" s="563"/>
      <c r="J86" s="563"/>
      <c r="K86" s="563"/>
      <c r="L86" s="563"/>
      <c r="M86" s="563"/>
      <c r="N86" s="563"/>
      <c r="O86" s="563"/>
      <c r="P86" s="563"/>
      <c r="Q86" s="563"/>
      <c r="R86" s="563"/>
      <c r="S86" s="563"/>
      <c r="T86" s="564"/>
      <c r="U86" s="546"/>
      <c r="V86" s="546"/>
      <c r="W86" s="546"/>
      <c r="X86" s="546"/>
      <c r="Y86" s="546"/>
      <c r="Z86" s="546"/>
      <c r="AA86" s="546"/>
      <c r="AB86" s="546"/>
      <c r="AC86" s="546"/>
      <c r="AD86" s="546"/>
      <c r="AE86" s="546"/>
      <c r="AF86" s="546"/>
      <c r="AG86" s="546"/>
      <c r="AH86" s="546"/>
      <c r="AI86" s="546"/>
      <c r="AJ86" s="546"/>
      <c r="AK86" s="546"/>
      <c r="AL86" s="546"/>
      <c r="AM86" s="546"/>
    </row>
    <row r="87" spans="1:40">
      <c r="A87" s="301" t="s">
        <v>149</v>
      </c>
      <c r="B87" s="303"/>
      <c r="C87" s="515" t="s">
        <v>150</v>
      </c>
      <c r="D87" s="516"/>
      <c r="E87" s="516"/>
      <c r="F87" s="516"/>
      <c r="G87" s="516"/>
      <c r="H87" s="516"/>
      <c r="I87" s="516"/>
      <c r="J87" s="516"/>
      <c r="K87" s="516"/>
      <c r="L87" s="516"/>
      <c r="M87" s="516"/>
      <c r="N87" s="516"/>
      <c r="O87" s="516"/>
      <c r="P87" s="516"/>
      <c r="Q87" s="516"/>
      <c r="R87" s="516"/>
      <c r="S87" s="516"/>
      <c r="T87" s="517"/>
      <c r="U87" s="499">
        <f>IFERROR(ROUNDDOWN(U85/U81,0),)</f>
        <v>0</v>
      </c>
      <c r="V87" s="500"/>
      <c r="W87" s="500"/>
      <c r="X87" s="500"/>
      <c r="Y87" s="500"/>
      <c r="Z87" s="500"/>
      <c r="AA87" s="500"/>
      <c r="AB87" s="500"/>
      <c r="AC87" s="500"/>
      <c r="AD87" s="500"/>
      <c r="AE87" s="500"/>
      <c r="AF87" s="500"/>
      <c r="AG87" s="500"/>
      <c r="AH87" s="500"/>
      <c r="AI87" s="500"/>
      <c r="AJ87" s="500"/>
      <c r="AK87" s="500"/>
      <c r="AL87" s="500"/>
      <c r="AM87" s="501"/>
    </row>
    <row r="88" spans="1:40">
      <c r="A88" s="304"/>
      <c r="B88" s="306"/>
      <c r="C88" s="527" t="s">
        <v>151</v>
      </c>
      <c r="D88" s="528"/>
      <c r="E88" s="528"/>
      <c r="F88" s="528"/>
      <c r="G88" s="528"/>
      <c r="H88" s="528"/>
      <c r="I88" s="528"/>
      <c r="J88" s="528"/>
      <c r="K88" s="528"/>
      <c r="L88" s="528"/>
      <c r="M88" s="528"/>
      <c r="N88" s="528"/>
      <c r="O88" s="528"/>
      <c r="P88" s="528"/>
      <c r="Q88" s="528"/>
      <c r="R88" s="528"/>
      <c r="S88" s="528"/>
      <c r="T88" s="529"/>
      <c r="U88" s="502"/>
      <c r="V88" s="503"/>
      <c r="W88" s="503"/>
      <c r="X88" s="503"/>
      <c r="Y88" s="503"/>
      <c r="Z88" s="503"/>
      <c r="AA88" s="503"/>
      <c r="AB88" s="503"/>
      <c r="AC88" s="503"/>
      <c r="AD88" s="503"/>
      <c r="AE88" s="503"/>
      <c r="AF88" s="503"/>
      <c r="AG88" s="503"/>
      <c r="AH88" s="503"/>
      <c r="AI88" s="503"/>
      <c r="AJ88" s="503"/>
      <c r="AK88" s="503"/>
      <c r="AL88" s="503"/>
      <c r="AM88" s="504"/>
    </row>
    <row r="89" spans="1:40">
      <c r="A89" s="406" t="s">
        <v>134</v>
      </c>
      <c r="B89" s="406"/>
      <c r="C89" s="515" t="s">
        <v>110</v>
      </c>
      <c r="D89" s="516"/>
      <c r="E89" s="516"/>
      <c r="F89" s="516"/>
      <c r="G89" s="516"/>
      <c r="H89" s="516"/>
      <c r="I89" s="516"/>
      <c r="J89" s="516"/>
      <c r="K89" s="516"/>
      <c r="L89" s="516"/>
      <c r="M89" s="516"/>
      <c r="N89" s="516"/>
      <c r="O89" s="516"/>
      <c r="P89" s="516"/>
      <c r="Q89" s="516"/>
      <c r="R89" s="516"/>
      <c r="S89" s="516"/>
      <c r="T89" s="517"/>
      <c r="U89" s="547">
        <v>0</v>
      </c>
      <c r="V89" s="548"/>
      <c r="W89" s="548"/>
      <c r="X89" s="548"/>
      <c r="Y89" s="548"/>
      <c r="Z89" s="548"/>
      <c r="AA89" s="548"/>
      <c r="AB89" s="548"/>
      <c r="AC89" s="548"/>
      <c r="AD89" s="548"/>
      <c r="AE89" s="548"/>
      <c r="AF89" s="548"/>
      <c r="AG89" s="548"/>
      <c r="AH89" s="548"/>
      <c r="AI89" s="548"/>
      <c r="AJ89" s="548"/>
      <c r="AK89" s="548"/>
      <c r="AL89" s="548"/>
      <c r="AM89" s="549"/>
      <c r="AN89" s="23"/>
    </row>
    <row r="90" spans="1:40" ht="13.5" customHeight="1">
      <c r="A90" s="406"/>
      <c r="B90" s="406"/>
      <c r="C90" s="483" t="s">
        <v>268</v>
      </c>
      <c r="D90" s="484"/>
      <c r="E90" s="484"/>
      <c r="F90" s="484"/>
      <c r="G90" s="484"/>
      <c r="H90" s="484"/>
      <c r="I90" s="484"/>
      <c r="J90" s="484"/>
      <c r="K90" s="484"/>
      <c r="L90" s="484"/>
      <c r="M90" s="484"/>
      <c r="N90" s="484"/>
      <c r="O90" s="484"/>
      <c r="P90" s="484"/>
      <c r="Q90" s="484"/>
      <c r="R90" s="484"/>
      <c r="S90" s="484"/>
      <c r="T90" s="533"/>
      <c r="U90" s="550"/>
      <c r="V90" s="551"/>
      <c r="W90" s="551"/>
      <c r="X90" s="551"/>
      <c r="Y90" s="551"/>
      <c r="Z90" s="551"/>
      <c r="AA90" s="551"/>
      <c r="AB90" s="551"/>
      <c r="AC90" s="551"/>
      <c r="AD90" s="551"/>
      <c r="AE90" s="551"/>
      <c r="AF90" s="551"/>
      <c r="AG90" s="551"/>
      <c r="AH90" s="551"/>
      <c r="AI90" s="551"/>
      <c r="AJ90" s="551"/>
      <c r="AK90" s="551"/>
      <c r="AL90" s="551"/>
      <c r="AM90" s="552"/>
      <c r="AN90" s="23"/>
    </row>
    <row r="91" spans="1:40">
      <c r="A91" s="406"/>
      <c r="B91" s="406"/>
      <c r="C91" s="483"/>
      <c r="D91" s="484"/>
      <c r="E91" s="484"/>
      <c r="F91" s="484"/>
      <c r="G91" s="484"/>
      <c r="H91" s="484"/>
      <c r="I91" s="484"/>
      <c r="J91" s="484"/>
      <c r="K91" s="484"/>
      <c r="L91" s="484"/>
      <c r="M91" s="484"/>
      <c r="N91" s="484"/>
      <c r="O91" s="484"/>
      <c r="P91" s="484"/>
      <c r="Q91" s="484"/>
      <c r="R91" s="484"/>
      <c r="S91" s="484"/>
      <c r="T91" s="533"/>
      <c r="U91" s="550"/>
      <c r="V91" s="551"/>
      <c r="W91" s="551"/>
      <c r="X91" s="551"/>
      <c r="Y91" s="551"/>
      <c r="Z91" s="551"/>
      <c r="AA91" s="551"/>
      <c r="AB91" s="551"/>
      <c r="AC91" s="551"/>
      <c r="AD91" s="551"/>
      <c r="AE91" s="551"/>
      <c r="AF91" s="551"/>
      <c r="AG91" s="551"/>
      <c r="AH91" s="551"/>
      <c r="AI91" s="551"/>
      <c r="AJ91" s="551"/>
      <c r="AK91" s="551"/>
      <c r="AL91" s="551"/>
      <c r="AM91" s="552"/>
      <c r="AN91" s="23"/>
    </row>
    <row r="92" spans="1:40">
      <c r="A92" s="406"/>
      <c r="B92" s="406"/>
      <c r="C92" s="595"/>
      <c r="D92" s="596"/>
      <c r="E92" s="596"/>
      <c r="F92" s="596"/>
      <c r="G92" s="596"/>
      <c r="H92" s="596"/>
      <c r="I92" s="596"/>
      <c r="J92" s="596"/>
      <c r="K92" s="596"/>
      <c r="L92" s="596"/>
      <c r="M92" s="596"/>
      <c r="N92" s="596"/>
      <c r="O92" s="596"/>
      <c r="P92" s="596"/>
      <c r="Q92" s="596"/>
      <c r="R92" s="596"/>
      <c r="S92" s="596"/>
      <c r="T92" s="597"/>
      <c r="U92" s="553"/>
      <c r="V92" s="554"/>
      <c r="W92" s="554"/>
      <c r="X92" s="554"/>
      <c r="Y92" s="554"/>
      <c r="Z92" s="554"/>
      <c r="AA92" s="554"/>
      <c r="AB92" s="554"/>
      <c r="AC92" s="554"/>
      <c r="AD92" s="554"/>
      <c r="AE92" s="554"/>
      <c r="AF92" s="554"/>
      <c r="AG92" s="554"/>
      <c r="AH92" s="554"/>
      <c r="AI92" s="554"/>
      <c r="AJ92" s="554"/>
      <c r="AK92" s="554"/>
      <c r="AL92" s="554"/>
      <c r="AM92" s="555"/>
      <c r="AN92" s="23"/>
    </row>
    <row r="93" spans="1:40" ht="13.5" customHeight="1">
      <c r="A93" s="406"/>
      <c r="B93" s="406"/>
      <c r="C93" s="27"/>
      <c r="D93" s="28" t="s">
        <v>13</v>
      </c>
      <c r="E93" s="598" t="s">
        <v>112</v>
      </c>
      <c r="F93" s="598"/>
      <c r="G93" s="598"/>
      <c r="H93" s="598"/>
      <c r="I93" s="598"/>
      <c r="J93" s="598"/>
      <c r="K93" s="598"/>
      <c r="L93" s="598"/>
      <c r="M93" s="598"/>
      <c r="N93" s="598"/>
      <c r="O93" s="598"/>
      <c r="P93" s="598"/>
      <c r="Q93" s="598"/>
      <c r="R93" s="598"/>
      <c r="S93" s="598"/>
      <c r="T93" s="599"/>
      <c r="U93" s="556">
        <v>0</v>
      </c>
      <c r="V93" s="557"/>
      <c r="W93" s="557"/>
      <c r="X93" s="557"/>
      <c r="Y93" s="557"/>
      <c r="Z93" s="557"/>
      <c r="AA93" s="557"/>
      <c r="AB93" s="557"/>
      <c r="AC93" s="557"/>
      <c r="AD93" s="557"/>
      <c r="AE93" s="557"/>
      <c r="AF93" s="557"/>
      <c r="AG93" s="557"/>
      <c r="AH93" s="557"/>
      <c r="AI93" s="557"/>
      <c r="AJ93" s="557"/>
      <c r="AK93" s="557"/>
      <c r="AL93" s="557"/>
      <c r="AM93" s="558"/>
    </row>
    <row r="94" spans="1:40" ht="13.5" customHeight="1">
      <c r="A94" s="406"/>
      <c r="B94" s="406"/>
      <c r="C94" s="7"/>
      <c r="D94" s="25" t="s">
        <v>103</v>
      </c>
      <c r="E94" s="484" t="s">
        <v>269</v>
      </c>
      <c r="F94" s="484"/>
      <c r="G94" s="484"/>
      <c r="H94" s="484"/>
      <c r="I94" s="484"/>
      <c r="J94" s="484"/>
      <c r="K94" s="484"/>
      <c r="L94" s="484"/>
      <c r="M94" s="484"/>
      <c r="N94" s="484"/>
      <c r="O94" s="484"/>
      <c r="P94" s="484"/>
      <c r="Q94" s="484"/>
      <c r="R94" s="484"/>
      <c r="S94" s="484"/>
      <c r="T94" s="533"/>
      <c r="U94" s="556">
        <v>0</v>
      </c>
      <c r="V94" s="557"/>
      <c r="W94" s="557"/>
      <c r="X94" s="557"/>
      <c r="Y94" s="557"/>
      <c r="Z94" s="557"/>
      <c r="AA94" s="557"/>
      <c r="AB94" s="557"/>
      <c r="AC94" s="557"/>
      <c r="AD94" s="557"/>
      <c r="AE94" s="557"/>
      <c r="AF94" s="557"/>
      <c r="AG94" s="557"/>
      <c r="AH94" s="557"/>
      <c r="AI94" s="557"/>
      <c r="AJ94" s="557"/>
      <c r="AK94" s="557"/>
      <c r="AL94" s="557"/>
      <c r="AM94" s="558"/>
    </row>
    <row r="95" spans="1:40" ht="13.5" customHeight="1">
      <c r="A95" s="406"/>
      <c r="B95" s="406"/>
      <c r="C95" s="7"/>
      <c r="D95" s="25"/>
      <c r="E95" s="484"/>
      <c r="F95" s="484"/>
      <c r="G95" s="484"/>
      <c r="H95" s="484"/>
      <c r="I95" s="484"/>
      <c r="J95" s="484"/>
      <c r="K95" s="484"/>
      <c r="L95" s="484"/>
      <c r="M95" s="484"/>
      <c r="N95" s="484"/>
      <c r="O95" s="484"/>
      <c r="P95" s="484"/>
      <c r="Q95" s="484"/>
      <c r="R95" s="484"/>
      <c r="S95" s="484"/>
      <c r="T95" s="533"/>
      <c r="U95" s="550"/>
      <c r="V95" s="551"/>
      <c r="W95" s="551"/>
      <c r="X95" s="551"/>
      <c r="Y95" s="551"/>
      <c r="Z95" s="551"/>
      <c r="AA95" s="551"/>
      <c r="AB95" s="551"/>
      <c r="AC95" s="551"/>
      <c r="AD95" s="551"/>
      <c r="AE95" s="551"/>
      <c r="AF95" s="551"/>
      <c r="AG95" s="551"/>
      <c r="AH95" s="551"/>
      <c r="AI95" s="551"/>
      <c r="AJ95" s="551"/>
      <c r="AK95" s="551"/>
      <c r="AL95" s="551"/>
      <c r="AM95" s="552"/>
    </row>
    <row r="96" spans="1:40" ht="13.5" customHeight="1">
      <c r="A96" s="406"/>
      <c r="B96" s="406"/>
      <c r="C96" s="7"/>
      <c r="D96" s="25"/>
      <c r="E96" s="484"/>
      <c r="F96" s="484"/>
      <c r="G96" s="484"/>
      <c r="H96" s="484"/>
      <c r="I96" s="484"/>
      <c r="J96" s="484"/>
      <c r="K96" s="484"/>
      <c r="L96" s="484"/>
      <c r="M96" s="484"/>
      <c r="N96" s="484"/>
      <c r="O96" s="484"/>
      <c r="P96" s="484"/>
      <c r="Q96" s="484"/>
      <c r="R96" s="484"/>
      <c r="S96" s="484"/>
      <c r="T96" s="533"/>
      <c r="U96" s="550"/>
      <c r="V96" s="551"/>
      <c r="W96" s="551"/>
      <c r="X96" s="551"/>
      <c r="Y96" s="551"/>
      <c r="Z96" s="551"/>
      <c r="AA96" s="551"/>
      <c r="AB96" s="551"/>
      <c r="AC96" s="551"/>
      <c r="AD96" s="551"/>
      <c r="AE96" s="551"/>
      <c r="AF96" s="551"/>
      <c r="AG96" s="551"/>
      <c r="AH96" s="551"/>
      <c r="AI96" s="551"/>
      <c r="AJ96" s="551"/>
      <c r="AK96" s="551"/>
      <c r="AL96" s="551"/>
      <c r="AM96" s="552"/>
    </row>
    <row r="97" spans="1:39">
      <c r="A97" s="406"/>
      <c r="B97" s="406"/>
      <c r="C97" s="11"/>
      <c r="D97" s="26"/>
      <c r="E97" s="535"/>
      <c r="F97" s="535"/>
      <c r="G97" s="535"/>
      <c r="H97" s="535"/>
      <c r="I97" s="535"/>
      <c r="J97" s="535"/>
      <c r="K97" s="535"/>
      <c r="L97" s="535"/>
      <c r="M97" s="535"/>
      <c r="N97" s="535"/>
      <c r="O97" s="535"/>
      <c r="P97" s="535"/>
      <c r="Q97" s="535"/>
      <c r="R97" s="535"/>
      <c r="S97" s="535"/>
      <c r="T97" s="536"/>
      <c r="U97" s="559"/>
      <c r="V97" s="560"/>
      <c r="W97" s="560"/>
      <c r="X97" s="560"/>
      <c r="Y97" s="560"/>
      <c r="Z97" s="560"/>
      <c r="AA97" s="560"/>
      <c r="AB97" s="560"/>
      <c r="AC97" s="560"/>
      <c r="AD97" s="560"/>
      <c r="AE97" s="560"/>
      <c r="AF97" s="560"/>
      <c r="AG97" s="560"/>
      <c r="AH97" s="560"/>
      <c r="AI97" s="560"/>
      <c r="AJ97" s="560"/>
      <c r="AK97" s="560"/>
      <c r="AL97" s="560"/>
      <c r="AM97" s="561"/>
    </row>
    <row r="98" spans="1:39">
      <c r="A98" s="301" t="s">
        <v>155</v>
      </c>
      <c r="B98" s="303"/>
      <c r="C98" s="580" t="s">
        <v>153</v>
      </c>
      <c r="D98" s="581"/>
      <c r="E98" s="581"/>
      <c r="F98" s="581"/>
      <c r="G98" s="581"/>
      <c r="H98" s="581"/>
      <c r="I98" s="582"/>
      <c r="J98" s="5"/>
      <c r="K98" s="5"/>
      <c r="L98" s="5"/>
      <c r="M98" s="5"/>
      <c r="N98" s="5"/>
      <c r="O98" s="5"/>
      <c r="P98" s="5"/>
      <c r="Q98" s="5"/>
      <c r="R98" s="5"/>
      <c r="S98" s="5"/>
      <c r="T98" s="6"/>
      <c r="U98" s="317" t="s">
        <v>6</v>
      </c>
      <c r="V98" s="318"/>
      <c r="W98" s="506" t="s">
        <v>34</v>
      </c>
      <c r="X98" s="506"/>
      <c r="Y98" s="506"/>
      <c r="Z98" s="506"/>
      <c r="AA98" s="506"/>
      <c r="AB98" s="506"/>
      <c r="AC98" s="506"/>
      <c r="AD98" s="506"/>
      <c r="AE98" s="506"/>
      <c r="AF98" s="506"/>
      <c r="AG98" s="506"/>
      <c r="AH98" s="506"/>
      <c r="AI98" s="506"/>
      <c r="AJ98" s="506"/>
      <c r="AK98" s="506"/>
      <c r="AL98" s="506"/>
      <c r="AM98" s="507"/>
    </row>
    <row r="99" spans="1:39">
      <c r="A99" s="325"/>
      <c r="B99" s="514"/>
      <c r="C99" s="7" t="s">
        <v>154</v>
      </c>
      <c r="D99" s="4"/>
      <c r="E99" s="4"/>
      <c r="F99" s="4"/>
      <c r="G99" s="4"/>
      <c r="H99" s="4"/>
      <c r="I99" s="4"/>
      <c r="J99" s="4"/>
      <c r="K99" s="4"/>
      <c r="L99" s="4"/>
      <c r="M99" s="4"/>
      <c r="N99" s="4"/>
      <c r="O99" s="4"/>
      <c r="P99" s="4"/>
      <c r="Q99" s="4"/>
      <c r="R99" s="4"/>
      <c r="S99" s="4"/>
      <c r="T99" s="8"/>
      <c r="U99" s="327" t="s">
        <v>6</v>
      </c>
      <c r="V99" s="328"/>
      <c r="W99" s="544" t="s">
        <v>35</v>
      </c>
      <c r="X99" s="544"/>
      <c r="Y99" s="544"/>
      <c r="Z99" s="544"/>
      <c r="AA99" s="544"/>
      <c r="AB99" s="544"/>
      <c r="AC99" s="544"/>
      <c r="AD99" s="544"/>
      <c r="AE99" s="544"/>
      <c r="AF99" s="544"/>
      <c r="AG99" s="544"/>
      <c r="AH99" s="544"/>
      <c r="AI99" s="544"/>
      <c r="AJ99" s="544"/>
      <c r="AK99" s="544"/>
      <c r="AL99" s="544"/>
      <c r="AM99" s="545"/>
    </row>
    <row r="100" spans="1:39">
      <c r="A100" s="325"/>
      <c r="B100" s="514"/>
      <c r="C100" s="538" t="s">
        <v>137</v>
      </c>
      <c r="D100" s="539"/>
      <c r="E100" s="539"/>
      <c r="F100" s="539"/>
      <c r="G100" s="539"/>
      <c r="H100" s="539"/>
      <c r="I100" s="539"/>
      <c r="J100" s="539"/>
      <c r="K100" s="539"/>
      <c r="L100" s="539"/>
      <c r="M100" s="539"/>
      <c r="N100" s="539"/>
      <c r="O100" s="539"/>
      <c r="P100" s="539"/>
      <c r="Q100" s="539"/>
      <c r="R100" s="539"/>
      <c r="S100" s="539"/>
      <c r="T100" s="540"/>
      <c r="U100" s="327" t="s">
        <v>6</v>
      </c>
      <c r="V100" s="328"/>
      <c r="W100" s="544" t="s">
        <v>36</v>
      </c>
      <c r="X100" s="544"/>
      <c r="Y100" s="544"/>
      <c r="Z100" s="544"/>
      <c r="AA100" s="544"/>
      <c r="AB100" s="544"/>
      <c r="AC100" s="544"/>
      <c r="AD100" s="544"/>
      <c r="AE100" s="544"/>
      <c r="AF100" s="544"/>
      <c r="AG100" s="544"/>
      <c r="AH100" s="544"/>
      <c r="AI100" s="544"/>
      <c r="AJ100" s="544"/>
      <c r="AK100" s="544"/>
      <c r="AL100" s="544"/>
      <c r="AM100" s="545"/>
    </row>
    <row r="101" spans="1:39">
      <c r="A101" s="325"/>
      <c r="B101" s="514"/>
      <c r="C101" s="541"/>
      <c r="D101" s="542"/>
      <c r="E101" s="542"/>
      <c r="F101" s="542"/>
      <c r="G101" s="542"/>
      <c r="H101" s="542"/>
      <c r="I101" s="542"/>
      <c r="J101" s="542"/>
      <c r="K101" s="542"/>
      <c r="L101" s="542"/>
      <c r="M101" s="542"/>
      <c r="N101" s="542"/>
      <c r="O101" s="542"/>
      <c r="P101" s="542"/>
      <c r="Q101" s="542"/>
      <c r="R101" s="542"/>
      <c r="S101" s="542"/>
      <c r="T101" s="543"/>
      <c r="U101" s="327" t="s">
        <v>6</v>
      </c>
      <c r="V101" s="328"/>
      <c r="W101" s="544" t="s">
        <v>37</v>
      </c>
      <c r="X101" s="544"/>
      <c r="Y101" s="544"/>
      <c r="Z101" s="544"/>
      <c r="AA101" s="544"/>
      <c r="AB101" s="544"/>
      <c r="AC101" s="544"/>
      <c r="AD101" s="544"/>
      <c r="AE101" s="544"/>
      <c r="AF101" s="544"/>
      <c r="AG101" s="544"/>
      <c r="AH101" s="544"/>
      <c r="AI101" s="544"/>
      <c r="AJ101" s="544"/>
      <c r="AK101" s="544"/>
      <c r="AL101" s="544"/>
      <c r="AM101" s="545"/>
    </row>
    <row r="102" spans="1:39">
      <c r="A102" s="325"/>
      <c r="B102" s="514"/>
      <c r="C102" s="530" t="s">
        <v>138</v>
      </c>
      <c r="D102" s="531"/>
      <c r="E102" s="531"/>
      <c r="F102" s="531"/>
      <c r="G102" s="531"/>
      <c r="H102" s="531"/>
      <c r="I102" s="531"/>
      <c r="J102" s="531"/>
      <c r="K102" s="531"/>
      <c r="L102" s="531"/>
      <c r="M102" s="531"/>
      <c r="N102" s="531"/>
      <c r="O102" s="531"/>
      <c r="P102" s="531"/>
      <c r="Q102" s="531"/>
      <c r="R102" s="531"/>
      <c r="S102" s="531"/>
      <c r="T102" s="532"/>
      <c r="U102" s="505" t="s">
        <v>38</v>
      </c>
      <c r="V102" s="506"/>
      <c r="W102" s="506"/>
      <c r="X102" s="318"/>
      <c r="Y102" s="318"/>
      <c r="Z102" s="318"/>
      <c r="AA102" s="318"/>
      <c r="AB102" s="33" t="s">
        <v>18</v>
      </c>
      <c r="AC102" s="318"/>
      <c r="AD102" s="318"/>
      <c r="AE102" s="33" t="s">
        <v>19</v>
      </c>
      <c r="AF102" s="34"/>
      <c r="AG102" s="34"/>
      <c r="AH102" s="33"/>
      <c r="AI102" s="33"/>
      <c r="AJ102" s="33"/>
      <c r="AK102" s="33"/>
      <c r="AL102" s="33"/>
      <c r="AM102" s="35"/>
    </row>
    <row r="103" spans="1:39">
      <c r="A103" s="325"/>
      <c r="B103" s="514"/>
      <c r="C103" s="483"/>
      <c r="D103" s="484"/>
      <c r="E103" s="484"/>
      <c r="F103" s="484"/>
      <c r="G103" s="484"/>
      <c r="H103" s="484"/>
      <c r="I103" s="484"/>
      <c r="J103" s="484"/>
      <c r="K103" s="484"/>
      <c r="L103" s="484"/>
      <c r="M103" s="484"/>
      <c r="N103" s="484"/>
      <c r="O103" s="484"/>
      <c r="P103" s="484"/>
      <c r="Q103" s="484"/>
      <c r="R103" s="484"/>
      <c r="S103" s="484"/>
      <c r="T103" s="533"/>
      <c r="U103" s="36"/>
      <c r="V103" s="37"/>
      <c r="W103" s="38"/>
      <c r="X103" s="328" t="s">
        <v>29</v>
      </c>
      <c r="Y103" s="328"/>
      <c r="Z103" s="328"/>
      <c r="AA103" s="328"/>
      <c r="AB103" s="328"/>
      <c r="AC103" s="328"/>
      <c r="AD103" s="37" t="s">
        <v>18</v>
      </c>
      <c r="AE103" s="328"/>
      <c r="AF103" s="328"/>
      <c r="AG103" s="37" t="s">
        <v>19</v>
      </c>
      <c r="AH103" s="37"/>
      <c r="AI103" s="37"/>
      <c r="AJ103" s="37"/>
      <c r="AK103" s="37"/>
      <c r="AL103" s="37"/>
      <c r="AM103" s="39"/>
    </row>
    <row r="104" spans="1:39">
      <c r="A104" s="325"/>
      <c r="B104" s="514"/>
      <c r="C104" s="483"/>
      <c r="D104" s="484"/>
      <c r="E104" s="484"/>
      <c r="F104" s="484"/>
      <c r="G104" s="484"/>
      <c r="H104" s="484"/>
      <c r="I104" s="484"/>
      <c r="J104" s="484"/>
      <c r="K104" s="484"/>
      <c r="L104" s="484"/>
      <c r="M104" s="484"/>
      <c r="N104" s="484"/>
      <c r="O104" s="484"/>
      <c r="P104" s="484"/>
      <c r="Q104" s="484"/>
      <c r="R104" s="484"/>
      <c r="S104" s="484"/>
      <c r="T104" s="533"/>
      <c r="U104" s="498" t="s">
        <v>3</v>
      </c>
      <c r="V104" s="490"/>
      <c r="W104" s="490"/>
      <c r="X104" s="490" t="s">
        <v>40</v>
      </c>
      <c r="Y104" s="490"/>
      <c r="Z104" s="490"/>
      <c r="AA104" s="490"/>
      <c r="AB104" s="490"/>
      <c r="AC104" s="490"/>
      <c r="AD104" s="490"/>
      <c r="AE104" s="490"/>
      <c r="AF104" s="490"/>
      <c r="AG104" s="490"/>
      <c r="AH104" s="490"/>
      <c r="AI104" s="490"/>
      <c r="AJ104" s="490"/>
      <c r="AK104" s="490"/>
      <c r="AL104" s="490"/>
      <c r="AM104" s="491"/>
    </row>
    <row r="105" spans="1:39">
      <c r="A105" s="325"/>
      <c r="B105" s="514"/>
      <c r="C105" s="483"/>
      <c r="D105" s="484"/>
      <c r="E105" s="484"/>
      <c r="F105" s="484"/>
      <c r="G105" s="484"/>
      <c r="H105" s="484"/>
      <c r="I105" s="484"/>
      <c r="J105" s="484"/>
      <c r="K105" s="484"/>
      <c r="L105" s="484"/>
      <c r="M105" s="484"/>
      <c r="N105" s="484"/>
      <c r="O105" s="484"/>
      <c r="P105" s="484"/>
      <c r="Q105" s="484"/>
      <c r="R105" s="484"/>
      <c r="S105" s="484"/>
      <c r="T105" s="533"/>
      <c r="U105" s="492"/>
      <c r="V105" s="493"/>
      <c r="W105" s="493"/>
      <c r="X105" s="493"/>
      <c r="Y105" s="493"/>
      <c r="Z105" s="493"/>
      <c r="AA105" s="493"/>
      <c r="AB105" s="493"/>
      <c r="AC105" s="493"/>
      <c r="AD105" s="493"/>
      <c r="AE105" s="493"/>
      <c r="AF105" s="493"/>
      <c r="AG105" s="493"/>
      <c r="AH105" s="493"/>
      <c r="AI105" s="493"/>
      <c r="AJ105" s="493"/>
      <c r="AK105" s="493"/>
      <c r="AL105" s="493"/>
      <c r="AM105" s="494"/>
    </row>
    <row r="106" spans="1:39">
      <c r="A106" s="325"/>
      <c r="B106" s="514"/>
      <c r="C106" s="483"/>
      <c r="D106" s="484"/>
      <c r="E106" s="484"/>
      <c r="F106" s="484"/>
      <c r="G106" s="484"/>
      <c r="H106" s="484"/>
      <c r="I106" s="484"/>
      <c r="J106" s="484"/>
      <c r="K106" s="484"/>
      <c r="L106" s="484"/>
      <c r="M106" s="484"/>
      <c r="N106" s="484"/>
      <c r="O106" s="484"/>
      <c r="P106" s="484"/>
      <c r="Q106" s="484"/>
      <c r="R106" s="484"/>
      <c r="S106" s="484"/>
      <c r="T106" s="533"/>
      <c r="U106" s="492"/>
      <c r="V106" s="493"/>
      <c r="W106" s="493"/>
      <c r="X106" s="493"/>
      <c r="Y106" s="493"/>
      <c r="Z106" s="493"/>
      <c r="AA106" s="493"/>
      <c r="AB106" s="493"/>
      <c r="AC106" s="493"/>
      <c r="AD106" s="493"/>
      <c r="AE106" s="493"/>
      <c r="AF106" s="493"/>
      <c r="AG106" s="493"/>
      <c r="AH106" s="493"/>
      <c r="AI106" s="493"/>
      <c r="AJ106" s="493"/>
      <c r="AK106" s="493"/>
      <c r="AL106" s="493"/>
      <c r="AM106" s="494"/>
    </row>
    <row r="107" spans="1:39">
      <c r="A107" s="325"/>
      <c r="B107" s="514"/>
      <c r="C107" s="483"/>
      <c r="D107" s="484"/>
      <c r="E107" s="484"/>
      <c r="F107" s="484"/>
      <c r="G107" s="484"/>
      <c r="H107" s="484"/>
      <c r="I107" s="484"/>
      <c r="J107" s="484"/>
      <c r="K107" s="484"/>
      <c r="L107" s="484"/>
      <c r="M107" s="484"/>
      <c r="N107" s="484"/>
      <c r="O107" s="484"/>
      <c r="P107" s="484"/>
      <c r="Q107" s="484"/>
      <c r="R107" s="484"/>
      <c r="S107" s="484"/>
      <c r="T107" s="533"/>
      <c r="U107" s="492"/>
      <c r="V107" s="493"/>
      <c r="W107" s="493"/>
      <c r="X107" s="493"/>
      <c r="Y107" s="493"/>
      <c r="Z107" s="493"/>
      <c r="AA107" s="493"/>
      <c r="AB107" s="493"/>
      <c r="AC107" s="493"/>
      <c r="AD107" s="493"/>
      <c r="AE107" s="493"/>
      <c r="AF107" s="493"/>
      <c r="AG107" s="493"/>
      <c r="AH107" s="493"/>
      <c r="AI107" s="493"/>
      <c r="AJ107" s="493"/>
      <c r="AK107" s="493"/>
      <c r="AL107" s="493"/>
      <c r="AM107" s="494"/>
    </row>
    <row r="108" spans="1:39">
      <c r="A108" s="304"/>
      <c r="B108" s="306"/>
      <c r="C108" s="534"/>
      <c r="D108" s="535"/>
      <c r="E108" s="535"/>
      <c r="F108" s="535"/>
      <c r="G108" s="535"/>
      <c r="H108" s="535"/>
      <c r="I108" s="535"/>
      <c r="J108" s="535"/>
      <c r="K108" s="535"/>
      <c r="L108" s="535"/>
      <c r="M108" s="535"/>
      <c r="N108" s="535"/>
      <c r="O108" s="535"/>
      <c r="P108" s="535"/>
      <c r="Q108" s="535"/>
      <c r="R108" s="535"/>
      <c r="S108" s="535"/>
      <c r="T108" s="536"/>
      <c r="U108" s="495"/>
      <c r="V108" s="496"/>
      <c r="W108" s="496"/>
      <c r="X108" s="496"/>
      <c r="Y108" s="496"/>
      <c r="Z108" s="496"/>
      <c r="AA108" s="496"/>
      <c r="AB108" s="496"/>
      <c r="AC108" s="496"/>
      <c r="AD108" s="496"/>
      <c r="AE108" s="496"/>
      <c r="AF108" s="496"/>
      <c r="AG108" s="496"/>
      <c r="AH108" s="496"/>
      <c r="AI108" s="496"/>
      <c r="AJ108" s="496"/>
      <c r="AK108" s="496"/>
      <c r="AL108" s="496"/>
      <c r="AM108" s="497"/>
    </row>
    <row r="109" spans="1:39">
      <c r="A109" s="301" t="s">
        <v>140</v>
      </c>
      <c r="B109" s="303"/>
      <c r="C109" s="516" t="s">
        <v>141</v>
      </c>
      <c r="D109" s="516"/>
      <c r="E109" s="516"/>
      <c r="F109" s="516"/>
      <c r="G109" s="516"/>
      <c r="H109" s="516"/>
      <c r="I109" s="516"/>
      <c r="J109" s="516"/>
      <c r="K109" s="516"/>
      <c r="L109" s="516"/>
      <c r="M109" s="516"/>
      <c r="N109" s="516"/>
      <c r="O109" s="516"/>
      <c r="P109" s="516"/>
      <c r="Q109" s="516"/>
      <c r="R109" s="516"/>
      <c r="S109" s="516"/>
      <c r="T109" s="516"/>
      <c r="U109" s="499">
        <f>IFERROR(ROUNDDOWN(U89/U81,0),)</f>
        <v>0</v>
      </c>
      <c r="V109" s="500"/>
      <c r="W109" s="500"/>
      <c r="X109" s="500"/>
      <c r="Y109" s="500"/>
      <c r="Z109" s="500"/>
      <c r="AA109" s="500"/>
      <c r="AB109" s="500"/>
      <c r="AC109" s="500"/>
      <c r="AD109" s="500"/>
      <c r="AE109" s="500"/>
      <c r="AF109" s="500"/>
      <c r="AG109" s="500"/>
      <c r="AH109" s="500"/>
      <c r="AI109" s="500"/>
      <c r="AJ109" s="500"/>
      <c r="AK109" s="500"/>
      <c r="AL109" s="500"/>
      <c r="AM109" s="501"/>
    </row>
    <row r="110" spans="1:39">
      <c r="A110" s="304"/>
      <c r="B110" s="306"/>
      <c r="C110" s="528" t="s">
        <v>142</v>
      </c>
      <c r="D110" s="528"/>
      <c r="E110" s="528"/>
      <c r="F110" s="528"/>
      <c r="G110" s="528"/>
      <c r="H110" s="528"/>
      <c r="I110" s="528"/>
      <c r="J110" s="528"/>
      <c r="K110" s="528"/>
      <c r="L110" s="528"/>
      <c r="M110" s="528"/>
      <c r="N110" s="528"/>
      <c r="O110" s="528"/>
      <c r="P110" s="528"/>
      <c r="Q110" s="528"/>
      <c r="R110" s="528"/>
      <c r="S110" s="528"/>
      <c r="T110" s="528"/>
      <c r="U110" s="502"/>
      <c r="V110" s="503"/>
      <c r="W110" s="503"/>
      <c r="X110" s="503"/>
      <c r="Y110" s="503"/>
      <c r="Z110" s="503"/>
      <c r="AA110" s="503"/>
      <c r="AB110" s="503"/>
      <c r="AC110" s="503"/>
      <c r="AD110" s="503"/>
      <c r="AE110" s="503"/>
      <c r="AF110" s="503"/>
      <c r="AG110" s="503"/>
      <c r="AH110" s="503"/>
      <c r="AI110" s="503"/>
      <c r="AJ110" s="503"/>
      <c r="AK110" s="503"/>
      <c r="AL110" s="503"/>
      <c r="AM110" s="504"/>
    </row>
    <row r="112" spans="1:39">
      <c r="A112" s="1" t="s">
        <v>156</v>
      </c>
    </row>
    <row r="113" spans="1:39">
      <c r="A113" s="1" t="s">
        <v>168</v>
      </c>
    </row>
    <row r="114" spans="1:39">
      <c r="A114" s="301" t="s">
        <v>166</v>
      </c>
      <c r="B114" s="303"/>
      <c r="C114" s="515" t="s">
        <v>157</v>
      </c>
      <c r="D114" s="516"/>
      <c r="E114" s="516"/>
      <c r="F114" s="516"/>
      <c r="G114" s="516"/>
      <c r="H114" s="516"/>
      <c r="I114" s="516"/>
      <c r="J114" s="516"/>
      <c r="K114" s="516"/>
      <c r="L114" s="516"/>
      <c r="M114" s="516"/>
      <c r="N114" s="516"/>
      <c r="O114" s="516"/>
      <c r="P114" s="516"/>
      <c r="Q114" s="516"/>
      <c r="R114" s="516"/>
      <c r="S114" s="516"/>
      <c r="T114" s="517"/>
      <c r="U114" s="488">
        <f>SUM(U116:AM122)</f>
        <v>0</v>
      </c>
      <c r="V114" s="488"/>
      <c r="W114" s="488"/>
      <c r="X114" s="488"/>
      <c r="Y114" s="488"/>
      <c r="Z114" s="488"/>
      <c r="AA114" s="488"/>
      <c r="AB114" s="488"/>
      <c r="AC114" s="488"/>
      <c r="AD114" s="488"/>
      <c r="AE114" s="488"/>
      <c r="AF114" s="488"/>
      <c r="AG114" s="488"/>
      <c r="AH114" s="488"/>
      <c r="AI114" s="488"/>
      <c r="AJ114" s="488"/>
      <c r="AK114" s="488"/>
      <c r="AL114" s="488"/>
      <c r="AM114" s="488"/>
    </row>
    <row r="115" spans="1:39">
      <c r="A115" s="325"/>
      <c r="B115" s="514"/>
      <c r="C115" s="518" t="s">
        <v>158</v>
      </c>
      <c r="D115" s="519"/>
      <c r="E115" s="519"/>
      <c r="F115" s="519"/>
      <c r="G115" s="519"/>
      <c r="H115" s="519"/>
      <c r="I115" s="519"/>
      <c r="J115" s="519"/>
      <c r="K115" s="519"/>
      <c r="L115" s="519"/>
      <c r="M115" s="519"/>
      <c r="N115" s="519"/>
      <c r="O115" s="519"/>
      <c r="P115" s="519"/>
      <c r="Q115" s="519"/>
      <c r="R115" s="519"/>
      <c r="S115" s="519"/>
      <c r="T115" s="520"/>
      <c r="U115" s="489"/>
      <c r="V115" s="489"/>
      <c r="W115" s="489"/>
      <c r="X115" s="489"/>
      <c r="Y115" s="489"/>
      <c r="Z115" s="489"/>
      <c r="AA115" s="489"/>
      <c r="AB115" s="489"/>
      <c r="AC115" s="489"/>
      <c r="AD115" s="489"/>
      <c r="AE115" s="489"/>
      <c r="AF115" s="489"/>
      <c r="AG115" s="489"/>
      <c r="AH115" s="489"/>
      <c r="AI115" s="489"/>
      <c r="AJ115" s="489"/>
      <c r="AK115" s="489"/>
      <c r="AL115" s="489"/>
      <c r="AM115" s="489"/>
    </row>
    <row r="116" spans="1:39">
      <c r="A116" s="325"/>
      <c r="B116" s="514"/>
      <c r="C116" s="7"/>
      <c r="D116" s="4"/>
      <c r="E116" s="4"/>
      <c r="F116" s="4"/>
      <c r="G116" s="4"/>
      <c r="H116" s="4"/>
      <c r="I116" s="4"/>
      <c r="J116" s="4"/>
      <c r="K116" s="4"/>
      <c r="L116" s="4"/>
      <c r="M116" s="4"/>
      <c r="N116" s="521" t="s">
        <v>159</v>
      </c>
      <c r="O116" s="522"/>
      <c r="P116" s="522"/>
      <c r="Q116" s="522"/>
      <c r="R116" s="522"/>
      <c r="S116" s="522"/>
      <c r="T116" s="523"/>
      <c r="U116" s="485">
        <v>0</v>
      </c>
      <c r="V116" s="486"/>
      <c r="W116" s="486"/>
      <c r="X116" s="486"/>
      <c r="Y116" s="486"/>
      <c r="Z116" s="486"/>
      <c r="AA116" s="486"/>
      <c r="AB116" s="486"/>
      <c r="AC116" s="486"/>
      <c r="AD116" s="486"/>
      <c r="AE116" s="486"/>
      <c r="AF116" s="486"/>
      <c r="AG116" s="486"/>
      <c r="AH116" s="486"/>
      <c r="AI116" s="486"/>
      <c r="AJ116" s="486"/>
      <c r="AK116" s="486"/>
      <c r="AL116" s="486"/>
      <c r="AM116" s="487"/>
    </row>
    <row r="117" spans="1:39">
      <c r="A117" s="325"/>
      <c r="B117" s="514"/>
      <c r="C117" s="7"/>
      <c r="D117" s="4"/>
      <c r="E117" s="4"/>
      <c r="F117" s="4"/>
      <c r="G117" s="4"/>
      <c r="H117" s="4"/>
      <c r="I117" s="4"/>
      <c r="J117" s="4"/>
      <c r="K117" s="4"/>
      <c r="L117" s="4"/>
      <c r="M117" s="4"/>
      <c r="N117" s="521" t="s">
        <v>160</v>
      </c>
      <c r="O117" s="522"/>
      <c r="P117" s="522"/>
      <c r="Q117" s="522"/>
      <c r="R117" s="522"/>
      <c r="S117" s="522"/>
      <c r="T117" s="523"/>
      <c r="U117" s="485">
        <v>0</v>
      </c>
      <c r="V117" s="486"/>
      <c r="W117" s="486"/>
      <c r="X117" s="486"/>
      <c r="Y117" s="486"/>
      <c r="Z117" s="486"/>
      <c r="AA117" s="486"/>
      <c r="AB117" s="486"/>
      <c r="AC117" s="486"/>
      <c r="AD117" s="486"/>
      <c r="AE117" s="486"/>
      <c r="AF117" s="486"/>
      <c r="AG117" s="486"/>
      <c r="AH117" s="486"/>
      <c r="AI117" s="486"/>
      <c r="AJ117" s="486"/>
      <c r="AK117" s="486"/>
      <c r="AL117" s="486"/>
      <c r="AM117" s="487"/>
    </row>
    <row r="118" spans="1:39">
      <c r="A118" s="325"/>
      <c r="B118" s="514"/>
      <c r="C118" s="7"/>
      <c r="D118" s="4"/>
      <c r="E118" s="4"/>
      <c r="F118" s="4"/>
      <c r="G118" s="4"/>
      <c r="H118" s="4"/>
      <c r="I118" s="4"/>
      <c r="J118" s="4"/>
      <c r="K118" s="4"/>
      <c r="L118" s="4"/>
      <c r="M118" s="4"/>
      <c r="N118" s="521" t="s">
        <v>161</v>
      </c>
      <c r="O118" s="522"/>
      <c r="P118" s="522"/>
      <c r="Q118" s="522"/>
      <c r="R118" s="522"/>
      <c r="S118" s="522"/>
      <c r="T118" s="523"/>
      <c r="U118" s="485">
        <v>0</v>
      </c>
      <c r="V118" s="486"/>
      <c r="W118" s="486"/>
      <c r="X118" s="486"/>
      <c r="Y118" s="486"/>
      <c r="Z118" s="486"/>
      <c r="AA118" s="486"/>
      <c r="AB118" s="486"/>
      <c r="AC118" s="486"/>
      <c r="AD118" s="486"/>
      <c r="AE118" s="486"/>
      <c r="AF118" s="486"/>
      <c r="AG118" s="486"/>
      <c r="AH118" s="486"/>
      <c r="AI118" s="486"/>
      <c r="AJ118" s="486"/>
      <c r="AK118" s="486"/>
      <c r="AL118" s="486"/>
      <c r="AM118" s="487"/>
    </row>
    <row r="119" spans="1:39">
      <c r="A119" s="325"/>
      <c r="B119" s="514"/>
      <c r="C119" s="7"/>
      <c r="D119" s="4"/>
      <c r="E119" s="4"/>
      <c r="F119" s="4"/>
      <c r="G119" s="4"/>
      <c r="H119" s="4"/>
      <c r="I119" s="4"/>
      <c r="J119" s="4"/>
      <c r="K119" s="4"/>
      <c r="L119" s="4"/>
      <c r="M119" s="4"/>
      <c r="N119" s="521" t="s">
        <v>162</v>
      </c>
      <c r="O119" s="522"/>
      <c r="P119" s="522"/>
      <c r="Q119" s="522"/>
      <c r="R119" s="522"/>
      <c r="S119" s="522"/>
      <c r="T119" s="523"/>
      <c r="U119" s="485">
        <v>0</v>
      </c>
      <c r="V119" s="486"/>
      <c r="W119" s="486"/>
      <c r="X119" s="486"/>
      <c r="Y119" s="486"/>
      <c r="Z119" s="486"/>
      <c r="AA119" s="486"/>
      <c r="AB119" s="486"/>
      <c r="AC119" s="486"/>
      <c r="AD119" s="486"/>
      <c r="AE119" s="486"/>
      <c r="AF119" s="486"/>
      <c r="AG119" s="486"/>
      <c r="AH119" s="486"/>
      <c r="AI119" s="486"/>
      <c r="AJ119" s="486"/>
      <c r="AK119" s="486"/>
      <c r="AL119" s="486"/>
      <c r="AM119" s="487"/>
    </row>
    <row r="120" spans="1:39">
      <c r="A120" s="325"/>
      <c r="B120" s="514"/>
      <c r="C120" s="7"/>
      <c r="D120" s="4"/>
      <c r="E120" s="4"/>
      <c r="F120" s="4"/>
      <c r="G120" s="4"/>
      <c r="H120" s="4"/>
      <c r="I120" s="4"/>
      <c r="J120" s="4"/>
      <c r="K120" s="4"/>
      <c r="L120" s="4"/>
      <c r="M120" s="4"/>
      <c r="N120" s="521" t="s">
        <v>163</v>
      </c>
      <c r="O120" s="522"/>
      <c r="P120" s="522"/>
      <c r="Q120" s="522"/>
      <c r="R120" s="522"/>
      <c r="S120" s="522"/>
      <c r="T120" s="523"/>
      <c r="U120" s="485">
        <v>0</v>
      </c>
      <c r="V120" s="486"/>
      <c r="W120" s="486"/>
      <c r="X120" s="486"/>
      <c r="Y120" s="486"/>
      <c r="Z120" s="486"/>
      <c r="AA120" s="486"/>
      <c r="AB120" s="486"/>
      <c r="AC120" s="486"/>
      <c r="AD120" s="486"/>
      <c r="AE120" s="486"/>
      <c r="AF120" s="486"/>
      <c r="AG120" s="486"/>
      <c r="AH120" s="486"/>
      <c r="AI120" s="486"/>
      <c r="AJ120" s="486"/>
      <c r="AK120" s="486"/>
      <c r="AL120" s="486"/>
      <c r="AM120" s="487"/>
    </row>
    <row r="121" spans="1:39">
      <c r="A121" s="325"/>
      <c r="B121" s="514"/>
      <c r="C121" s="7"/>
      <c r="D121" s="4"/>
      <c r="E121" s="4"/>
      <c r="F121" s="4"/>
      <c r="G121" s="4"/>
      <c r="H121" s="4"/>
      <c r="I121" s="4"/>
      <c r="J121" s="4"/>
      <c r="K121" s="4"/>
      <c r="L121" s="4"/>
      <c r="M121" s="4"/>
      <c r="N121" s="521" t="s">
        <v>164</v>
      </c>
      <c r="O121" s="522"/>
      <c r="P121" s="522"/>
      <c r="Q121" s="522"/>
      <c r="R121" s="522"/>
      <c r="S121" s="522"/>
      <c r="T121" s="523"/>
      <c r="U121" s="485">
        <v>0</v>
      </c>
      <c r="V121" s="486"/>
      <c r="W121" s="486"/>
      <c r="X121" s="486"/>
      <c r="Y121" s="486"/>
      <c r="Z121" s="486"/>
      <c r="AA121" s="486"/>
      <c r="AB121" s="486"/>
      <c r="AC121" s="486"/>
      <c r="AD121" s="486"/>
      <c r="AE121" s="486"/>
      <c r="AF121" s="486"/>
      <c r="AG121" s="486"/>
      <c r="AH121" s="486"/>
      <c r="AI121" s="486"/>
      <c r="AJ121" s="486"/>
      <c r="AK121" s="486"/>
      <c r="AL121" s="486"/>
      <c r="AM121" s="487"/>
    </row>
    <row r="122" spans="1:39">
      <c r="A122" s="304"/>
      <c r="B122" s="306"/>
      <c r="C122" s="11"/>
      <c r="D122" s="16"/>
      <c r="E122" s="16"/>
      <c r="F122" s="16"/>
      <c r="G122" s="16"/>
      <c r="H122" s="16"/>
      <c r="I122" s="16"/>
      <c r="J122" s="16"/>
      <c r="K122" s="16"/>
      <c r="L122" s="16"/>
      <c r="M122" s="16"/>
      <c r="N122" s="524" t="s">
        <v>165</v>
      </c>
      <c r="O122" s="525"/>
      <c r="P122" s="525"/>
      <c r="Q122" s="525"/>
      <c r="R122" s="525"/>
      <c r="S122" s="525"/>
      <c r="T122" s="526"/>
      <c r="U122" s="511">
        <v>0</v>
      </c>
      <c r="V122" s="512"/>
      <c r="W122" s="512"/>
      <c r="X122" s="512"/>
      <c r="Y122" s="512"/>
      <c r="Z122" s="512"/>
      <c r="AA122" s="512"/>
      <c r="AB122" s="512"/>
      <c r="AC122" s="512"/>
      <c r="AD122" s="512"/>
      <c r="AE122" s="512"/>
      <c r="AF122" s="512"/>
      <c r="AG122" s="512"/>
      <c r="AH122" s="512"/>
      <c r="AI122" s="512"/>
      <c r="AJ122" s="512"/>
      <c r="AK122" s="512"/>
      <c r="AL122" s="512"/>
      <c r="AM122" s="513"/>
    </row>
    <row r="123" spans="1:39">
      <c r="A123" s="301" t="s">
        <v>167</v>
      </c>
      <c r="B123" s="303"/>
      <c r="C123" s="515" t="s">
        <v>123</v>
      </c>
      <c r="D123" s="516"/>
      <c r="E123" s="516"/>
      <c r="F123" s="516"/>
      <c r="G123" s="516"/>
      <c r="H123" s="516"/>
      <c r="I123" s="516"/>
      <c r="J123" s="516"/>
      <c r="K123" s="516"/>
      <c r="L123" s="516"/>
      <c r="M123" s="516"/>
      <c r="N123" s="516"/>
      <c r="O123" s="516"/>
      <c r="P123" s="516"/>
      <c r="Q123" s="516"/>
      <c r="R123" s="516"/>
      <c r="S123" s="516"/>
      <c r="T123" s="517"/>
      <c r="U123" s="488">
        <f>SUM(U125:AM131)</f>
        <v>0</v>
      </c>
      <c r="V123" s="488"/>
      <c r="W123" s="488"/>
      <c r="X123" s="488"/>
      <c r="Y123" s="488"/>
      <c r="Z123" s="488"/>
      <c r="AA123" s="488"/>
      <c r="AB123" s="488"/>
      <c r="AC123" s="488"/>
      <c r="AD123" s="488"/>
      <c r="AE123" s="488"/>
      <c r="AF123" s="488"/>
      <c r="AG123" s="488"/>
      <c r="AH123" s="488"/>
      <c r="AI123" s="488"/>
      <c r="AJ123" s="488"/>
      <c r="AK123" s="488"/>
      <c r="AL123" s="488"/>
      <c r="AM123" s="488"/>
    </row>
    <row r="124" spans="1:39">
      <c r="A124" s="325"/>
      <c r="B124" s="514"/>
      <c r="C124" s="518" t="s">
        <v>124</v>
      </c>
      <c r="D124" s="519"/>
      <c r="E124" s="519"/>
      <c r="F124" s="519"/>
      <c r="G124" s="519"/>
      <c r="H124" s="519"/>
      <c r="I124" s="519"/>
      <c r="J124" s="519"/>
      <c r="K124" s="519"/>
      <c r="L124" s="519"/>
      <c r="M124" s="519"/>
      <c r="N124" s="519"/>
      <c r="O124" s="519"/>
      <c r="P124" s="519"/>
      <c r="Q124" s="519"/>
      <c r="R124" s="519"/>
      <c r="S124" s="519"/>
      <c r="T124" s="520"/>
      <c r="U124" s="489"/>
      <c r="V124" s="489"/>
      <c r="W124" s="489"/>
      <c r="X124" s="489"/>
      <c r="Y124" s="489"/>
      <c r="Z124" s="489"/>
      <c r="AA124" s="489"/>
      <c r="AB124" s="489"/>
      <c r="AC124" s="489"/>
      <c r="AD124" s="489"/>
      <c r="AE124" s="489"/>
      <c r="AF124" s="489"/>
      <c r="AG124" s="489"/>
      <c r="AH124" s="489"/>
      <c r="AI124" s="489"/>
      <c r="AJ124" s="489"/>
      <c r="AK124" s="489"/>
      <c r="AL124" s="489"/>
      <c r="AM124" s="489"/>
    </row>
    <row r="125" spans="1:39">
      <c r="A125" s="325"/>
      <c r="B125" s="514"/>
      <c r="C125" s="7"/>
      <c r="D125" s="4"/>
      <c r="E125" s="4"/>
      <c r="F125" s="4"/>
      <c r="G125" s="4"/>
      <c r="H125" s="4"/>
      <c r="I125" s="4"/>
      <c r="J125" s="4"/>
      <c r="K125" s="4"/>
      <c r="L125" s="4"/>
      <c r="M125" s="4"/>
      <c r="N125" s="521" t="s">
        <v>159</v>
      </c>
      <c r="O125" s="522"/>
      <c r="P125" s="522"/>
      <c r="Q125" s="522"/>
      <c r="R125" s="522"/>
      <c r="S125" s="522"/>
      <c r="T125" s="523"/>
      <c r="U125" s="485">
        <v>0</v>
      </c>
      <c r="V125" s="486"/>
      <c r="W125" s="486"/>
      <c r="X125" s="486"/>
      <c r="Y125" s="486"/>
      <c r="Z125" s="486"/>
      <c r="AA125" s="486"/>
      <c r="AB125" s="486"/>
      <c r="AC125" s="486"/>
      <c r="AD125" s="486"/>
      <c r="AE125" s="486"/>
      <c r="AF125" s="486"/>
      <c r="AG125" s="486"/>
      <c r="AH125" s="486"/>
      <c r="AI125" s="486"/>
      <c r="AJ125" s="486"/>
      <c r="AK125" s="486"/>
      <c r="AL125" s="486"/>
      <c r="AM125" s="487"/>
    </row>
    <row r="126" spans="1:39">
      <c r="A126" s="325"/>
      <c r="B126" s="514"/>
      <c r="C126" s="7"/>
      <c r="D126" s="4"/>
      <c r="E126" s="4"/>
      <c r="F126" s="4"/>
      <c r="G126" s="4"/>
      <c r="H126" s="4"/>
      <c r="I126" s="4"/>
      <c r="J126" s="4"/>
      <c r="K126" s="4"/>
      <c r="L126" s="4"/>
      <c r="M126" s="4"/>
      <c r="N126" s="521" t="s">
        <v>160</v>
      </c>
      <c r="O126" s="522"/>
      <c r="P126" s="522"/>
      <c r="Q126" s="522"/>
      <c r="R126" s="522"/>
      <c r="S126" s="522"/>
      <c r="T126" s="523"/>
      <c r="U126" s="485">
        <v>0</v>
      </c>
      <c r="V126" s="486"/>
      <c r="W126" s="486"/>
      <c r="X126" s="486"/>
      <c r="Y126" s="486"/>
      <c r="Z126" s="486"/>
      <c r="AA126" s="486"/>
      <c r="AB126" s="486"/>
      <c r="AC126" s="486"/>
      <c r="AD126" s="486"/>
      <c r="AE126" s="486"/>
      <c r="AF126" s="486"/>
      <c r="AG126" s="486"/>
      <c r="AH126" s="486"/>
      <c r="AI126" s="486"/>
      <c r="AJ126" s="486"/>
      <c r="AK126" s="486"/>
      <c r="AL126" s="486"/>
      <c r="AM126" s="487"/>
    </row>
    <row r="127" spans="1:39">
      <c r="A127" s="325"/>
      <c r="B127" s="514"/>
      <c r="C127" s="7"/>
      <c r="D127" s="4"/>
      <c r="E127" s="4"/>
      <c r="F127" s="4"/>
      <c r="G127" s="4"/>
      <c r="H127" s="4"/>
      <c r="I127" s="4"/>
      <c r="J127" s="4"/>
      <c r="K127" s="4"/>
      <c r="L127" s="4"/>
      <c r="M127" s="4"/>
      <c r="N127" s="521" t="s">
        <v>161</v>
      </c>
      <c r="O127" s="522"/>
      <c r="P127" s="522"/>
      <c r="Q127" s="522"/>
      <c r="R127" s="522"/>
      <c r="S127" s="522"/>
      <c r="T127" s="523"/>
      <c r="U127" s="485">
        <v>0</v>
      </c>
      <c r="V127" s="486"/>
      <c r="W127" s="486"/>
      <c r="X127" s="486"/>
      <c r="Y127" s="486"/>
      <c r="Z127" s="486"/>
      <c r="AA127" s="486"/>
      <c r="AB127" s="486"/>
      <c r="AC127" s="486"/>
      <c r="AD127" s="486"/>
      <c r="AE127" s="486"/>
      <c r="AF127" s="486"/>
      <c r="AG127" s="486"/>
      <c r="AH127" s="486"/>
      <c r="AI127" s="486"/>
      <c r="AJ127" s="486"/>
      <c r="AK127" s="486"/>
      <c r="AL127" s="486"/>
      <c r="AM127" s="487"/>
    </row>
    <row r="128" spans="1:39">
      <c r="A128" s="325"/>
      <c r="B128" s="514"/>
      <c r="C128" s="7"/>
      <c r="D128" s="4"/>
      <c r="E128" s="4"/>
      <c r="F128" s="4"/>
      <c r="G128" s="4"/>
      <c r="H128" s="4"/>
      <c r="I128" s="4"/>
      <c r="J128" s="4"/>
      <c r="K128" s="4"/>
      <c r="L128" s="4"/>
      <c r="M128" s="4"/>
      <c r="N128" s="521" t="s">
        <v>162</v>
      </c>
      <c r="O128" s="522"/>
      <c r="P128" s="522"/>
      <c r="Q128" s="522"/>
      <c r="R128" s="522"/>
      <c r="S128" s="522"/>
      <c r="T128" s="523"/>
      <c r="U128" s="485">
        <v>0</v>
      </c>
      <c r="V128" s="486"/>
      <c r="W128" s="486"/>
      <c r="X128" s="486"/>
      <c r="Y128" s="486"/>
      <c r="Z128" s="486"/>
      <c r="AA128" s="486"/>
      <c r="AB128" s="486"/>
      <c r="AC128" s="486"/>
      <c r="AD128" s="486"/>
      <c r="AE128" s="486"/>
      <c r="AF128" s="486"/>
      <c r="AG128" s="486"/>
      <c r="AH128" s="486"/>
      <c r="AI128" s="486"/>
      <c r="AJ128" s="486"/>
      <c r="AK128" s="486"/>
      <c r="AL128" s="486"/>
      <c r="AM128" s="487"/>
    </row>
    <row r="129" spans="1:40">
      <c r="A129" s="325"/>
      <c r="B129" s="514"/>
      <c r="C129" s="7"/>
      <c r="D129" s="4"/>
      <c r="E129" s="4"/>
      <c r="F129" s="4"/>
      <c r="G129" s="4"/>
      <c r="H129" s="4"/>
      <c r="I129" s="4"/>
      <c r="J129" s="4"/>
      <c r="K129" s="4"/>
      <c r="L129" s="4"/>
      <c r="M129" s="4"/>
      <c r="N129" s="521" t="s">
        <v>163</v>
      </c>
      <c r="O129" s="522"/>
      <c r="P129" s="522"/>
      <c r="Q129" s="522"/>
      <c r="R129" s="522"/>
      <c r="S129" s="522"/>
      <c r="T129" s="523"/>
      <c r="U129" s="485">
        <v>0</v>
      </c>
      <c r="V129" s="486"/>
      <c r="W129" s="486"/>
      <c r="X129" s="486"/>
      <c r="Y129" s="486"/>
      <c r="Z129" s="486"/>
      <c r="AA129" s="486"/>
      <c r="AB129" s="486"/>
      <c r="AC129" s="486"/>
      <c r="AD129" s="486"/>
      <c r="AE129" s="486"/>
      <c r="AF129" s="486"/>
      <c r="AG129" s="486"/>
      <c r="AH129" s="486"/>
      <c r="AI129" s="486"/>
      <c r="AJ129" s="486"/>
      <c r="AK129" s="486"/>
      <c r="AL129" s="486"/>
      <c r="AM129" s="487"/>
    </row>
    <row r="130" spans="1:40">
      <c r="A130" s="325"/>
      <c r="B130" s="514"/>
      <c r="C130" s="7"/>
      <c r="D130" s="4"/>
      <c r="E130" s="4"/>
      <c r="F130" s="4"/>
      <c r="G130" s="4"/>
      <c r="H130" s="4"/>
      <c r="I130" s="4"/>
      <c r="J130" s="4"/>
      <c r="K130" s="4"/>
      <c r="L130" s="4"/>
      <c r="M130" s="4"/>
      <c r="N130" s="521" t="s">
        <v>164</v>
      </c>
      <c r="O130" s="522"/>
      <c r="P130" s="522"/>
      <c r="Q130" s="522"/>
      <c r="R130" s="522"/>
      <c r="S130" s="522"/>
      <c r="T130" s="523"/>
      <c r="U130" s="485">
        <v>0</v>
      </c>
      <c r="V130" s="486"/>
      <c r="W130" s="486"/>
      <c r="X130" s="486"/>
      <c r="Y130" s="486"/>
      <c r="Z130" s="486"/>
      <c r="AA130" s="486"/>
      <c r="AB130" s="486"/>
      <c r="AC130" s="486"/>
      <c r="AD130" s="486"/>
      <c r="AE130" s="486"/>
      <c r="AF130" s="486"/>
      <c r="AG130" s="486"/>
      <c r="AH130" s="486"/>
      <c r="AI130" s="486"/>
      <c r="AJ130" s="486"/>
      <c r="AK130" s="486"/>
      <c r="AL130" s="486"/>
      <c r="AM130" s="487"/>
    </row>
    <row r="131" spans="1:40">
      <c r="A131" s="304"/>
      <c r="B131" s="306"/>
      <c r="C131" s="11"/>
      <c r="D131" s="16"/>
      <c r="E131" s="16"/>
      <c r="F131" s="16"/>
      <c r="G131" s="16"/>
      <c r="H131" s="16"/>
      <c r="I131" s="16"/>
      <c r="J131" s="16"/>
      <c r="K131" s="16"/>
      <c r="L131" s="16"/>
      <c r="M131" s="16"/>
      <c r="N131" s="524" t="s">
        <v>165</v>
      </c>
      <c r="O131" s="525"/>
      <c r="P131" s="525"/>
      <c r="Q131" s="525"/>
      <c r="R131" s="525"/>
      <c r="S131" s="525"/>
      <c r="T131" s="526"/>
      <c r="U131" s="511">
        <v>0</v>
      </c>
      <c r="V131" s="512"/>
      <c r="W131" s="512"/>
      <c r="X131" s="512"/>
      <c r="Y131" s="512"/>
      <c r="Z131" s="512"/>
      <c r="AA131" s="512"/>
      <c r="AB131" s="512"/>
      <c r="AC131" s="512"/>
      <c r="AD131" s="512"/>
      <c r="AE131" s="512"/>
      <c r="AF131" s="512"/>
      <c r="AG131" s="512"/>
      <c r="AH131" s="512"/>
      <c r="AI131" s="512"/>
      <c r="AJ131" s="512"/>
      <c r="AK131" s="512"/>
      <c r="AL131" s="512"/>
      <c r="AM131" s="513"/>
    </row>
    <row r="132" spans="1:40">
      <c r="A132" s="301" t="s">
        <v>146</v>
      </c>
      <c r="B132" s="303"/>
      <c r="C132" s="515" t="s">
        <v>127</v>
      </c>
      <c r="D132" s="516"/>
      <c r="E132" s="516"/>
      <c r="F132" s="516"/>
      <c r="G132" s="516"/>
      <c r="H132" s="516"/>
      <c r="I132" s="516"/>
      <c r="J132" s="516"/>
      <c r="K132" s="516"/>
      <c r="L132" s="516"/>
      <c r="M132" s="516"/>
      <c r="N132" s="516"/>
      <c r="O132" s="516"/>
      <c r="P132" s="516"/>
      <c r="Q132" s="516"/>
      <c r="R132" s="516"/>
      <c r="S132" s="516"/>
      <c r="T132" s="517"/>
      <c r="U132" s="508">
        <v>0</v>
      </c>
      <c r="V132" s="509"/>
      <c r="W132" s="509"/>
      <c r="X132" s="509"/>
      <c r="Y132" s="509"/>
      <c r="Z132" s="509"/>
      <c r="AA132" s="509"/>
      <c r="AB132" s="509"/>
      <c r="AC132" s="509"/>
      <c r="AD132" s="509"/>
      <c r="AE132" s="509"/>
      <c r="AF132" s="509"/>
      <c r="AG132" s="509"/>
      <c r="AH132" s="509"/>
      <c r="AI132" s="509"/>
      <c r="AJ132" s="509"/>
      <c r="AK132" s="509"/>
      <c r="AL132" s="509"/>
      <c r="AM132" s="510"/>
    </row>
    <row r="133" spans="1:40">
      <c r="A133" s="304"/>
      <c r="B133" s="306"/>
      <c r="C133" s="527" t="s">
        <v>124</v>
      </c>
      <c r="D133" s="528"/>
      <c r="E133" s="528"/>
      <c r="F133" s="528"/>
      <c r="G133" s="528"/>
      <c r="H133" s="528"/>
      <c r="I133" s="528"/>
      <c r="J133" s="528"/>
      <c r="K133" s="528"/>
      <c r="L133" s="528"/>
      <c r="M133" s="528"/>
      <c r="N133" s="528"/>
      <c r="O133" s="528"/>
      <c r="P133" s="528"/>
      <c r="Q133" s="528"/>
      <c r="R133" s="528"/>
      <c r="S133" s="528"/>
      <c r="T133" s="529"/>
      <c r="U133" s="511"/>
      <c r="V133" s="512"/>
      <c r="W133" s="512"/>
      <c r="X133" s="512"/>
      <c r="Y133" s="512"/>
      <c r="Z133" s="512"/>
      <c r="AA133" s="512"/>
      <c r="AB133" s="512"/>
      <c r="AC133" s="512"/>
      <c r="AD133" s="512"/>
      <c r="AE133" s="512"/>
      <c r="AF133" s="512"/>
      <c r="AG133" s="512"/>
      <c r="AH133" s="512"/>
      <c r="AI133" s="512"/>
      <c r="AJ133" s="512"/>
      <c r="AK133" s="512"/>
      <c r="AL133" s="512"/>
      <c r="AM133" s="513"/>
    </row>
    <row r="134" spans="1:40">
      <c r="A134" s="301" t="s">
        <v>9</v>
      </c>
      <c r="B134" s="303"/>
      <c r="C134" s="562" t="s">
        <v>169</v>
      </c>
      <c r="D134" s="563"/>
      <c r="E134" s="563"/>
      <c r="F134" s="563"/>
      <c r="G134" s="563"/>
      <c r="H134" s="563"/>
      <c r="I134" s="563"/>
      <c r="J134" s="563"/>
      <c r="K134" s="563"/>
      <c r="L134" s="563"/>
      <c r="M134" s="563"/>
      <c r="N134" s="563"/>
      <c r="O134" s="563"/>
      <c r="P134" s="563"/>
      <c r="Q134" s="563"/>
      <c r="R134" s="563"/>
      <c r="S134" s="563"/>
      <c r="T134" s="564"/>
      <c r="U134" s="508">
        <v>0</v>
      </c>
      <c r="V134" s="509"/>
      <c r="W134" s="509"/>
      <c r="X134" s="509"/>
      <c r="Y134" s="509"/>
      <c r="Z134" s="509"/>
      <c r="AA134" s="509"/>
      <c r="AB134" s="509"/>
      <c r="AC134" s="509"/>
      <c r="AD134" s="509"/>
      <c r="AE134" s="509"/>
      <c r="AF134" s="509"/>
      <c r="AG134" s="509"/>
      <c r="AH134" s="509"/>
      <c r="AI134" s="509"/>
      <c r="AJ134" s="509"/>
      <c r="AK134" s="509"/>
      <c r="AL134" s="509"/>
      <c r="AM134" s="510"/>
    </row>
    <row r="135" spans="1:40">
      <c r="A135" s="304"/>
      <c r="B135" s="306"/>
      <c r="C135" s="527" t="s">
        <v>124</v>
      </c>
      <c r="D135" s="528"/>
      <c r="E135" s="528"/>
      <c r="F135" s="528"/>
      <c r="G135" s="528"/>
      <c r="H135" s="528"/>
      <c r="I135" s="528"/>
      <c r="J135" s="528"/>
      <c r="K135" s="528"/>
      <c r="L135" s="528"/>
      <c r="M135" s="528"/>
      <c r="N135" s="528"/>
      <c r="O135" s="528"/>
      <c r="P135" s="528"/>
      <c r="Q135" s="528"/>
      <c r="R135" s="528"/>
      <c r="S135" s="528"/>
      <c r="T135" s="529"/>
      <c r="U135" s="511"/>
      <c r="V135" s="512"/>
      <c r="W135" s="512"/>
      <c r="X135" s="512"/>
      <c r="Y135" s="512"/>
      <c r="Z135" s="512"/>
      <c r="AA135" s="512"/>
      <c r="AB135" s="512"/>
      <c r="AC135" s="512"/>
      <c r="AD135" s="512"/>
      <c r="AE135" s="512"/>
      <c r="AF135" s="512"/>
      <c r="AG135" s="512"/>
      <c r="AH135" s="512"/>
      <c r="AI135" s="512"/>
      <c r="AJ135" s="512"/>
      <c r="AK135" s="512"/>
      <c r="AL135" s="512"/>
      <c r="AM135" s="513"/>
    </row>
    <row r="136" spans="1:40">
      <c r="A136" s="301" t="s">
        <v>147</v>
      </c>
      <c r="B136" s="303"/>
      <c r="C136" s="515" t="s">
        <v>130</v>
      </c>
      <c r="D136" s="516"/>
      <c r="E136" s="516"/>
      <c r="F136" s="516"/>
      <c r="G136" s="516"/>
      <c r="H136" s="516"/>
      <c r="I136" s="516"/>
      <c r="J136" s="516"/>
      <c r="K136" s="516"/>
      <c r="L136" s="516"/>
      <c r="M136" s="516"/>
      <c r="N136" s="516"/>
      <c r="O136" s="516"/>
      <c r="P136" s="516"/>
      <c r="Q136" s="516"/>
      <c r="R136" s="516"/>
      <c r="S136" s="516"/>
      <c r="T136" s="517"/>
      <c r="U136" s="547">
        <v>0</v>
      </c>
      <c r="V136" s="548"/>
      <c r="W136" s="548"/>
      <c r="X136" s="548"/>
      <c r="Y136" s="548"/>
      <c r="Z136" s="548"/>
      <c r="AA136" s="548"/>
      <c r="AB136" s="548"/>
      <c r="AC136" s="548"/>
      <c r="AD136" s="548"/>
      <c r="AE136" s="548"/>
      <c r="AF136" s="548"/>
      <c r="AG136" s="548"/>
      <c r="AH136" s="548"/>
      <c r="AI136" s="548"/>
      <c r="AJ136" s="548"/>
      <c r="AK136" s="548"/>
      <c r="AL136" s="548"/>
      <c r="AM136" s="549"/>
    </row>
    <row r="137" spans="1:40">
      <c r="A137" s="304"/>
      <c r="B137" s="306"/>
      <c r="C137" s="527" t="s">
        <v>131</v>
      </c>
      <c r="D137" s="528"/>
      <c r="E137" s="528"/>
      <c r="F137" s="528"/>
      <c r="G137" s="528"/>
      <c r="H137" s="528"/>
      <c r="I137" s="528"/>
      <c r="J137" s="528"/>
      <c r="K137" s="528"/>
      <c r="L137" s="528"/>
      <c r="M137" s="528"/>
      <c r="N137" s="528"/>
      <c r="O137" s="528"/>
      <c r="P137" s="528"/>
      <c r="Q137" s="528"/>
      <c r="R137" s="528"/>
      <c r="S137" s="528"/>
      <c r="T137" s="529"/>
      <c r="U137" s="559"/>
      <c r="V137" s="560"/>
      <c r="W137" s="560"/>
      <c r="X137" s="560"/>
      <c r="Y137" s="560"/>
      <c r="Z137" s="560"/>
      <c r="AA137" s="560"/>
      <c r="AB137" s="560"/>
      <c r="AC137" s="560"/>
      <c r="AD137" s="560"/>
      <c r="AE137" s="560"/>
      <c r="AF137" s="560"/>
      <c r="AG137" s="560"/>
      <c r="AH137" s="560"/>
      <c r="AI137" s="560"/>
      <c r="AJ137" s="560"/>
      <c r="AK137" s="560"/>
      <c r="AL137" s="560"/>
      <c r="AM137" s="561"/>
    </row>
    <row r="138" spans="1:40">
      <c r="A138" s="301" t="s">
        <v>149</v>
      </c>
      <c r="B138" s="303"/>
      <c r="C138" s="515" t="s">
        <v>150</v>
      </c>
      <c r="D138" s="516"/>
      <c r="E138" s="516"/>
      <c r="F138" s="516"/>
      <c r="G138" s="516"/>
      <c r="H138" s="516"/>
      <c r="I138" s="516"/>
      <c r="J138" s="516"/>
      <c r="K138" s="516"/>
      <c r="L138" s="516"/>
      <c r="M138" s="516"/>
      <c r="N138" s="516"/>
      <c r="O138" s="516"/>
      <c r="P138" s="516"/>
      <c r="Q138" s="516"/>
      <c r="R138" s="516"/>
      <c r="S138" s="516"/>
      <c r="T138" s="517"/>
      <c r="U138" s="499">
        <f>IFERROR(ROUNDDOWN(U136/U132,0),)</f>
        <v>0</v>
      </c>
      <c r="V138" s="500"/>
      <c r="W138" s="500"/>
      <c r="X138" s="500"/>
      <c r="Y138" s="500"/>
      <c r="Z138" s="500"/>
      <c r="AA138" s="500"/>
      <c r="AB138" s="500"/>
      <c r="AC138" s="500"/>
      <c r="AD138" s="500"/>
      <c r="AE138" s="500"/>
      <c r="AF138" s="500"/>
      <c r="AG138" s="500"/>
      <c r="AH138" s="500"/>
      <c r="AI138" s="500"/>
      <c r="AJ138" s="500"/>
      <c r="AK138" s="500"/>
      <c r="AL138" s="500"/>
      <c r="AM138" s="501"/>
    </row>
    <row r="139" spans="1:40">
      <c r="A139" s="304"/>
      <c r="B139" s="306"/>
      <c r="C139" s="527" t="s">
        <v>151</v>
      </c>
      <c r="D139" s="528"/>
      <c r="E139" s="528"/>
      <c r="F139" s="528"/>
      <c r="G139" s="528"/>
      <c r="H139" s="528"/>
      <c r="I139" s="528"/>
      <c r="J139" s="528"/>
      <c r="K139" s="528"/>
      <c r="L139" s="528"/>
      <c r="M139" s="528"/>
      <c r="N139" s="528"/>
      <c r="O139" s="528"/>
      <c r="P139" s="528"/>
      <c r="Q139" s="528"/>
      <c r="R139" s="528"/>
      <c r="S139" s="528"/>
      <c r="T139" s="529"/>
      <c r="U139" s="502"/>
      <c r="V139" s="503"/>
      <c r="W139" s="503"/>
      <c r="X139" s="503"/>
      <c r="Y139" s="503"/>
      <c r="Z139" s="503"/>
      <c r="AA139" s="503"/>
      <c r="AB139" s="503"/>
      <c r="AC139" s="503"/>
      <c r="AD139" s="503"/>
      <c r="AE139" s="503"/>
      <c r="AF139" s="503"/>
      <c r="AG139" s="503"/>
      <c r="AH139" s="503"/>
      <c r="AI139" s="503"/>
      <c r="AJ139" s="503"/>
      <c r="AK139" s="503"/>
      <c r="AL139" s="503"/>
      <c r="AM139" s="504"/>
    </row>
    <row r="140" spans="1:40">
      <c r="A140" s="406" t="s">
        <v>134</v>
      </c>
      <c r="B140" s="406"/>
      <c r="C140" s="515" t="s">
        <v>110</v>
      </c>
      <c r="D140" s="516"/>
      <c r="E140" s="516"/>
      <c r="F140" s="516"/>
      <c r="G140" s="516"/>
      <c r="H140" s="516"/>
      <c r="I140" s="516"/>
      <c r="J140" s="516"/>
      <c r="K140" s="516"/>
      <c r="L140" s="516"/>
      <c r="M140" s="516"/>
      <c r="N140" s="516"/>
      <c r="O140" s="516"/>
      <c r="P140" s="516"/>
      <c r="Q140" s="516"/>
      <c r="R140" s="516"/>
      <c r="S140" s="516"/>
      <c r="T140" s="517"/>
      <c r="U140" s="547">
        <v>0</v>
      </c>
      <c r="V140" s="548"/>
      <c r="W140" s="548"/>
      <c r="X140" s="548"/>
      <c r="Y140" s="548"/>
      <c r="Z140" s="548"/>
      <c r="AA140" s="548"/>
      <c r="AB140" s="548"/>
      <c r="AC140" s="548"/>
      <c r="AD140" s="548"/>
      <c r="AE140" s="548"/>
      <c r="AF140" s="548"/>
      <c r="AG140" s="548"/>
      <c r="AH140" s="548"/>
      <c r="AI140" s="548"/>
      <c r="AJ140" s="548"/>
      <c r="AK140" s="548"/>
      <c r="AL140" s="548"/>
      <c r="AM140" s="549"/>
      <c r="AN140" s="23"/>
    </row>
    <row r="141" spans="1:40" ht="13.5" customHeight="1">
      <c r="A141" s="406"/>
      <c r="B141" s="406"/>
      <c r="C141" s="483" t="s">
        <v>268</v>
      </c>
      <c r="D141" s="484"/>
      <c r="E141" s="484"/>
      <c r="F141" s="484"/>
      <c r="G141" s="484"/>
      <c r="H141" s="484"/>
      <c r="I141" s="484"/>
      <c r="J141" s="484"/>
      <c r="K141" s="484"/>
      <c r="L141" s="484"/>
      <c r="M141" s="484"/>
      <c r="N141" s="484"/>
      <c r="O141" s="484"/>
      <c r="P141" s="484"/>
      <c r="Q141" s="484"/>
      <c r="R141" s="484"/>
      <c r="S141" s="484"/>
      <c r="T141" s="533"/>
      <c r="U141" s="550"/>
      <c r="V141" s="551"/>
      <c r="W141" s="551"/>
      <c r="X141" s="551"/>
      <c r="Y141" s="551"/>
      <c r="Z141" s="551"/>
      <c r="AA141" s="551"/>
      <c r="AB141" s="551"/>
      <c r="AC141" s="551"/>
      <c r="AD141" s="551"/>
      <c r="AE141" s="551"/>
      <c r="AF141" s="551"/>
      <c r="AG141" s="551"/>
      <c r="AH141" s="551"/>
      <c r="AI141" s="551"/>
      <c r="AJ141" s="551"/>
      <c r="AK141" s="551"/>
      <c r="AL141" s="551"/>
      <c r="AM141" s="552"/>
      <c r="AN141" s="23"/>
    </row>
    <row r="142" spans="1:40">
      <c r="A142" s="406"/>
      <c r="B142" s="406"/>
      <c r="C142" s="483"/>
      <c r="D142" s="484"/>
      <c r="E142" s="484"/>
      <c r="F142" s="484"/>
      <c r="G142" s="484"/>
      <c r="H142" s="484"/>
      <c r="I142" s="484"/>
      <c r="J142" s="484"/>
      <c r="K142" s="484"/>
      <c r="L142" s="484"/>
      <c r="M142" s="484"/>
      <c r="N142" s="484"/>
      <c r="O142" s="484"/>
      <c r="P142" s="484"/>
      <c r="Q142" s="484"/>
      <c r="R142" s="484"/>
      <c r="S142" s="484"/>
      <c r="T142" s="533"/>
      <c r="U142" s="550"/>
      <c r="V142" s="551"/>
      <c r="W142" s="551"/>
      <c r="X142" s="551"/>
      <c r="Y142" s="551"/>
      <c r="Z142" s="551"/>
      <c r="AA142" s="551"/>
      <c r="AB142" s="551"/>
      <c r="AC142" s="551"/>
      <c r="AD142" s="551"/>
      <c r="AE142" s="551"/>
      <c r="AF142" s="551"/>
      <c r="AG142" s="551"/>
      <c r="AH142" s="551"/>
      <c r="AI142" s="551"/>
      <c r="AJ142" s="551"/>
      <c r="AK142" s="551"/>
      <c r="AL142" s="551"/>
      <c r="AM142" s="552"/>
      <c r="AN142" s="23"/>
    </row>
    <row r="143" spans="1:40">
      <c r="A143" s="406"/>
      <c r="B143" s="406"/>
      <c r="C143" s="595"/>
      <c r="D143" s="596"/>
      <c r="E143" s="596"/>
      <c r="F143" s="596"/>
      <c r="G143" s="596"/>
      <c r="H143" s="596"/>
      <c r="I143" s="596"/>
      <c r="J143" s="596"/>
      <c r="K143" s="596"/>
      <c r="L143" s="596"/>
      <c r="M143" s="596"/>
      <c r="N143" s="596"/>
      <c r="O143" s="596"/>
      <c r="P143" s="596"/>
      <c r="Q143" s="596"/>
      <c r="R143" s="596"/>
      <c r="S143" s="596"/>
      <c r="T143" s="597"/>
      <c r="U143" s="553"/>
      <c r="V143" s="554"/>
      <c r="W143" s="554"/>
      <c r="X143" s="554"/>
      <c r="Y143" s="554"/>
      <c r="Z143" s="554"/>
      <c r="AA143" s="554"/>
      <c r="AB143" s="554"/>
      <c r="AC143" s="554"/>
      <c r="AD143" s="554"/>
      <c r="AE143" s="554"/>
      <c r="AF143" s="554"/>
      <c r="AG143" s="554"/>
      <c r="AH143" s="554"/>
      <c r="AI143" s="554"/>
      <c r="AJ143" s="554"/>
      <c r="AK143" s="554"/>
      <c r="AL143" s="554"/>
      <c r="AM143" s="555"/>
      <c r="AN143" s="23"/>
    </row>
    <row r="144" spans="1:40" ht="13.5" customHeight="1">
      <c r="A144" s="406"/>
      <c r="B144" s="406"/>
      <c r="C144" s="27"/>
      <c r="D144" s="28" t="s">
        <v>13</v>
      </c>
      <c r="E144" s="598" t="s">
        <v>112</v>
      </c>
      <c r="F144" s="598"/>
      <c r="G144" s="598"/>
      <c r="H144" s="598"/>
      <c r="I144" s="598"/>
      <c r="J144" s="598"/>
      <c r="K144" s="598"/>
      <c r="L144" s="598"/>
      <c r="M144" s="598"/>
      <c r="N144" s="598"/>
      <c r="O144" s="598"/>
      <c r="P144" s="598"/>
      <c r="Q144" s="598"/>
      <c r="R144" s="598"/>
      <c r="S144" s="598"/>
      <c r="T144" s="599"/>
      <c r="U144" s="556">
        <v>0</v>
      </c>
      <c r="V144" s="557"/>
      <c r="W144" s="557"/>
      <c r="X144" s="557"/>
      <c r="Y144" s="557"/>
      <c r="Z144" s="557"/>
      <c r="AA144" s="557"/>
      <c r="AB144" s="557"/>
      <c r="AC144" s="557"/>
      <c r="AD144" s="557"/>
      <c r="AE144" s="557"/>
      <c r="AF144" s="557"/>
      <c r="AG144" s="557"/>
      <c r="AH144" s="557"/>
      <c r="AI144" s="557"/>
      <c r="AJ144" s="557"/>
      <c r="AK144" s="557"/>
      <c r="AL144" s="557"/>
      <c r="AM144" s="558"/>
    </row>
    <row r="145" spans="1:39" ht="13.5" customHeight="1">
      <c r="A145" s="406"/>
      <c r="B145" s="406"/>
      <c r="C145" s="7"/>
      <c r="D145" s="25" t="s">
        <v>103</v>
      </c>
      <c r="E145" s="484" t="s">
        <v>269</v>
      </c>
      <c r="F145" s="484"/>
      <c r="G145" s="484"/>
      <c r="H145" s="484"/>
      <c r="I145" s="484"/>
      <c r="J145" s="484"/>
      <c r="K145" s="484"/>
      <c r="L145" s="484"/>
      <c r="M145" s="484"/>
      <c r="N145" s="484"/>
      <c r="O145" s="484"/>
      <c r="P145" s="484"/>
      <c r="Q145" s="484"/>
      <c r="R145" s="484"/>
      <c r="S145" s="484"/>
      <c r="T145" s="533"/>
      <c r="U145" s="556">
        <v>0</v>
      </c>
      <c r="V145" s="557"/>
      <c r="W145" s="557"/>
      <c r="X145" s="557"/>
      <c r="Y145" s="557"/>
      <c r="Z145" s="557"/>
      <c r="AA145" s="557"/>
      <c r="AB145" s="557"/>
      <c r="AC145" s="557"/>
      <c r="AD145" s="557"/>
      <c r="AE145" s="557"/>
      <c r="AF145" s="557"/>
      <c r="AG145" s="557"/>
      <c r="AH145" s="557"/>
      <c r="AI145" s="557"/>
      <c r="AJ145" s="557"/>
      <c r="AK145" s="557"/>
      <c r="AL145" s="557"/>
      <c r="AM145" s="558"/>
    </row>
    <row r="146" spans="1:39" ht="13.5" customHeight="1">
      <c r="A146" s="406"/>
      <c r="B146" s="406"/>
      <c r="C146" s="7"/>
      <c r="D146" s="25"/>
      <c r="E146" s="484"/>
      <c r="F146" s="484"/>
      <c r="G146" s="484"/>
      <c r="H146" s="484"/>
      <c r="I146" s="484"/>
      <c r="J146" s="484"/>
      <c r="K146" s="484"/>
      <c r="L146" s="484"/>
      <c r="M146" s="484"/>
      <c r="N146" s="484"/>
      <c r="O146" s="484"/>
      <c r="P146" s="484"/>
      <c r="Q146" s="484"/>
      <c r="R146" s="484"/>
      <c r="S146" s="484"/>
      <c r="T146" s="533"/>
      <c r="U146" s="550"/>
      <c r="V146" s="551"/>
      <c r="W146" s="551"/>
      <c r="X146" s="551"/>
      <c r="Y146" s="551"/>
      <c r="Z146" s="551"/>
      <c r="AA146" s="551"/>
      <c r="AB146" s="551"/>
      <c r="AC146" s="551"/>
      <c r="AD146" s="551"/>
      <c r="AE146" s="551"/>
      <c r="AF146" s="551"/>
      <c r="AG146" s="551"/>
      <c r="AH146" s="551"/>
      <c r="AI146" s="551"/>
      <c r="AJ146" s="551"/>
      <c r="AK146" s="551"/>
      <c r="AL146" s="551"/>
      <c r="AM146" s="552"/>
    </row>
    <row r="147" spans="1:39" ht="13.5" customHeight="1">
      <c r="A147" s="406"/>
      <c r="B147" s="406"/>
      <c r="C147" s="7"/>
      <c r="D147" s="25"/>
      <c r="E147" s="484"/>
      <c r="F147" s="484"/>
      <c r="G147" s="484"/>
      <c r="H147" s="484"/>
      <c r="I147" s="484"/>
      <c r="J147" s="484"/>
      <c r="K147" s="484"/>
      <c r="L147" s="484"/>
      <c r="M147" s="484"/>
      <c r="N147" s="484"/>
      <c r="O147" s="484"/>
      <c r="P147" s="484"/>
      <c r="Q147" s="484"/>
      <c r="R147" s="484"/>
      <c r="S147" s="484"/>
      <c r="T147" s="533"/>
      <c r="U147" s="550"/>
      <c r="V147" s="551"/>
      <c r="W147" s="551"/>
      <c r="X147" s="551"/>
      <c r="Y147" s="551"/>
      <c r="Z147" s="551"/>
      <c r="AA147" s="551"/>
      <c r="AB147" s="551"/>
      <c r="AC147" s="551"/>
      <c r="AD147" s="551"/>
      <c r="AE147" s="551"/>
      <c r="AF147" s="551"/>
      <c r="AG147" s="551"/>
      <c r="AH147" s="551"/>
      <c r="AI147" s="551"/>
      <c r="AJ147" s="551"/>
      <c r="AK147" s="551"/>
      <c r="AL147" s="551"/>
      <c r="AM147" s="552"/>
    </row>
    <row r="148" spans="1:39">
      <c r="A148" s="406"/>
      <c r="B148" s="406"/>
      <c r="C148" s="11"/>
      <c r="D148" s="26"/>
      <c r="E148" s="535"/>
      <c r="F148" s="535"/>
      <c r="G148" s="535"/>
      <c r="H148" s="535"/>
      <c r="I148" s="535"/>
      <c r="J148" s="535"/>
      <c r="K148" s="535"/>
      <c r="L148" s="535"/>
      <c r="M148" s="535"/>
      <c r="N148" s="535"/>
      <c r="O148" s="535"/>
      <c r="P148" s="535"/>
      <c r="Q148" s="535"/>
      <c r="R148" s="535"/>
      <c r="S148" s="535"/>
      <c r="T148" s="536"/>
      <c r="U148" s="559"/>
      <c r="V148" s="560"/>
      <c r="W148" s="560"/>
      <c r="X148" s="560"/>
      <c r="Y148" s="560"/>
      <c r="Z148" s="560"/>
      <c r="AA148" s="560"/>
      <c r="AB148" s="560"/>
      <c r="AC148" s="560"/>
      <c r="AD148" s="560"/>
      <c r="AE148" s="560"/>
      <c r="AF148" s="560"/>
      <c r="AG148" s="560"/>
      <c r="AH148" s="560"/>
      <c r="AI148" s="560"/>
      <c r="AJ148" s="560"/>
      <c r="AK148" s="560"/>
      <c r="AL148" s="560"/>
      <c r="AM148" s="561"/>
    </row>
    <row r="149" spans="1:39">
      <c r="A149" s="301" t="s">
        <v>155</v>
      </c>
      <c r="B149" s="303"/>
      <c r="C149" s="580" t="s">
        <v>135</v>
      </c>
      <c r="D149" s="581"/>
      <c r="E149" s="581"/>
      <c r="F149" s="581"/>
      <c r="G149" s="581"/>
      <c r="H149" s="581"/>
      <c r="I149" s="582"/>
      <c r="J149" s="5"/>
      <c r="K149" s="5"/>
      <c r="L149" s="5"/>
      <c r="M149" s="5"/>
      <c r="N149" s="5"/>
      <c r="O149" s="5"/>
      <c r="P149" s="5"/>
      <c r="Q149" s="5"/>
      <c r="R149" s="5"/>
      <c r="S149" s="5"/>
      <c r="T149" s="6"/>
      <c r="U149" s="317" t="s">
        <v>6</v>
      </c>
      <c r="V149" s="318"/>
      <c r="W149" s="506" t="s">
        <v>34</v>
      </c>
      <c r="X149" s="506"/>
      <c r="Y149" s="506"/>
      <c r="Z149" s="506"/>
      <c r="AA149" s="506"/>
      <c r="AB149" s="506"/>
      <c r="AC149" s="506"/>
      <c r="AD149" s="506"/>
      <c r="AE149" s="506"/>
      <c r="AF149" s="506"/>
      <c r="AG149" s="506"/>
      <c r="AH149" s="506"/>
      <c r="AI149" s="506"/>
      <c r="AJ149" s="506"/>
      <c r="AK149" s="506"/>
      <c r="AL149" s="506"/>
      <c r="AM149" s="507"/>
    </row>
    <row r="150" spans="1:39">
      <c r="A150" s="325"/>
      <c r="B150" s="514"/>
      <c r="C150" s="7" t="s">
        <v>136</v>
      </c>
      <c r="D150" s="4"/>
      <c r="E150" s="4"/>
      <c r="F150" s="4"/>
      <c r="G150" s="4"/>
      <c r="H150" s="4"/>
      <c r="I150" s="4"/>
      <c r="J150" s="4"/>
      <c r="K150" s="4"/>
      <c r="L150" s="4"/>
      <c r="M150" s="4"/>
      <c r="N150" s="4"/>
      <c r="O150" s="4"/>
      <c r="P150" s="4"/>
      <c r="Q150" s="4"/>
      <c r="R150" s="4"/>
      <c r="S150" s="4"/>
      <c r="T150" s="8"/>
      <c r="U150" s="327" t="s">
        <v>6</v>
      </c>
      <c r="V150" s="328"/>
      <c r="W150" s="544" t="s">
        <v>35</v>
      </c>
      <c r="X150" s="544"/>
      <c r="Y150" s="544"/>
      <c r="Z150" s="544"/>
      <c r="AA150" s="544"/>
      <c r="AB150" s="544"/>
      <c r="AC150" s="544"/>
      <c r="AD150" s="544"/>
      <c r="AE150" s="544"/>
      <c r="AF150" s="544"/>
      <c r="AG150" s="544"/>
      <c r="AH150" s="544"/>
      <c r="AI150" s="544"/>
      <c r="AJ150" s="544"/>
      <c r="AK150" s="544"/>
      <c r="AL150" s="544"/>
      <c r="AM150" s="545"/>
    </row>
    <row r="151" spans="1:39">
      <c r="A151" s="325"/>
      <c r="B151" s="514"/>
      <c r="C151" s="538" t="s">
        <v>137</v>
      </c>
      <c r="D151" s="539"/>
      <c r="E151" s="539"/>
      <c r="F151" s="539"/>
      <c r="G151" s="539"/>
      <c r="H151" s="539"/>
      <c r="I151" s="539"/>
      <c r="J151" s="539"/>
      <c r="K151" s="539"/>
      <c r="L151" s="539"/>
      <c r="M151" s="539"/>
      <c r="N151" s="539"/>
      <c r="O151" s="539"/>
      <c r="P151" s="539"/>
      <c r="Q151" s="539"/>
      <c r="R151" s="539"/>
      <c r="S151" s="539"/>
      <c r="T151" s="540"/>
      <c r="U151" s="327" t="s">
        <v>6</v>
      </c>
      <c r="V151" s="328"/>
      <c r="W151" s="544" t="s">
        <v>36</v>
      </c>
      <c r="X151" s="544"/>
      <c r="Y151" s="544"/>
      <c r="Z151" s="544"/>
      <c r="AA151" s="544"/>
      <c r="AB151" s="544"/>
      <c r="AC151" s="544"/>
      <c r="AD151" s="544"/>
      <c r="AE151" s="544"/>
      <c r="AF151" s="544"/>
      <c r="AG151" s="544"/>
      <c r="AH151" s="544"/>
      <c r="AI151" s="544"/>
      <c r="AJ151" s="544"/>
      <c r="AK151" s="544"/>
      <c r="AL151" s="544"/>
      <c r="AM151" s="545"/>
    </row>
    <row r="152" spans="1:39">
      <c r="A152" s="325"/>
      <c r="B152" s="514"/>
      <c r="C152" s="541"/>
      <c r="D152" s="542"/>
      <c r="E152" s="542"/>
      <c r="F152" s="542"/>
      <c r="G152" s="542"/>
      <c r="H152" s="542"/>
      <c r="I152" s="542"/>
      <c r="J152" s="542"/>
      <c r="K152" s="542"/>
      <c r="L152" s="542"/>
      <c r="M152" s="542"/>
      <c r="N152" s="542"/>
      <c r="O152" s="542"/>
      <c r="P152" s="542"/>
      <c r="Q152" s="542"/>
      <c r="R152" s="542"/>
      <c r="S152" s="542"/>
      <c r="T152" s="543"/>
      <c r="U152" s="319" t="s">
        <v>6</v>
      </c>
      <c r="V152" s="320"/>
      <c r="W152" s="600" t="s">
        <v>37</v>
      </c>
      <c r="X152" s="600"/>
      <c r="Y152" s="600"/>
      <c r="Z152" s="600"/>
      <c r="AA152" s="600"/>
      <c r="AB152" s="600"/>
      <c r="AC152" s="600"/>
      <c r="AD152" s="600"/>
      <c r="AE152" s="600"/>
      <c r="AF152" s="600"/>
      <c r="AG152" s="600"/>
      <c r="AH152" s="600"/>
      <c r="AI152" s="600"/>
      <c r="AJ152" s="600"/>
      <c r="AK152" s="600"/>
      <c r="AL152" s="600"/>
      <c r="AM152" s="601"/>
    </row>
    <row r="153" spans="1:39">
      <c r="A153" s="325"/>
      <c r="B153" s="514"/>
      <c r="C153" s="530" t="s">
        <v>138</v>
      </c>
      <c r="D153" s="531"/>
      <c r="E153" s="531"/>
      <c r="F153" s="531"/>
      <c r="G153" s="531"/>
      <c r="H153" s="531"/>
      <c r="I153" s="531"/>
      <c r="J153" s="531"/>
      <c r="K153" s="531"/>
      <c r="L153" s="531"/>
      <c r="M153" s="531"/>
      <c r="N153" s="531"/>
      <c r="O153" s="531"/>
      <c r="P153" s="531"/>
      <c r="Q153" s="531"/>
      <c r="R153" s="531"/>
      <c r="S153" s="531"/>
      <c r="T153" s="532"/>
      <c r="U153" s="505" t="s">
        <v>38</v>
      </c>
      <c r="V153" s="506"/>
      <c r="W153" s="506"/>
      <c r="X153" s="318"/>
      <c r="Y153" s="318"/>
      <c r="Z153" s="318"/>
      <c r="AA153" s="318"/>
      <c r="AB153" s="33" t="s">
        <v>18</v>
      </c>
      <c r="AC153" s="318"/>
      <c r="AD153" s="318"/>
      <c r="AE153" s="33" t="s">
        <v>19</v>
      </c>
      <c r="AF153" s="34"/>
      <c r="AG153" s="34"/>
      <c r="AH153" s="33"/>
      <c r="AI153" s="33"/>
      <c r="AJ153" s="33"/>
      <c r="AK153" s="33"/>
      <c r="AL153" s="33"/>
      <c r="AM153" s="35"/>
    </row>
    <row r="154" spans="1:39">
      <c r="A154" s="325"/>
      <c r="B154" s="514"/>
      <c r="C154" s="483"/>
      <c r="D154" s="484"/>
      <c r="E154" s="484"/>
      <c r="F154" s="484"/>
      <c r="G154" s="484"/>
      <c r="H154" s="484"/>
      <c r="I154" s="484"/>
      <c r="J154" s="484"/>
      <c r="K154" s="484"/>
      <c r="L154" s="484"/>
      <c r="M154" s="484"/>
      <c r="N154" s="484"/>
      <c r="O154" s="484"/>
      <c r="P154" s="484"/>
      <c r="Q154" s="484"/>
      <c r="R154" s="484"/>
      <c r="S154" s="484"/>
      <c r="T154" s="533"/>
      <c r="U154" s="36"/>
      <c r="V154" s="37"/>
      <c r="W154" s="38"/>
      <c r="X154" s="602" t="s">
        <v>29</v>
      </c>
      <c r="Y154" s="602"/>
      <c r="Z154" s="602"/>
      <c r="AA154" s="602"/>
      <c r="AB154" s="602"/>
      <c r="AC154" s="602"/>
      <c r="AD154" s="37" t="s">
        <v>18</v>
      </c>
      <c r="AE154" s="602"/>
      <c r="AF154" s="602"/>
      <c r="AG154" s="37" t="s">
        <v>19</v>
      </c>
      <c r="AH154" s="37"/>
      <c r="AI154" s="37"/>
      <c r="AJ154" s="37"/>
      <c r="AK154" s="37"/>
      <c r="AL154" s="37"/>
      <c r="AM154" s="39"/>
    </row>
    <row r="155" spans="1:39">
      <c r="A155" s="325"/>
      <c r="B155" s="514"/>
      <c r="C155" s="483"/>
      <c r="D155" s="484"/>
      <c r="E155" s="484"/>
      <c r="F155" s="484"/>
      <c r="G155" s="484"/>
      <c r="H155" s="484"/>
      <c r="I155" s="484"/>
      <c r="J155" s="484"/>
      <c r="K155" s="484"/>
      <c r="L155" s="484"/>
      <c r="M155" s="484"/>
      <c r="N155" s="484"/>
      <c r="O155" s="484"/>
      <c r="P155" s="484"/>
      <c r="Q155" s="484"/>
      <c r="R155" s="484"/>
      <c r="S155" s="484"/>
      <c r="T155" s="533"/>
      <c r="U155" s="498" t="s">
        <v>3</v>
      </c>
      <c r="V155" s="490"/>
      <c r="W155" s="490"/>
      <c r="X155" s="490" t="s">
        <v>40</v>
      </c>
      <c r="Y155" s="490"/>
      <c r="Z155" s="490"/>
      <c r="AA155" s="490"/>
      <c r="AB155" s="490"/>
      <c r="AC155" s="490"/>
      <c r="AD155" s="490"/>
      <c r="AE155" s="490"/>
      <c r="AF155" s="490"/>
      <c r="AG155" s="490"/>
      <c r="AH155" s="490"/>
      <c r="AI155" s="490"/>
      <c r="AJ155" s="490"/>
      <c r="AK155" s="490"/>
      <c r="AL155" s="490"/>
      <c r="AM155" s="491"/>
    </row>
    <row r="156" spans="1:39">
      <c r="A156" s="325"/>
      <c r="B156" s="514"/>
      <c r="C156" s="483"/>
      <c r="D156" s="484"/>
      <c r="E156" s="484"/>
      <c r="F156" s="484"/>
      <c r="G156" s="484"/>
      <c r="H156" s="484"/>
      <c r="I156" s="484"/>
      <c r="J156" s="484"/>
      <c r="K156" s="484"/>
      <c r="L156" s="484"/>
      <c r="M156" s="484"/>
      <c r="N156" s="484"/>
      <c r="O156" s="484"/>
      <c r="P156" s="484"/>
      <c r="Q156" s="484"/>
      <c r="R156" s="484"/>
      <c r="S156" s="484"/>
      <c r="T156" s="533"/>
      <c r="U156" s="492"/>
      <c r="V156" s="493"/>
      <c r="W156" s="493"/>
      <c r="X156" s="493"/>
      <c r="Y156" s="493"/>
      <c r="Z156" s="493"/>
      <c r="AA156" s="493"/>
      <c r="AB156" s="493"/>
      <c r="AC156" s="493"/>
      <c r="AD156" s="493"/>
      <c r="AE156" s="493"/>
      <c r="AF156" s="493"/>
      <c r="AG156" s="493"/>
      <c r="AH156" s="493"/>
      <c r="AI156" s="493"/>
      <c r="AJ156" s="493"/>
      <c r="AK156" s="493"/>
      <c r="AL156" s="493"/>
      <c r="AM156" s="494"/>
    </row>
    <row r="157" spans="1:39">
      <c r="A157" s="325"/>
      <c r="B157" s="514"/>
      <c r="C157" s="483"/>
      <c r="D157" s="484"/>
      <c r="E157" s="484"/>
      <c r="F157" s="484"/>
      <c r="G157" s="484"/>
      <c r="H157" s="484"/>
      <c r="I157" s="484"/>
      <c r="J157" s="484"/>
      <c r="K157" s="484"/>
      <c r="L157" s="484"/>
      <c r="M157" s="484"/>
      <c r="N157" s="484"/>
      <c r="O157" s="484"/>
      <c r="P157" s="484"/>
      <c r="Q157" s="484"/>
      <c r="R157" s="484"/>
      <c r="S157" s="484"/>
      <c r="T157" s="533"/>
      <c r="U157" s="492"/>
      <c r="V157" s="493"/>
      <c r="W157" s="493"/>
      <c r="X157" s="493"/>
      <c r="Y157" s="493"/>
      <c r="Z157" s="493"/>
      <c r="AA157" s="493"/>
      <c r="AB157" s="493"/>
      <c r="AC157" s="493"/>
      <c r="AD157" s="493"/>
      <c r="AE157" s="493"/>
      <c r="AF157" s="493"/>
      <c r="AG157" s="493"/>
      <c r="AH157" s="493"/>
      <c r="AI157" s="493"/>
      <c r="AJ157" s="493"/>
      <c r="AK157" s="493"/>
      <c r="AL157" s="493"/>
      <c r="AM157" s="494"/>
    </row>
    <row r="158" spans="1:39">
      <c r="A158" s="325"/>
      <c r="B158" s="514"/>
      <c r="C158" s="483"/>
      <c r="D158" s="484"/>
      <c r="E158" s="484"/>
      <c r="F158" s="484"/>
      <c r="G158" s="484"/>
      <c r="H158" s="484"/>
      <c r="I158" s="484"/>
      <c r="J158" s="484"/>
      <c r="K158" s="484"/>
      <c r="L158" s="484"/>
      <c r="M158" s="484"/>
      <c r="N158" s="484"/>
      <c r="O158" s="484"/>
      <c r="P158" s="484"/>
      <c r="Q158" s="484"/>
      <c r="R158" s="484"/>
      <c r="S158" s="484"/>
      <c r="T158" s="533"/>
      <c r="U158" s="492"/>
      <c r="V158" s="493"/>
      <c r="W158" s="493"/>
      <c r="X158" s="493"/>
      <c r="Y158" s="493"/>
      <c r="Z158" s="493"/>
      <c r="AA158" s="493"/>
      <c r="AB158" s="493"/>
      <c r="AC158" s="493"/>
      <c r="AD158" s="493"/>
      <c r="AE158" s="493"/>
      <c r="AF158" s="493"/>
      <c r="AG158" s="493"/>
      <c r="AH158" s="493"/>
      <c r="AI158" s="493"/>
      <c r="AJ158" s="493"/>
      <c r="AK158" s="493"/>
      <c r="AL158" s="493"/>
      <c r="AM158" s="494"/>
    </row>
    <row r="159" spans="1:39">
      <c r="A159" s="304"/>
      <c r="B159" s="306"/>
      <c r="C159" s="534"/>
      <c r="D159" s="535"/>
      <c r="E159" s="535"/>
      <c r="F159" s="535"/>
      <c r="G159" s="535"/>
      <c r="H159" s="535"/>
      <c r="I159" s="535"/>
      <c r="J159" s="535"/>
      <c r="K159" s="535"/>
      <c r="L159" s="535"/>
      <c r="M159" s="535"/>
      <c r="N159" s="535"/>
      <c r="O159" s="535"/>
      <c r="P159" s="535"/>
      <c r="Q159" s="535"/>
      <c r="R159" s="535"/>
      <c r="S159" s="535"/>
      <c r="T159" s="536"/>
      <c r="U159" s="495"/>
      <c r="V159" s="496"/>
      <c r="W159" s="496"/>
      <c r="X159" s="496"/>
      <c r="Y159" s="496"/>
      <c r="Z159" s="496"/>
      <c r="AA159" s="496"/>
      <c r="AB159" s="496"/>
      <c r="AC159" s="496"/>
      <c r="AD159" s="496"/>
      <c r="AE159" s="496"/>
      <c r="AF159" s="496"/>
      <c r="AG159" s="496"/>
      <c r="AH159" s="496"/>
      <c r="AI159" s="496"/>
      <c r="AJ159" s="496"/>
      <c r="AK159" s="496"/>
      <c r="AL159" s="496"/>
      <c r="AM159" s="497"/>
    </row>
    <row r="160" spans="1:39">
      <c r="A160" s="301" t="s">
        <v>140</v>
      </c>
      <c r="B160" s="303"/>
      <c r="C160" s="516" t="s">
        <v>141</v>
      </c>
      <c r="D160" s="516"/>
      <c r="E160" s="516"/>
      <c r="F160" s="516"/>
      <c r="G160" s="516"/>
      <c r="H160" s="516"/>
      <c r="I160" s="516"/>
      <c r="J160" s="516"/>
      <c r="K160" s="516"/>
      <c r="L160" s="516"/>
      <c r="M160" s="516"/>
      <c r="N160" s="516"/>
      <c r="O160" s="516"/>
      <c r="P160" s="516"/>
      <c r="Q160" s="516"/>
      <c r="R160" s="516"/>
      <c r="S160" s="516"/>
      <c r="T160" s="516"/>
      <c r="U160" s="499">
        <f>IFERROR(ROUNDDOWN(U140/U132,0),)</f>
        <v>0</v>
      </c>
      <c r="V160" s="500"/>
      <c r="W160" s="500"/>
      <c r="X160" s="500"/>
      <c r="Y160" s="500"/>
      <c r="Z160" s="500"/>
      <c r="AA160" s="500"/>
      <c r="AB160" s="500"/>
      <c r="AC160" s="500"/>
      <c r="AD160" s="500"/>
      <c r="AE160" s="500"/>
      <c r="AF160" s="500"/>
      <c r="AG160" s="500"/>
      <c r="AH160" s="500"/>
      <c r="AI160" s="500"/>
      <c r="AJ160" s="500"/>
      <c r="AK160" s="500"/>
      <c r="AL160" s="500"/>
      <c r="AM160" s="501"/>
    </row>
    <row r="161" spans="1:39">
      <c r="A161" s="304"/>
      <c r="B161" s="306"/>
      <c r="C161" s="528" t="s">
        <v>142</v>
      </c>
      <c r="D161" s="528"/>
      <c r="E161" s="528"/>
      <c r="F161" s="528"/>
      <c r="G161" s="528"/>
      <c r="H161" s="528"/>
      <c r="I161" s="528"/>
      <c r="J161" s="528"/>
      <c r="K161" s="528"/>
      <c r="L161" s="528"/>
      <c r="M161" s="528"/>
      <c r="N161" s="528"/>
      <c r="O161" s="528"/>
      <c r="P161" s="528"/>
      <c r="Q161" s="528"/>
      <c r="R161" s="528"/>
      <c r="S161" s="528"/>
      <c r="T161" s="528"/>
      <c r="U161" s="502"/>
      <c r="V161" s="503"/>
      <c r="W161" s="503"/>
      <c r="X161" s="503"/>
      <c r="Y161" s="503"/>
      <c r="Z161" s="503"/>
      <c r="AA161" s="503"/>
      <c r="AB161" s="503"/>
      <c r="AC161" s="503"/>
      <c r="AD161" s="503"/>
      <c r="AE161" s="503"/>
      <c r="AF161" s="503"/>
      <c r="AG161" s="503"/>
      <c r="AH161" s="503"/>
      <c r="AI161" s="503"/>
      <c r="AJ161" s="503"/>
      <c r="AK161" s="503"/>
      <c r="AL161" s="503"/>
      <c r="AM161" s="504"/>
    </row>
    <row r="163" spans="1:39">
      <c r="A163" s="1" t="s">
        <v>170</v>
      </c>
    </row>
    <row r="164" spans="1:39">
      <c r="A164" s="301" t="s">
        <v>166</v>
      </c>
      <c r="B164" s="303"/>
      <c r="C164" s="515" t="s">
        <v>122</v>
      </c>
      <c r="D164" s="516"/>
      <c r="E164" s="516"/>
      <c r="F164" s="516"/>
      <c r="G164" s="516"/>
      <c r="H164" s="516"/>
      <c r="I164" s="516"/>
      <c r="J164" s="516"/>
      <c r="K164" s="516"/>
      <c r="L164" s="516"/>
      <c r="M164" s="516"/>
      <c r="N164" s="516"/>
      <c r="O164" s="516"/>
      <c r="P164" s="516"/>
      <c r="Q164" s="516"/>
      <c r="R164" s="516"/>
      <c r="S164" s="516"/>
      <c r="T164" s="517"/>
      <c r="U164" s="488">
        <f>SUM(U166:AM172)</f>
        <v>0</v>
      </c>
      <c r="V164" s="488"/>
      <c r="W164" s="488"/>
      <c r="X164" s="488"/>
      <c r="Y164" s="488"/>
      <c r="Z164" s="488"/>
      <c r="AA164" s="488"/>
      <c r="AB164" s="488"/>
      <c r="AC164" s="488"/>
      <c r="AD164" s="488"/>
      <c r="AE164" s="488"/>
      <c r="AF164" s="488"/>
      <c r="AG164" s="488"/>
      <c r="AH164" s="488"/>
      <c r="AI164" s="488"/>
      <c r="AJ164" s="488"/>
      <c r="AK164" s="488"/>
      <c r="AL164" s="488"/>
      <c r="AM164" s="488"/>
    </row>
    <row r="165" spans="1:39">
      <c r="A165" s="325"/>
      <c r="B165" s="514"/>
      <c r="C165" s="518" t="s">
        <v>124</v>
      </c>
      <c r="D165" s="519"/>
      <c r="E165" s="519"/>
      <c r="F165" s="519"/>
      <c r="G165" s="519"/>
      <c r="H165" s="519"/>
      <c r="I165" s="519"/>
      <c r="J165" s="519"/>
      <c r="K165" s="519"/>
      <c r="L165" s="519"/>
      <c r="M165" s="519"/>
      <c r="N165" s="519"/>
      <c r="O165" s="519"/>
      <c r="P165" s="519"/>
      <c r="Q165" s="519"/>
      <c r="R165" s="519"/>
      <c r="S165" s="519"/>
      <c r="T165" s="520"/>
      <c r="U165" s="489"/>
      <c r="V165" s="489"/>
      <c r="W165" s="489"/>
      <c r="X165" s="489"/>
      <c r="Y165" s="489"/>
      <c r="Z165" s="489"/>
      <c r="AA165" s="489"/>
      <c r="AB165" s="489"/>
      <c r="AC165" s="489"/>
      <c r="AD165" s="489"/>
      <c r="AE165" s="489"/>
      <c r="AF165" s="489"/>
      <c r="AG165" s="489"/>
      <c r="AH165" s="489"/>
      <c r="AI165" s="489"/>
      <c r="AJ165" s="489"/>
      <c r="AK165" s="489"/>
      <c r="AL165" s="489"/>
      <c r="AM165" s="489"/>
    </row>
    <row r="166" spans="1:39">
      <c r="A166" s="325"/>
      <c r="B166" s="514"/>
      <c r="C166" s="7"/>
      <c r="D166" s="4"/>
      <c r="E166" s="4"/>
      <c r="F166" s="4"/>
      <c r="G166" s="4"/>
      <c r="H166" s="4"/>
      <c r="I166" s="4"/>
      <c r="J166" s="4"/>
      <c r="K166" s="4"/>
      <c r="L166" s="4"/>
      <c r="M166" s="4"/>
      <c r="N166" s="521" t="s">
        <v>159</v>
      </c>
      <c r="O166" s="522"/>
      <c r="P166" s="522"/>
      <c r="Q166" s="522"/>
      <c r="R166" s="522"/>
      <c r="S166" s="522"/>
      <c r="T166" s="523"/>
      <c r="U166" s="485">
        <v>0</v>
      </c>
      <c r="V166" s="486"/>
      <c r="W166" s="486"/>
      <c r="X166" s="486"/>
      <c r="Y166" s="486"/>
      <c r="Z166" s="486"/>
      <c r="AA166" s="486"/>
      <c r="AB166" s="486"/>
      <c r="AC166" s="486"/>
      <c r="AD166" s="486"/>
      <c r="AE166" s="486"/>
      <c r="AF166" s="486"/>
      <c r="AG166" s="486"/>
      <c r="AH166" s="486"/>
      <c r="AI166" s="486"/>
      <c r="AJ166" s="486"/>
      <c r="AK166" s="486"/>
      <c r="AL166" s="486"/>
      <c r="AM166" s="487"/>
    </row>
    <row r="167" spans="1:39">
      <c r="A167" s="325"/>
      <c r="B167" s="514"/>
      <c r="C167" s="7"/>
      <c r="D167" s="4"/>
      <c r="E167" s="4"/>
      <c r="F167" s="4"/>
      <c r="G167" s="4"/>
      <c r="H167" s="4"/>
      <c r="I167" s="4"/>
      <c r="J167" s="4"/>
      <c r="K167" s="4"/>
      <c r="L167" s="4"/>
      <c r="M167" s="4"/>
      <c r="N167" s="521" t="s">
        <v>160</v>
      </c>
      <c r="O167" s="522"/>
      <c r="P167" s="522"/>
      <c r="Q167" s="522"/>
      <c r="R167" s="522"/>
      <c r="S167" s="522"/>
      <c r="T167" s="523"/>
      <c r="U167" s="485">
        <v>0</v>
      </c>
      <c r="V167" s="486"/>
      <c r="W167" s="486"/>
      <c r="X167" s="486"/>
      <c r="Y167" s="486"/>
      <c r="Z167" s="486"/>
      <c r="AA167" s="486"/>
      <c r="AB167" s="486"/>
      <c r="AC167" s="486"/>
      <c r="AD167" s="486"/>
      <c r="AE167" s="486"/>
      <c r="AF167" s="486"/>
      <c r="AG167" s="486"/>
      <c r="AH167" s="486"/>
      <c r="AI167" s="486"/>
      <c r="AJ167" s="486"/>
      <c r="AK167" s="486"/>
      <c r="AL167" s="486"/>
      <c r="AM167" s="487"/>
    </row>
    <row r="168" spans="1:39">
      <c r="A168" s="325"/>
      <c r="B168" s="514"/>
      <c r="C168" s="7"/>
      <c r="D168" s="4"/>
      <c r="E168" s="4"/>
      <c r="F168" s="4"/>
      <c r="G168" s="4"/>
      <c r="H168" s="4"/>
      <c r="I168" s="4"/>
      <c r="J168" s="4"/>
      <c r="K168" s="4"/>
      <c r="L168" s="4"/>
      <c r="M168" s="4"/>
      <c r="N168" s="521" t="s">
        <v>161</v>
      </c>
      <c r="O168" s="522"/>
      <c r="P168" s="522"/>
      <c r="Q168" s="522"/>
      <c r="R168" s="522"/>
      <c r="S168" s="522"/>
      <c r="T168" s="523"/>
      <c r="U168" s="485">
        <v>0</v>
      </c>
      <c r="V168" s="486"/>
      <c r="W168" s="486"/>
      <c r="X168" s="486"/>
      <c r="Y168" s="486"/>
      <c r="Z168" s="486"/>
      <c r="AA168" s="486"/>
      <c r="AB168" s="486"/>
      <c r="AC168" s="486"/>
      <c r="AD168" s="486"/>
      <c r="AE168" s="486"/>
      <c r="AF168" s="486"/>
      <c r="AG168" s="486"/>
      <c r="AH168" s="486"/>
      <c r="AI168" s="486"/>
      <c r="AJ168" s="486"/>
      <c r="AK168" s="486"/>
      <c r="AL168" s="486"/>
      <c r="AM168" s="487"/>
    </row>
    <row r="169" spans="1:39">
      <c r="A169" s="325"/>
      <c r="B169" s="514"/>
      <c r="C169" s="7"/>
      <c r="D169" s="4"/>
      <c r="E169" s="4"/>
      <c r="F169" s="4"/>
      <c r="G169" s="4"/>
      <c r="H169" s="4"/>
      <c r="I169" s="4"/>
      <c r="J169" s="4"/>
      <c r="K169" s="4"/>
      <c r="L169" s="4"/>
      <c r="M169" s="4"/>
      <c r="N169" s="521" t="s">
        <v>162</v>
      </c>
      <c r="O169" s="522"/>
      <c r="P169" s="522"/>
      <c r="Q169" s="522"/>
      <c r="R169" s="522"/>
      <c r="S169" s="522"/>
      <c r="T169" s="523"/>
      <c r="U169" s="485">
        <v>0</v>
      </c>
      <c r="V169" s="486"/>
      <c r="W169" s="486"/>
      <c r="X169" s="486"/>
      <c r="Y169" s="486"/>
      <c r="Z169" s="486"/>
      <c r="AA169" s="486"/>
      <c r="AB169" s="486"/>
      <c r="AC169" s="486"/>
      <c r="AD169" s="486"/>
      <c r="AE169" s="486"/>
      <c r="AF169" s="486"/>
      <c r="AG169" s="486"/>
      <c r="AH169" s="486"/>
      <c r="AI169" s="486"/>
      <c r="AJ169" s="486"/>
      <c r="AK169" s="486"/>
      <c r="AL169" s="486"/>
      <c r="AM169" s="487"/>
    </row>
    <row r="170" spans="1:39">
      <c r="A170" s="325"/>
      <c r="B170" s="514"/>
      <c r="C170" s="7"/>
      <c r="D170" s="4"/>
      <c r="E170" s="4"/>
      <c r="F170" s="4"/>
      <c r="G170" s="4"/>
      <c r="H170" s="4"/>
      <c r="I170" s="4"/>
      <c r="J170" s="4"/>
      <c r="K170" s="4"/>
      <c r="L170" s="4"/>
      <c r="M170" s="4"/>
      <c r="N170" s="521" t="s">
        <v>163</v>
      </c>
      <c r="O170" s="522"/>
      <c r="P170" s="522"/>
      <c r="Q170" s="522"/>
      <c r="R170" s="522"/>
      <c r="S170" s="522"/>
      <c r="T170" s="523"/>
      <c r="U170" s="485">
        <v>0</v>
      </c>
      <c r="V170" s="486"/>
      <c r="W170" s="486"/>
      <c r="X170" s="486"/>
      <c r="Y170" s="486"/>
      <c r="Z170" s="486"/>
      <c r="AA170" s="486"/>
      <c r="AB170" s="486"/>
      <c r="AC170" s="486"/>
      <c r="AD170" s="486"/>
      <c r="AE170" s="486"/>
      <c r="AF170" s="486"/>
      <c r="AG170" s="486"/>
      <c r="AH170" s="486"/>
      <c r="AI170" s="486"/>
      <c r="AJ170" s="486"/>
      <c r="AK170" s="486"/>
      <c r="AL170" s="486"/>
      <c r="AM170" s="487"/>
    </row>
    <row r="171" spans="1:39">
      <c r="A171" s="325"/>
      <c r="B171" s="514"/>
      <c r="C171" s="7"/>
      <c r="D171" s="4"/>
      <c r="E171" s="4"/>
      <c r="F171" s="4"/>
      <c r="G171" s="4"/>
      <c r="H171" s="4"/>
      <c r="I171" s="4"/>
      <c r="J171" s="4"/>
      <c r="K171" s="4"/>
      <c r="L171" s="4"/>
      <c r="M171" s="4"/>
      <c r="N171" s="521" t="s">
        <v>164</v>
      </c>
      <c r="O171" s="522"/>
      <c r="P171" s="522"/>
      <c r="Q171" s="522"/>
      <c r="R171" s="522"/>
      <c r="S171" s="522"/>
      <c r="T171" s="523"/>
      <c r="U171" s="485">
        <v>0</v>
      </c>
      <c r="V171" s="486"/>
      <c r="W171" s="486"/>
      <c r="X171" s="486"/>
      <c r="Y171" s="486"/>
      <c r="Z171" s="486"/>
      <c r="AA171" s="486"/>
      <c r="AB171" s="486"/>
      <c r="AC171" s="486"/>
      <c r="AD171" s="486"/>
      <c r="AE171" s="486"/>
      <c r="AF171" s="486"/>
      <c r="AG171" s="486"/>
      <c r="AH171" s="486"/>
      <c r="AI171" s="486"/>
      <c r="AJ171" s="486"/>
      <c r="AK171" s="486"/>
      <c r="AL171" s="486"/>
      <c r="AM171" s="487"/>
    </row>
    <row r="172" spans="1:39">
      <c r="A172" s="304"/>
      <c r="B172" s="306"/>
      <c r="C172" s="11"/>
      <c r="D172" s="16"/>
      <c r="E172" s="16"/>
      <c r="F172" s="16"/>
      <c r="G172" s="16"/>
      <c r="H172" s="16"/>
      <c r="I172" s="16"/>
      <c r="J172" s="16"/>
      <c r="K172" s="16"/>
      <c r="L172" s="16"/>
      <c r="M172" s="16"/>
      <c r="N172" s="524" t="s">
        <v>165</v>
      </c>
      <c r="O172" s="525"/>
      <c r="P172" s="525"/>
      <c r="Q172" s="525"/>
      <c r="R172" s="525"/>
      <c r="S172" s="525"/>
      <c r="T172" s="526"/>
      <c r="U172" s="511">
        <v>0</v>
      </c>
      <c r="V172" s="512"/>
      <c r="W172" s="512"/>
      <c r="X172" s="512"/>
      <c r="Y172" s="512"/>
      <c r="Z172" s="512"/>
      <c r="AA172" s="512"/>
      <c r="AB172" s="512"/>
      <c r="AC172" s="512"/>
      <c r="AD172" s="512"/>
      <c r="AE172" s="512"/>
      <c r="AF172" s="512"/>
      <c r="AG172" s="512"/>
      <c r="AH172" s="512"/>
      <c r="AI172" s="512"/>
      <c r="AJ172" s="512"/>
      <c r="AK172" s="512"/>
      <c r="AL172" s="512"/>
      <c r="AM172" s="513"/>
    </row>
    <row r="173" spans="1:39">
      <c r="A173" s="301" t="s">
        <v>167</v>
      </c>
      <c r="B173" s="303"/>
      <c r="C173" s="515" t="s">
        <v>123</v>
      </c>
      <c r="D173" s="516"/>
      <c r="E173" s="516"/>
      <c r="F173" s="516"/>
      <c r="G173" s="516"/>
      <c r="H173" s="516"/>
      <c r="I173" s="516"/>
      <c r="J173" s="516"/>
      <c r="K173" s="516"/>
      <c r="L173" s="516"/>
      <c r="M173" s="516"/>
      <c r="N173" s="516"/>
      <c r="O173" s="516"/>
      <c r="P173" s="516"/>
      <c r="Q173" s="516"/>
      <c r="R173" s="516"/>
      <c r="S173" s="516"/>
      <c r="T173" s="517"/>
      <c r="U173" s="488">
        <f>SUM(U175:AM181)</f>
        <v>0</v>
      </c>
      <c r="V173" s="488"/>
      <c r="W173" s="488"/>
      <c r="X173" s="488"/>
      <c r="Y173" s="488"/>
      <c r="Z173" s="488"/>
      <c r="AA173" s="488"/>
      <c r="AB173" s="488"/>
      <c r="AC173" s="488"/>
      <c r="AD173" s="488"/>
      <c r="AE173" s="488"/>
      <c r="AF173" s="488"/>
      <c r="AG173" s="488"/>
      <c r="AH173" s="488"/>
      <c r="AI173" s="488"/>
      <c r="AJ173" s="488"/>
      <c r="AK173" s="488"/>
      <c r="AL173" s="488"/>
      <c r="AM173" s="488"/>
    </row>
    <row r="174" spans="1:39">
      <c r="A174" s="325"/>
      <c r="B174" s="514"/>
      <c r="C174" s="518" t="s">
        <v>124</v>
      </c>
      <c r="D174" s="519"/>
      <c r="E174" s="519"/>
      <c r="F174" s="519"/>
      <c r="G174" s="519"/>
      <c r="H174" s="519"/>
      <c r="I174" s="519"/>
      <c r="J174" s="519"/>
      <c r="K174" s="519"/>
      <c r="L174" s="519"/>
      <c r="M174" s="519"/>
      <c r="N174" s="519"/>
      <c r="O174" s="519"/>
      <c r="P174" s="519"/>
      <c r="Q174" s="519"/>
      <c r="R174" s="519"/>
      <c r="S174" s="519"/>
      <c r="T174" s="520"/>
      <c r="U174" s="489"/>
      <c r="V174" s="489"/>
      <c r="W174" s="489"/>
      <c r="X174" s="489"/>
      <c r="Y174" s="489"/>
      <c r="Z174" s="489"/>
      <c r="AA174" s="489"/>
      <c r="AB174" s="489"/>
      <c r="AC174" s="489"/>
      <c r="AD174" s="489"/>
      <c r="AE174" s="489"/>
      <c r="AF174" s="489"/>
      <c r="AG174" s="489"/>
      <c r="AH174" s="489"/>
      <c r="AI174" s="489"/>
      <c r="AJ174" s="489"/>
      <c r="AK174" s="489"/>
      <c r="AL174" s="489"/>
      <c r="AM174" s="489"/>
    </row>
    <row r="175" spans="1:39">
      <c r="A175" s="325"/>
      <c r="B175" s="514"/>
      <c r="C175" s="7"/>
      <c r="D175" s="4"/>
      <c r="E175" s="4"/>
      <c r="F175" s="4"/>
      <c r="G175" s="4"/>
      <c r="H175" s="4"/>
      <c r="I175" s="4"/>
      <c r="J175" s="4"/>
      <c r="K175" s="4"/>
      <c r="L175" s="4"/>
      <c r="M175" s="4"/>
      <c r="N175" s="521" t="s">
        <v>159</v>
      </c>
      <c r="O175" s="522"/>
      <c r="P175" s="522"/>
      <c r="Q175" s="522"/>
      <c r="R175" s="522"/>
      <c r="S175" s="522"/>
      <c r="T175" s="523"/>
      <c r="U175" s="485">
        <v>0</v>
      </c>
      <c r="V175" s="486"/>
      <c r="W175" s="486"/>
      <c r="X175" s="486"/>
      <c r="Y175" s="486"/>
      <c r="Z175" s="486"/>
      <c r="AA175" s="486"/>
      <c r="AB175" s="486"/>
      <c r="AC175" s="486"/>
      <c r="AD175" s="486"/>
      <c r="AE175" s="486"/>
      <c r="AF175" s="486"/>
      <c r="AG175" s="486"/>
      <c r="AH175" s="486"/>
      <c r="AI175" s="486"/>
      <c r="AJ175" s="486"/>
      <c r="AK175" s="486"/>
      <c r="AL175" s="486"/>
      <c r="AM175" s="487"/>
    </row>
    <row r="176" spans="1:39">
      <c r="A176" s="325"/>
      <c r="B176" s="514"/>
      <c r="C176" s="7"/>
      <c r="D176" s="4"/>
      <c r="E176" s="4"/>
      <c r="F176" s="4"/>
      <c r="G176" s="4"/>
      <c r="H176" s="4"/>
      <c r="I176" s="4"/>
      <c r="J176" s="4"/>
      <c r="K176" s="4"/>
      <c r="L176" s="4"/>
      <c r="M176" s="4"/>
      <c r="N176" s="521" t="s">
        <v>160</v>
      </c>
      <c r="O176" s="522"/>
      <c r="P176" s="522"/>
      <c r="Q176" s="522"/>
      <c r="R176" s="522"/>
      <c r="S176" s="522"/>
      <c r="T176" s="523"/>
      <c r="U176" s="485">
        <v>0</v>
      </c>
      <c r="V176" s="486"/>
      <c r="W176" s="486"/>
      <c r="X176" s="486"/>
      <c r="Y176" s="486"/>
      <c r="Z176" s="486"/>
      <c r="AA176" s="486"/>
      <c r="AB176" s="486"/>
      <c r="AC176" s="486"/>
      <c r="AD176" s="486"/>
      <c r="AE176" s="486"/>
      <c r="AF176" s="486"/>
      <c r="AG176" s="486"/>
      <c r="AH176" s="486"/>
      <c r="AI176" s="486"/>
      <c r="AJ176" s="486"/>
      <c r="AK176" s="486"/>
      <c r="AL176" s="486"/>
      <c r="AM176" s="487"/>
    </row>
    <row r="177" spans="1:40">
      <c r="A177" s="325"/>
      <c r="B177" s="514"/>
      <c r="C177" s="7"/>
      <c r="D177" s="4"/>
      <c r="E177" s="4"/>
      <c r="F177" s="4"/>
      <c r="G177" s="4"/>
      <c r="H177" s="4"/>
      <c r="I177" s="4"/>
      <c r="J177" s="4"/>
      <c r="K177" s="4"/>
      <c r="L177" s="4"/>
      <c r="M177" s="4"/>
      <c r="N177" s="521" t="s">
        <v>161</v>
      </c>
      <c r="O177" s="522"/>
      <c r="P177" s="522"/>
      <c r="Q177" s="522"/>
      <c r="R177" s="522"/>
      <c r="S177" s="522"/>
      <c r="T177" s="523"/>
      <c r="U177" s="485">
        <v>0</v>
      </c>
      <c r="V177" s="486"/>
      <c r="W177" s="486"/>
      <c r="X177" s="486"/>
      <c r="Y177" s="486"/>
      <c r="Z177" s="486"/>
      <c r="AA177" s="486"/>
      <c r="AB177" s="486"/>
      <c r="AC177" s="486"/>
      <c r="AD177" s="486"/>
      <c r="AE177" s="486"/>
      <c r="AF177" s="486"/>
      <c r="AG177" s="486"/>
      <c r="AH177" s="486"/>
      <c r="AI177" s="486"/>
      <c r="AJ177" s="486"/>
      <c r="AK177" s="486"/>
      <c r="AL177" s="486"/>
      <c r="AM177" s="487"/>
    </row>
    <row r="178" spans="1:40">
      <c r="A178" s="325"/>
      <c r="B178" s="514"/>
      <c r="C178" s="7"/>
      <c r="D178" s="4"/>
      <c r="E178" s="4"/>
      <c r="F178" s="4"/>
      <c r="G178" s="4"/>
      <c r="H178" s="4"/>
      <c r="I178" s="4"/>
      <c r="J178" s="4"/>
      <c r="K178" s="4"/>
      <c r="L178" s="4"/>
      <c r="M178" s="4"/>
      <c r="N178" s="521" t="s">
        <v>162</v>
      </c>
      <c r="O178" s="522"/>
      <c r="P178" s="522"/>
      <c r="Q178" s="522"/>
      <c r="R178" s="522"/>
      <c r="S178" s="522"/>
      <c r="T178" s="523"/>
      <c r="U178" s="485">
        <v>0</v>
      </c>
      <c r="V178" s="486"/>
      <c r="W178" s="486"/>
      <c r="X178" s="486"/>
      <c r="Y178" s="486"/>
      <c r="Z178" s="486"/>
      <c r="AA178" s="486"/>
      <c r="AB178" s="486"/>
      <c r="AC178" s="486"/>
      <c r="AD178" s="486"/>
      <c r="AE178" s="486"/>
      <c r="AF178" s="486"/>
      <c r="AG178" s="486"/>
      <c r="AH178" s="486"/>
      <c r="AI178" s="486"/>
      <c r="AJ178" s="486"/>
      <c r="AK178" s="486"/>
      <c r="AL178" s="486"/>
      <c r="AM178" s="487"/>
    </row>
    <row r="179" spans="1:40">
      <c r="A179" s="325"/>
      <c r="B179" s="514"/>
      <c r="C179" s="7"/>
      <c r="D179" s="4"/>
      <c r="E179" s="4"/>
      <c r="F179" s="4"/>
      <c r="G179" s="4"/>
      <c r="H179" s="4"/>
      <c r="I179" s="4"/>
      <c r="J179" s="4"/>
      <c r="K179" s="4"/>
      <c r="L179" s="4"/>
      <c r="M179" s="4"/>
      <c r="N179" s="521" t="s">
        <v>163</v>
      </c>
      <c r="O179" s="522"/>
      <c r="P179" s="522"/>
      <c r="Q179" s="522"/>
      <c r="R179" s="522"/>
      <c r="S179" s="522"/>
      <c r="T179" s="523"/>
      <c r="U179" s="485">
        <v>0</v>
      </c>
      <c r="V179" s="486"/>
      <c r="W179" s="486"/>
      <c r="X179" s="486"/>
      <c r="Y179" s="486"/>
      <c r="Z179" s="486"/>
      <c r="AA179" s="486"/>
      <c r="AB179" s="486"/>
      <c r="AC179" s="486"/>
      <c r="AD179" s="486"/>
      <c r="AE179" s="486"/>
      <c r="AF179" s="486"/>
      <c r="AG179" s="486"/>
      <c r="AH179" s="486"/>
      <c r="AI179" s="486"/>
      <c r="AJ179" s="486"/>
      <c r="AK179" s="486"/>
      <c r="AL179" s="486"/>
      <c r="AM179" s="487"/>
    </row>
    <row r="180" spans="1:40">
      <c r="A180" s="325"/>
      <c r="B180" s="514"/>
      <c r="C180" s="7"/>
      <c r="D180" s="4"/>
      <c r="E180" s="4"/>
      <c r="F180" s="4"/>
      <c r="G180" s="4"/>
      <c r="H180" s="4"/>
      <c r="I180" s="4"/>
      <c r="J180" s="4"/>
      <c r="K180" s="4"/>
      <c r="L180" s="4"/>
      <c r="M180" s="4"/>
      <c r="N180" s="521" t="s">
        <v>164</v>
      </c>
      <c r="O180" s="522"/>
      <c r="P180" s="522"/>
      <c r="Q180" s="522"/>
      <c r="R180" s="522"/>
      <c r="S180" s="522"/>
      <c r="T180" s="523"/>
      <c r="U180" s="485">
        <v>0</v>
      </c>
      <c r="V180" s="486"/>
      <c r="W180" s="486"/>
      <c r="X180" s="486"/>
      <c r="Y180" s="486"/>
      <c r="Z180" s="486"/>
      <c r="AA180" s="486"/>
      <c r="AB180" s="486"/>
      <c r="AC180" s="486"/>
      <c r="AD180" s="486"/>
      <c r="AE180" s="486"/>
      <c r="AF180" s="486"/>
      <c r="AG180" s="486"/>
      <c r="AH180" s="486"/>
      <c r="AI180" s="486"/>
      <c r="AJ180" s="486"/>
      <c r="AK180" s="486"/>
      <c r="AL180" s="486"/>
      <c r="AM180" s="487"/>
    </row>
    <row r="181" spans="1:40">
      <c r="A181" s="304"/>
      <c r="B181" s="306"/>
      <c r="C181" s="11"/>
      <c r="D181" s="16"/>
      <c r="E181" s="16"/>
      <c r="F181" s="16"/>
      <c r="G181" s="16"/>
      <c r="H181" s="16"/>
      <c r="I181" s="16"/>
      <c r="J181" s="16"/>
      <c r="K181" s="16"/>
      <c r="L181" s="16"/>
      <c r="M181" s="16"/>
      <c r="N181" s="524" t="s">
        <v>165</v>
      </c>
      <c r="O181" s="525"/>
      <c r="P181" s="525"/>
      <c r="Q181" s="525"/>
      <c r="R181" s="525"/>
      <c r="S181" s="525"/>
      <c r="T181" s="526"/>
      <c r="U181" s="511">
        <v>0</v>
      </c>
      <c r="V181" s="512"/>
      <c r="W181" s="512"/>
      <c r="X181" s="512"/>
      <c r="Y181" s="512"/>
      <c r="Z181" s="512"/>
      <c r="AA181" s="512"/>
      <c r="AB181" s="512"/>
      <c r="AC181" s="512"/>
      <c r="AD181" s="512"/>
      <c r="AE181" s="512"/>
      <c r="AF181" s="512"/>
      <c r="AG181" s="512"/>
      <c r="AH181" s="512"/>
      <c r="AI181" s="512"/>
      <c r="AJ181" s="512"/>
      <c r="AK181" s="512"/>
      <c r="AL181" s="512"/>
      <c r="AM181" s="513"/>
    </row>
    <row r="182" spans="1:40">
      <c r="A182" s="301" t="s">
        <v>146</v>
      </c>
      <c r="B182" s="303"/>
      <c r="C182" s="515" t="s">
        <v>127</v>
      </c>
      <c r="D182" s="516"/>
      <c r="E182" s="516"/>
      <c r="F182" s="516"/>
      <c r="G182" s="516"/>
      <c r="H182" s="516"/>
      <c r="I182" s="516"/>
      <c r="J182" s="516"/>
      <c r="K182" s="516"/>
      <c r="L182" s="516"/>
      <c r="M182" s="516"/>
      <c r="N182" s="516"/>
      <c r="O182" s="516"/>
      <c r="P182" s="516"/>
      <c r="Q182" s="516"/>
      <c r="R182" s="516"/>
      <c r="S182" s="516"/>
      <c r="T182" s="517"/>
      <c r="U182" s="508">
        <v>0</v>
      </c>
      <c r="V182" s="509"/>
      <c r="W182" s="509"/>
      <c r="X182" s="509"/>
      <c r="Y182" s="509"/>
      <c r="Z182" s="509"/>
      <c r="AA182" s="509"/>
      <c r="AB182" s="509"/>
      <c r="AC182" s="509"/>
      <c r="AD182" s="509"/>
      <c r="AE182" s="509"/>
      <c r="AF182" s="509"/>
      <c r="AG182" s="509"/>
      <c r="AH182" s="509"/>
      <c r="AI182" s="509"/>
      <c r="AJ182" s="509"/>
      <c r="AK182" s="509"/>
      <c r="AL182" s="509"/>
      <c r="AM182" s="510"/>
    </row>
    <row r="183" spans="1:40">
      <c r="A183" s="304"/>
      <c r="B183" s="306"/>
      <c r="C183" s="527" t="s">
        <v>124</v>
      </c>
      <c r="D183" s="528"/>
      <c r="E183" s="528"/>
      <c r="F183" s="528"/>
      <c r="G183" s="528"/>
      <c r="H183" s="528"/>
      <c r="I183" s="528"/>
      <c r="J183" s="528"/>
      <c r="K183" s="528"/>
      <c r="L183" s="528"/>
      <c r="M183" s="528"/>
      <c r="N183" s="528"/>
      <c r="O183" s="528"/>
      <c r="P183" s="528"/>
      <c r="Q183" s="528"/>
      <c r="R183" s="528"/>
      <c r="S183" s="528"/>
      <c r="T183" s="529"/>
      <c r="U183" s="511"/>
      <c r="V183" s="512"/>
      <c r="W183" s="512"/>
      <c r="X183" s="512"/>
      <c r="Y183" s="512"/>
      <c r="Z183" s="512"/>
      <c r="AA183" s="512"/>
      <c r="AB183" s="512"/>
      <c r="AC183" s="512"/>
      <c r="AD183" s="512"/>
      <c r="AE183" s="512"/>
      <c r="AF183" s="512"/>
      <c r="AG183" s="512"/>
      <c r="AH183" s="512"/>
      <c r="AI183" s="512"/>
      <c r="AJ183" s="512"/>
      <c r="AK183" s="512"/>
      <c r="AL183" s="512"/>
      <c r="AM183" s="513"/>
    </row>
    <row r="184" spans="1:40">
      <c r="A184" s="301" t="s">
        <v>9</v>
      </c>
      <c r="B184" s="303"/>
      <c r="C184" s="515" t="s">
        <v>169</v>
      </c>
      <c r="D184" s="516"/>
      <c r="E184" s="516"/>
      <c r="F184" s="516"/>
      <c r="G184" s="516"/>
      <c r="H184" s="516"/>
      <c r="I184" s="516"/>
      <c r="J184" s="516"/>
      <c r="K184" s="516"/>
      <c r="L184" s="516"/>
      <c r="M184" s="516"/>
      <c r="N184" s="516"/>
      <c r="O184" s="516"/>
      <c r="P184" s="516"/>
      <c r="Q184" s="516"/>
      <c r="R184" s="516"/>
      <c r="S184" s="516"/>
      <c r="T184" s="517"/>
      <c r="U184" s="508">
        <v>0</v>
      </c>
      <c r="V184" s="509"/>
      <c r="W184" s="509"/>
      <c r="X184" s="509"/>
      <c r="Y184" s="509"/>
      <c r="Z184" s="509"/>
      <c r="AA184" s="509"/>
      <c r="AB184" s="509"/>
      <c r="AC184" s="509"/>
      <c r="AD184" s="509"/>
      <c r="AE184" s="509"/>
      <c r="AF184" s="509"/>
      <c r="AG184" s="509"/>
      <c r="AH184" s="509"/>
      <c r="AI184" s="509"/>
      <c r="AJ184" s="509"/>
      <c r="AK184" s="509"/>
      <c r="AL184" s="509"/>
      <c r="AM184" s="510"/>
    </row>
    <row r="185" spans="1:40">
      <c r="A185" s="304"/>
      <c r="B185" s="306"/>
      <c r="C185" s="527" t="s">
        <v>124</v>
      </c>
      <c r="D185" s="528"/>
      <c r="E185" s="528"/>
      <c r="F185" s="528"/>
      <c r="G185" s="528"/>
      <c r="H185" s="528"/>
      <c r="I185" s="528"/>
      <c r="J185" s="528"/>
      <c r="K185" s="528"/>
      <c r="L185" s="528"/>
      <c r="M185" s="528"/>
      <c r="N185" s="528"/>
      <c r="O185" s="528"/>
      <c r="P185" s="528"/>
      <c r="Q185" s="528"/>
      <c r="R185" s="528"/>
      <c r="S185" s="528"/>
      <c r="T185" s="529"/>
      <c r="U185" s="511"/>
      <c r="V185" s="512"/>
      <c r="W185" s="512"/>
      <c r="X185" s="512"/>
      <c r="Y185" s="512"/>
      <c r="Z185" s="512"/>
      <c r="AA185" s="512"/>
      <c r="AB185" s="512"/>
      <c r="AC185" s="512"/>
      <c r="AD185" s="512"/>
      <c r="AE185" s="512"/>
      <c r="AF185" s="512"/>
      <c r="AG185" s="512"/>
      <c r="AH185" s="512"/>
      <c r="AI185" s="512"/>
      <c r="AJ185" s="512"/>
      <c r="AK185" s="512"/>
      <c r="AL185" s="512"/>
      <c r="AM185" s="513"/>
    </row>
    <row r="186" spans="1:40">
      <c r="A186" s="301" t="s">
        <v>147</v>
      </c>
      <c r="B186" s="303"/>
      <c r="C186" s="515" t="s">
        <v>130</v>
      </c>
      <c r="D186" s="516"/>
      <c r="E186" s="516"/>
      <c r="F186" s="516"/>
      <c r="G186" s="516"/>
      <c r="H186" s="516"/>
      <c r="I186" s="516"/>
      <c r="J186" s="516"/>
      <c r="K186" s="516"/>
      <c r="L186" s="516"/>
      <c r="M186" s="516"/>
      <c r="N186" s="516"/>
      <c r="O186" s="516"/>
      <c r="P186" s="516"/>
      <c r="Q186" s="516"/>
      <c r="R186" s="516"/>
      <c r="S186" s="516"/>
      <c r="T186" s="517"/>
      <c r="U186" s="547">
        <v>0</v>
      </c>
      <c r="V186" s="548"/>
      <c r="W186" s="548"/>
      <c r="X186" s="548"/>
      <c r="Y186" s="548"/>
      <c r="Z186" s="548"/>
      <c r="AA186" s="548"/>
      <c r="AB186" s="548"/>
      <c r="AC186" s="548"/>
      <c r="AD186" s="548"/>
      <c r="AE186" s="548"/>
      <c r="AF186" s="548"/>
      <c r="AG186" s="548"/>
      <c r="AH186" s="548"/>
      <c r="AI186" s="548"/>
      <c r="AJ186" s="548"/>
      <c r="AK186" s="548"/>
      <c r="AL186" s="548"/>
      <c r="AM186" s="549"/>
    </row>
    <row r="187" spans="1:40">
      <c r="A187" s="304"/>
      <c r="B187" s="306"/>
      <c r="C187" s="527" t="s">
        <v>131</v>
      </c>
      <c r="D187" s="528"/>
      <c r="E187" s="528"/>
      <c r="F187" s="528"/>
      <c r="G187" s="528"/>
      <c r="H187" s="528"/>
      <c r="I187" s="528"/>
      <c r="J187" s="528"/>
      <c r="K187" s="528"/>
      <c r="L187" s="528"/>
      <c r="M187" s="528"/>
      <c r="N187" s="528"/>
      <c r="O187" s="528"/>
      <c r="P187" s="528"/>
      <c r="Q187" s="528"/>
      <c r="R187" s="528"/>
      <c r="S187" s="528"/>
      <c r="T187" s="529"/>
      <c r="U187" s="559"/>
      <c r="V187" s="560"/>
      <c r="W187" s="560"/>
      <c r="X187" s="560"/>
      <c r="Y187" s="560"/>
      <c r="Z187" s="560"/>
      <c r="AA187" s="560"/>
      <c r="AB187" s="560"/>
      <c r="AC187" s="560"/>
      <c r="AD187" s="560"/>
      <c r="AE187" s="560"/>
      <c r="AF187" s="560"/>
      <c r="AG187" s="560"/>
      <c r="AH187" s="560"/>
      <c r="AI187" s="560"/>
      <c r="AJ187" s="560"/>
      <c r="AK187" s="560"/>
      <c r="AL187" s="560"/>
      <c r="AM187" s="561"/>
    </row>
    <row r="188" spans="1:40">
      <c r="A188" s="301" t="s">
        <v>149</v>
      </c>
      <c r="B188" s="303"/>
      <c r="C188" s="515" t="s">
        <v>150</v>
      </c>
      <c r="D188" s="516"/>
      <c r="E188" s="516"/>
      <c r="F188" s="516"/>
      <c r="G188" s="516"/>
      <c r="H188" s="516"/>
      <c r="I188" s="516"/>
      <c r="J188" s="516"/>
      <c r="K188" s="516"/>
      <c r="L188" s="516"/>
      <c r="M188" s="516"/>
      <c r="N188" s="516"/>
      <c r="O188" s="516"/>
      <c r="P188" s="516"/>
      <c r="Q188" s="516"/>
      <c r="R188" s="516"/>
      <c r="S188" s="516"/>
      <c r="T188" s="517"/>
      <c r="U188" s="499">
        <f>IFERROR(ROUNDDOWN(U186/U182,0),)</f>
        <v>0</v>
      </c>
      <c r="V188" s="500"/>
      <c r="W188" s="500"/>
      <c r="X188" s="500"/>
      <c r="Y188" s="500"/>
      <c r="Z188" s="500"/>
      <c r="AA188" s="500"/>
      <c r="AB188" s="500"/>
      <c r="AC188" s="500"/>
      <c r="AD188" s="500"/>
      <c r="AE188" s="500"/>
      <c r="AF188" s="500"/>
      <c r="AG188" s="500"/>
      <c r="AH188" s="500"/>
      <c r="AI188" s="500"/>
      <c r="AJ188" s="500"/>
      <c r="AK188" s="500"/>
      <c r="AL188" s="500"/>
      <c r="AM188" s="501"/>
    </row>
    <row r="189" spans="1:40">
      <c r="A189" s="304"/>
      <c r="B189" s="306"/>
      <c r="C189" s="527" t="s">
        <v>151</v>
      </c>
      <c r="D189" s="528"/>
      <c r="E189" s="528"/>
      <c r="F189" s="528"/>
      <c r="G189" s="528"/>
      <c r="H189" s="528"/>
      <c r="I189" s="528"/>
      <c r="J189" s="528"/>
      <c r="K189" s="528"/>
      <c r="L189" s="528"/>
      <c r="M189" s="528"/>
      <c r="N189" s="528"/>
      <c r="O189" s="528"/>
      <c r="P189" s="528"/>
      <c r="Q189" s="528"/>
      <c r="R189" s="528"/>
      <c r="S189" s="528"/>
      <c r="T189" s="529"/>
      <c r="U189" s="502"/>
      <c r="V189" s="503"/>
      <c r="W189" s="503"/>
      <c r="X189" s="503"/>
      <c r="Y189" s="503"/>
      <c r="Z189" s="503"/>
      <c r="AA189" s="503"/>
      <c r="AB189" s="503"/>
      <c r="AC189" s="503"/>
      <c r="AD189" s="503"/>
      <c r="AE189" s="503"/>
      <c r="AF189" s="503"/>
      <c r="AG189" s="503"/>
      <c r="AH189" s="503"/>
      <c r="AI189" s="503"/>
      <c r="AJ189" s="503"/>
      <c r="AK189" s="503"/>
      <c r="AL189" s="503"/>
      <c r="AM189" s="504"/>
    </row>
    <row r="190" spans="1:40">
      <c r="A190" s="406" t="s">
        <v>134</v>
      </c>
      <c r="B190" s="406"/>
      <c r="C190" s="515" t="s">
        <v>110</v>
      </c>
      <c r="D190" s="516"/>
      <c r="E190" s="516"/>
      <c r="F190" s="516"/>
      <c r="G190" s="516"/>
      <c r="H190" s="516"/>
      <c r="I190" s="516"/>
      <c r="J190" s="516"/>
      <c r="K190" s="516"/>
      <c r="L190" s="516"/>
      <c r="M190" s="516"/>
      <c r="N190" s="516"/>
      <c r="O190" s="516"/>
      <c r="P190" s="516"/>
      <c r="Q190" s="516"/>
      <c r="R190" s="516"/>
      <c r="S190" s="516"/>
      <c r="T190" s="517"/>
      <c r="U190" s="547">
        <v>0</v>
      </c>
      <c r="V190" s="548"/>
      <c r="W190" s="548"/>
      <c r="X190" s="548"/>
      <c r="Y190" s="548"/>
      <c r="Z190" s="548"/>
      <c r="AA190" s="548"/>
      <c r="AB190" s="548"/>
      <c r="AC190" s="548"/>
      <c r="AD190" s="548"/>
      <c r="AE190" s="548"/>
      <c r="AF190" s="548"/>
      <c r="AG190" s="548"/>
      <c r="AH190" s="548"/>
      <c r="AI190" s="548"/>
      <c r="AJ190" s="548"/>
      <c r="AK190" s="548"/>
      <c r="AL190" s="548"/>
      <c r="AM190" s="549"/>
      <c r="AN190" s="23"/>
    </row>
    <row r="191" spans="1:40" ht="13.5" customHeight="1">
      <c r="A191" s="406"/>
      <c r="B191" s="406"/>
      <c r="C191" s="483" t="s">
        <v>268</v>
      </c>
      <c r="D191" s="484"/>
      <c r="E191" s="484"/>
      <c r="F191" s="484"/>
      <c r="G191" s="484"/>
      <c r="H191" s="484"/>
      <c r="I191" s="484"/>
      <c r="J191" s="484"/>
      <c r="K191" s="484"/>
      <c r="L191" s="484"/>
      <c r="M191" s="484"/>
      <c r="N191" s="484"/>
      <c r="O191" s="484"/>
      <c r="P191" s="484"/>
      <c r="Q191" s="484"/>
      <c r="R191" s="484"/>
      <c r="S191" s="484"/>
      <c r="T191" s="533"/>
      <c r="U191" s="550"/>
      <c r="V191" s="551"/>
      <c r="W191" s="551"/>
      <c r="X191" s="551"/>
      <c r="Y191" s="551"/>
      <c r="Z191" s="551"/>
      <c r="AA191" s="551"/>
      <c r="AB191" s="551"/>
      <c r="AC191" s="551"/>
      <c r="AD191" s="551"/>
      <c r="AE191" s="551"/>
      <c r="AF191" s="551"/>
      <c r="AG191" s="551"/>
      <c r="AH191" s="551"/>
      <c r="AI191" s="551"/>
      <c r="AJ191" s="551"/>
      <c r="AK191" s="551"/>
      <c r="AL191" s="551"/>
      <c r="AM191" s="552"/>
      <c r="AN191" s="23"/>
    </row>
    <row r="192" spans="1:40">
      <c r="A192" s="406"/>
      <c r="B192" s="406"/>
      <c r="C192" s="483"/>
      <c r="D192" s="484"/>
      <c r="E192" s="484"/>
      <c r="F192" s="484"/>
      <c r="G192" s="484"/>
      <c r="H192" s="484"/>
      <c r="I192" s="484"/>
      <c r="J192" s="484"/>
      <c r="K192" s="484"/>
      <c r="L192" s="484"/>
      <c r="M192" s="484"/>
      <c r="N192" s="484"/>
      <c r="O192" s="484"/>
      <c r="P192" s="484"/>
      <c r="Q192" s="484"/>
      <c r="R192" s="484"/>
      <c r="S192" s="484"/>
      <c r="T192" s="533"/>
      <c r="U192" s="550"/>
      <c r="V192" s="551"/>
      <c r="W192" s="551"/>
      <c r="X192" s="551"/>
      <c r="Y192" s="551"/>
      <c r="Z192" s="551"/>
      <c r="AA192" s="551"/>
      <c r="AB192" s="551"/>
      <c r="AC192" s="551"/>
      <c r="AD192" s="551"/>
      <c r="AE192" s="551"/>
      <c r="AF192" s="551"/>
      <c r="AG192" s="551"/>
      <c r="AH192" s="551"/>
      <c r="AI192" s="551"/>
      <c r="AJ192" s="551"/>
      <c r="AK192" s="551"/>
      <c r="AL192" s="551"/>
      <c r="AM192" s="552"/>
      <c r="AN192" s="23"/>
    </row>
    <row r="193" spans="1:40">
      <c r="A193" s="406"/>
      <c r="B193" s="406"/>
      <c r="C193" s="595"/>
      <c r="D193" s="596"/>
      <c r="E193" s="596"/>
      <c r="F193" s="596"/>
      <c r="G193" s="596"/>
      <c r="H193" s="596"/>
      <c r="I193" s="596"/>
      <c r="J193" s="596"/>
      <c r="K193" s="596"/>
      <c r="L193" s="596"/>
      <c r="M193" s="596"/>
      <c r="N193" s="596"/>
      <c r="O193" s="596"/>
      <c r="P193" s="596"/>
      <c r="Q193" s="596"/>
      <c r="R193" s="596"/>
      <c r="S193" s="596"/>
      <c r="T193" s="597"/>
      <c r="U193" s="553"/>
      <c r="V193" s="554"/>
      <c r="W193" s="554"/>
      <c r="X193" s="554"/>
      <c r="Y193" s="554"/>
      <c r="Z193" s="554"/>
      <c r="AA193" s="554"/>
      <c r="AB193" s="554"/>
      <c r="AC193" s="554"/>
      <c r="AD193" s="554"/>
      <c r="AE193" s="554"/>
      <c r="AF193" s="554"/>
      <c r="AG193" s="554"/>
      <c r="AH193" s="554"/>
      <c r="AI193" s="554"/>
      <c r="AJ193" s="554"/>
      <c r="AK193" s="554"/>
      <c r="AL193" s="554"/>
      <c r="AM193" s="555"/>
      <c r="AN193" s="23"/>
    </row>
    <row r="194" spans="1:40" ht="13.5" customHeight="1">
      <c r="A194" s="406"/>
      <c r="B194" s="406"/>
      <c r="C194" s="27"/>
      <c r="D194" s="28" t="s">
        <v>13</v>
      </c>
      <c r="E194" s="598" t="s">
        <v>112</v>
      </c>
      <c r="F194" s="598"/>
      <c r="G194" s="598"/>
      <c r="H194" s="598"/>
      <c r="I194" s="598"/>
      <c r="J194" s="598"/>
      <c r="K194" s="598"/>
      <c r="L194" s="598"/>
      <c r="M194" s="598"/>
      <c r="N194" s="598"/>
      <c r="O194" s="598"/>
      <c r="P194" s="598"/>
      <c r="Q194" s="598"/>
      <c r="R194" s="598"/>
      <c r="S194" s="598"/>
      <c r="T194" s="599"/>
      <c r="U194" s="556">
        <v>0</v>
      </c>
      <c r="V194" s="557"/>
      <c r="W194" s="557"/>
      <c r="X194" s="557"/>
      <c r="Y194" s="557"/>
      <c r="Z194" s="557"/>
      <c r="AA194" s="557"/>
      <c r="AB194" s="557"/>
      <c r="AC194" s="557"/>
      <c r="AD194" s="557"/>
      <c r="AE194" s="557"/>
      <c r="AF194" s="557"/>
      <c r="AG194" s="557"/>
      <c r="AH194" s="557"/>
      <c r="AI194" s="557"/>
      <c r="AJ194" s="557"/>
      <c r="AK194" s="557"/>
      <c r="AL194" s="557"/>
      <c r="AM194" s="558"/>
    </row>
    <row r="195" spans="1:40" ht="13.5" customHeight="1">
      <c r="A195" s="406"/>
      <c r="B195" s="406"/>
      <c r="C195" s="7"/>
      <c r="D195" s="25" t="s">
        <v>103</v>
      </c>
      <c r="E195" s="484" t="s">
        <v>269</v>
      </c>
      <c r="F195" s="484"/>
      <c r="G195" s="484"/>
      <c r="H195" s="484"/>
      <c r="I195" s="484"/>
      <c r="J195" s="484"/>
      <c r="K195" s="484"/>
      <c r="L195" s="484"/>
      <c r="M195" s="484"/>
      <c r="N195" s="484"/>
      <c r="O195" s="484"/>
      <c r="P195" s="484"/>
      <c r="Q195" s="484"/>
      <c r="R195" s="484"/>
      <c r="S195" s="484"/>
      <c r="T195" s="533"/>
      <c r="U195" s="556">
        <v>0</v>
      </c>
      <c r="V195" s="557"/>
      <c r="W195" s="557"/>
      <c r="X195" s="557"/>
      <c r="Y195" s="557"/>
      <c r="Z195" s="557"/>
      <c r="AA195" s="557"/>
      <c r="AB195" s="557"/>
      <c r="AC195" s="557"/>
      <c r="AD195" s="557"/>
      <c r="AE195" s="557"/>
      <c r="AF195" s="557"/>
      <c r="AG195" s="557"/>
      <c r="AH195" s="557"/>
      <c r="AI195" s="557"/>
      <c r="AJ195" s="557"/>
      <c r="AK195" s="557"/>
      <c r="AL195" s="557"/>
      <c r="AM195" s="558"/>
    </row>
    <row r="196" spans="1:40" ht="13.5" customHeight="1">
      <c r="A196" s="406"/>
      <c r="B196" s="406"/>
      <c r="C196" s="7"/>
      <c r="D196" s="25"/>
      <c r="E196" s="484"/>
      <c r="F196" s="484"/>
      <c r="G196" s="484"/>
      <c r="H196" s="484"/>
      <c r="I196" s="484"/>
      <c r="J196" s="484"/>
      <c r="K196" s="484"/>
      <c r="L196" s="484"/>
      <c r="M196" s="484"/>
      <c r="N196" s="484"/>
      <c r="O196" s="484"/>
      <c r="P196" s="484"/>
      <c r="Q196" s="484"/>
      <c r="R196" s="484"/>
      <c r="S196" s="484"/>
      <c r="T196" s="533"/>
      <c r="U196" s="550"/>
      <c r="V196" s="551"/>
      <c r="W196" s="551"/>
      <c r="X196" s="551"/>
      <c r="Y196" s="551"/>
      <c r="Z196" s="551"/>
      <c r="AA196" s="551"/>
      <c r="AB196" s="551"/>
      <c r="AC196" s="551"/>
      <c r="AD196" s="551"/>
      <c r="AE196" s="551"/>
      <c r="AF196" s="551"/>
      <c r="AG196" s="551"/>
      <c r="AH196" s="551"/>
      <c r="AI196" s="551"/>
      <c r="AJ196" s="551"/>
      <c r="AK196" s="551"/>
      <c r="AL196" s="551"/>
      <c r="AM196" s="552"/>
    </row>
    <row r="197" spans="1:40" ht="13.5" customHeight="1">
      <c r="A197" s="406"/>
      <c r="B197" s="406"/>
      <c r="C197" s="7"/>
      <c r="D197" s="25"/>
      <c r="E197" s="484"/>
      <c r="F197" s="484"/>
      <c r="G197" s="484"/>
      <c r="H197" s="484"/>
      <c r="I197" s="484"/>
      <c r="J197" s="484"/>
      <c r="K197" s="484"/>
      <c r="L197" s="484"/>
      <c r="M197" s="484"/>
      <c r="N197" s="484"/>
      <c r="O197" s="484"/>
      <c r="P197" s="484"/>
      <c r="Q197" s="484"/>
      <c r="R197" s="484"/>
      <c r="S197" s="484"/>
      <c r="T197" s="533"/>
      <c r="U197" s="550"/>
      <c r="V197" s="551"/>
      <c r="W197" s="551"/>
      <c r="X197" s="551"/>
      <c r="Y197" s="551"/>
      <c r="Z197" s="551"/>
      <c r="AA197" s="551"/>
      <c r="AB197" s="551"/>
      <c r="AC197" s="551"/>
      <c r="AD197" s="551"/>
      <c r="AE197" s="551"/>
      <c r="AF197" s="551"/>
      <c r="AG197" s="551"/>
      <c r="AH197" s="551"/>
      <c r="AI197" s="551"/>
      <c r="AJ197" s="551"/>
      <c r="AK197" s="551"/>
      <c r="AL197" s="551"/>
      <c r="AM197" s="552"/>
    </row>
    <row r="198" spans="1:40">
      <c r="A198" s="406"/>
      <c r="B198" s="406"/>
      <c r="C198" s="11"/>
      <c r="D198" s="26"/>
      <c r="E198" s="535"/>
      <c r="F198" s="535"/>
      <c r="G198" s="535"/>
      <c r="H198" s="535"/>
      <c r="I198" s="535"/>
      <c r="J198" s="535"/>
      <c r="K198" s="535"/>
      <c r="L198" s="535"/>
      <c r="M198" s="535"/>
      <c r="N198" s="535"/>
      <c r="O198" s="535"/>
      <c r="P198" s="535"/>
      <c r="Q198" s="535"/>
      <c r="R198" s="535"/>
      <c r="S198" s="535"/>
      <c r="T198" s="536"/>
      <c r="U198" s="559"/>
      <c r="V198" s="560"/>
      <c r="W198" s="560"/>
      <c r="X198" s="560"/>
      <c r="Y198" s="560"/>
      <c r="Z198" s="560"/>
      <c r="AA198" s="560"/>
      <c r="AB198" s="560"/>
      <c r="AC198" s="560"/>
      <c r="AD198" s="560"/>
      <c r="AE198" s="560"/>
      <c r="AF198" s="560"/>
      <c r="AG198" s="560"/>
      <c r="AH198" s="560"/>
      <c r="AI198" s="560"/>
      <c r="AJ198" s="560"/>
      <c r="AK198" s="560"/>
      <c r="AL198" s="560"/>
      <c r="AM198" s="561"/>
    </row>
    <row r="199" spans="1:40">
      <c r="A199" s="301" t="s">
        <v>155</v>
      </c>
      <c r="B199" s="303"/>
      <c r="C199" s="580" t="s">
        <v>135</v>
      </c>
      <c r="D199" s="581"/>
      <c r="E199" s="581"/>
      <c r="F199" s="581"/>
      <c r="G199" s="581"/>
      <c r="H199" s="581"/>
      <c r="I199" s="582"/>
      <c r="J199" s="5"/>
      <c r="K199" s="5"/>
      <c r="L199" s="5"/>
      <c r="M199" s="5"/>
      <c r="N199" s="5"/>
      <c r="O199" s="5"/>
      <c r="P199" s="5"/>
      <c r="Q199" s="5"/>
      <c r="R199" s="5"/>
      <c r="S199" s="5"/>
      <c r="T199" s="6"/>
      <c r="U199" s="317" t="s">
        <v>6</v>
      </c>
      <c r="V199" s="318"/>
      <c r="W199" s="506" t="s">
        <v>34</v>
      </c>
      <c r="X199" s="506"/>
      <c r="Y199" s="506"/>
      <c r="Z199" s="506"/>
      <c r="AA199" s="506"/>
      <c r="AB199" s="506"/>
      <c r="AC199" s="506"/>
      <c r="AD199" s="506"/>
      <c r="AE199" s="506"/>
      <c r="AF199" s="506"/>
      <c r="AG199" s="506"/>
      <c r="AH199" s="506"/>
      <c r="AI199" s="506"/>
      <c r="AJ199" s="506"/>
      <c r="AK199" s="506"/>
      <c r="AL199" s="506"/>
      <c r="AM199" s="507"/>
    </row>
    <row r="200" spans="1:40" ht="13.5" customHeight="1">
      <c r="A200" s="325"/>
      <c r="B200" s="514"/>
      <c r="C200" s="7" t="s">
        <v>136</v>
      </c>
      <c r="D200" s="4"/>
      <c r="E200" s="4"/>
      <c r="F200" s="4"/>
      <c r="G200" s="4"/>
      <c r="H200" s="4"/>
      <c r="I200" s="4"/>
      <c r="J200" s="4"/>
      <c r="K200" s="4"/>
      <c r="L200" s="4"/>
      <c r="M200" s="4"/>
      <c r="N200" s="4"/>
      <c r="O200" s="4"/>
      <c r="P200" s="4"/>
      <c r="Q200" s="4"/>
      <c r="R200" s="4"/>
      <c r="S200" s="4"/>
      <c r="T200" s="8"/>
      <c r="U200" s="327" t="s">
        <v>6</v>
      </c>
      <c r="V200" s="328"/>
      <c r="W200" s="544" t="s">
        <v>35</v>
      </c>
      <c r="X200" s="544"/>
      <c r="Y200" s="544"/>
      <c r="Z200" s="544"/>
      <c r="AA200" s="544"/>
      <c r="AB200" s="544"/>
      <c r="AC200" s="544"/>
      <c r="AD200" s="544"/>
      <c r="AE200" s="544"/>
      <c r="AF200" s="544"/>
      <c r="AG200" s="544"/>
      <c r="AH200" s="544"/>
      <c r="AI200" s="544"/>
      <c r="AJ200" s="544"/>
      <c r="AK200" s="544"/>
      <c r="AL200" s="544"/>
      <c r="AM200" s="545"/>
    </row>
    <row r="201" spans="1:40">
      <c r="A201" s="325"/>
      <c r="B201" s="514"/>
      <c r="C201" s="538" t="s">
        <v>137</v>
      </c>
      <c r="D201" s="539"/>
      <c r="E201" s="539"/>
      <c r="F201" s="539"/>
      <c r="G201" s="539"/>
      <c r="H201" s="539"/>
      <c r="I201" s="539"/>
      <c r="J201" s="539"/>
      <c r="K201" s="539"/>
      <c r="L201" s="539"/>
      <c r="M201" s="539"/>
      <c r="N201" s="539"/>
      <c r="O201" s="539"/>
      <c r="P201" s="539"/>
      <c r="Q201" s="539"/>
      <c r="R201" s="539"/>
      <c r="S201" s="539"/>
      <c r="T201" s="540"/>
      <c r="U201" s="327" t="s">
        <v>6</v>
      </c>
      <c r="V201" s="328"/>
      <c r="W201" s="544" t="s">
        <v>36</v>
      </c>
      <c r="X201" s="544"/>
      <c r="Y201" s="544"/>
      <c r="Z201" s="544"/>
      <c r="AA201" s="544"/>
      <c r="AB201" s="544"/>
      <c r="AC201" s="544"/>
      <c r="AD201" s="544"/>
      <c r="AE201" s="544"/>
      <c r="AF201" s="544"/>
      <c r="AG201" s="544"/>
      <c r="AH201" s="544"/>
      <c r="AI201" s="544"/>
      <c r="AJ201" s="544"/>
      <c r="AK201" s="544"/>
      <c r="AL201" s="544"/>
      <c r="AM201" s="545"/>
    </row>
    <row r="202" spans="1:40">
      <c r="A202" s="325"/>
      <c r="B202" s="514"/>
      <c r="C202" s="541"/>
      <c r="D202" s="542"/>
      <c r="E202" s="542"/>
      <c r="F202" s="542"/>
      <c r="G202" s="542"/>
      <c r="H202" s="542"/>
      <c r="I202" s="542"/>
      <c r="J202" s="542"/>
      <c r="K202" s="542"/>
      <c r="L202" s="542"/>
      <c r="M202" s="542"/>
      <c r="N202" s="542"/>
      <c r="O202" s="542"/>
      <c r="P202" s="542"/>
      <c r="Q202" s="542"/>
      <c r="R202" s="542"/>
      <c r="S202" s="542"/>
      <c r="T202" s="543"/>
      <c r="U202" s="319" t="s">
        <v>6</v>
      </c>
      <c r="V202" s="320"/>
      <c r="W202" s="600" t="s">
        <v>37</v>
      </c>
      <c r="X202" s="600"/>
      <c r="Y202" s="600"/>
      <c r="Z202" s="600"/>
      <c r="AA202" s="600"/>
      <c r="AB202" s="600"/>
      <c r="AC202" s="600"/>
      <c r="AD202" s="600"/>
      <c r="AE202" s="600"/>
      <c r="AF202" s="600"/>
      <c r="AG202" s="600"/>
      <c r="AH202" s="600"/>
      <c r="AI202" s="600"/>
      <c r="AJ202" s="600"/>
      <c r="AK202" s="600"/>
      <c r="AL202" s="600"/>
      <c r="AM202" s="601"/>
    </row>
    <row r="203" spans="1:40">
      <c r="A203" s="325"/>
      <c r="B203" s="514"/>
      <c r="C203" s="530" t="s">
        <v>138</v>
      </c>
      <c r="D203" s="531"/>
      <c r="E203" s="531"/>
      <c r="F203" s="531"/>
      <c r="G203" s="531"/>
      <c r="H203" s="531"/>
      <c r="I203" s="531"/>
      <c r="J203" s="531"/>
      <c r="K203" s="531"/>
      <c r="L203" s="531"/>
      <c r="M203" s="531"/>
      <c r="N203" s="531"/>
      <c r="O203" s="531"/>
      <c r="P203" s="531"/>
      <c r="Q203" s="531"/>
      <c r="R203" s="531"/>
      <c r="S203" s="531"/>
      <c r="T203" s="532"/>
      <c r="U203" s="505" t="s">
        <v>38</v>
      </c>
      <c r="V203" s="506"/>
      <c r="W203" s="506"/>
      <c r="X203" s="318"/>
      <c r="Y203" s="318"/>
      <c r="Z203" s="318"/>
      <c r="AA203" s="318"/>
      <c r="AB203" s="33" t="s">
        <v>18</v>
      </c>
      <c r="AC203" s="318"/>
      <c r="AD203" s="318"/>
      <c r="AE203" s="33" t="s">
        <v>19</v>
      </c>
      <c r="AF203" s="34"/>
      <c r="AG203" s="34"/>
      <c r="AH203" s="33"/>
      <c r="AI203" s="33"/>
      <c r="AJ203" s="33"/>
      <c r="AK203" s="33"/>
      <c r="AL203" s="33"/>
      <c r="AM203" s="35"/>
    </row>
    <row r="204" spans="1:40">
      <c r="A204" s="325"/>
      <c r="B204" s="514"/>
      <c r="C204" s="483"/>
      <c r="D204" s="484"/>
      <c r="E204" s="484"/>
      <c r="F204" s="484"/>
      <c r="G204" s="484"/>
      <c r="H204" s="484"/>
      <c r="I204" s="484"/>
      <c r="J204" s="484"/>
      <c r="K204" s="484"/>
      <c r="L204" s="484"/>
      <c r="M204" s="484"/>
      <c r="N204" s="484"/>
      <c r="O204" s="484"/>
      <c r="P204" s="484"/>
      <c r="Q204" s="484"/>
      <c r="R204" s="484"/>
      <c r="S204" s="484"/>
      <c r="T204" s="533"/>
      <c r="U204" s="36"/>
      <c r="V204" s="37"/>
      <c r="W204" s="38"/>
      <c r="X204" s="602" t="s">
        <v>29</v>
      </c>
      <c r="Y204" s="602"/>
      <c r="Z204" s="602"/>
      <c r="AA204" s="602"/>
      <c r="AB204" s="602"/>
      <c r="AC204" s="602"/>
      <c r="AD204" s="37" t="s">
        <v>18</v>
      </c>
      <c r="AE204" s="602"/>
      <c r="AF204" s="602"/>
      <c r="AG204" s="37" t="s">
        <v>19</v>
      </c>
      <c r="AH204" s="37"/>
      <c r="AI204" s="37"/>
      <c r="AJ204" s="37"/>
      <c r="AK204" s="37"/>
      <c r="AL204" s="37"/>
      <c r="AM204" s="39"/>
    </row>
    <row r="205" spans="1:40">
      <c r="A205" s="325"/>
      <c r="B205" s="514"/>
      <c r="C205" s="483"/>
      <c r="D205" s="484"/>
      <c r="E205" s="484"/>
      <c r="F205" s="484"/>
      <c r="G205" s="484"/>
      <c r="H205" s="484"/>
      <c r="I205" s="484"/>
      <c r="J205" s="484"/>
      <c r="K205" s="484"/>
      <c r="L205" s="484"/>
      <c r="M205" s="484"/>
      <c r="N205" s="484"/>
      <c r="O205" s="484"/>
      <c r="P205" s="484"/>
      <c r="Q205" s="484"/>
      <c r="R205" s="484"/>
      <c r="S205" s="484"/>
      <c r="T205" s="533"/>
      <c r="U205" s="498" t="s">
        <v>3</v>
      </c>
      <c r="V205" s="490"/>
      <c r="W205" s="490"/>
      <c r="X205" s="490" t="s">
        <v>40</v>
      </c>
      <c r="Y205" s="490"/>
      <c r="Z205" s="490"/>
      <c r="AA205" s="490"/>
      <c r="AB205" s="490"/>
      <c r="AC205" s="490"/>
      <c r="AD205" s="490"/>
      <c r="AE205" s="490"/>
      <c r="AF205" s="490"/>
      <c r="AG205" s="490"/>
      <c r="AH205" s="490"/>
      <c r="AI205" s="490"/>
      <c r="AJ205" s="490"/>
      <c r="AK205" s="490"/>
      <c r="AL205" s="490"/>
      <c r="AM205" s="491"/>
    </row>
    <row r="206" spans="1:40" ht="13.5" customHeight="1">
      <c r="A206" s="325"/>
      <c r="B206" s="514"/>
      <c r="C206" s="483"/>
      <c r="D206" s="484"/>
      <c r="E206" s="484"/>
      <c r="F206" s="484"/>
      <c r="G206" s="484"/>
      <c r="H206" s="484"/>
      <c r="I206" s="484"/>
      <c r="J206" s="484"/>
      <c r="K206" s="484"/>
      <c r="L206" s="484"/>
      <c r="M206" s="484"/>
      <c r="N206" s="484"/>
      <c r="O206" s="484"/>
      <c r="P206" s="484"/>
      <c r="Q206" s="484"/>
      <c r="R206" s="484"/>
      <c r="S206" s="484"/>
      <c r="T206" s="533"/>
      <c r="U206" s="492"/>
      <c r="V206" s="493"/>
      <c r="W206" s="493"/>
      <c r="X206" s="493"/>
      <c r="Y206" s="493"/>
      <c r="Z206" s="493"/>
      <c r="AA206" s="493"/>
      <c r="AB206" s="493"/>
      <c r="AC206" s="493"/>
      <c r="AD206" s="493"/>
      <c r="AE206" s="493"/>
      <c r="AF206" s="493"/>
      <c r="AG206" s="493"/>
      <c r="AH206" s="493"/>
      <c r="AI206" s="493"/>
      <c r="AJ206" s="493"/>
      <c r="AK206" s="493"/>
      <c r="AL206" s="493"/>
      <c r="AM206" s="494"/>
    </row>
    <row r="207" spans="1:40">
      <c r="A207" s="325"/>
      <c r="B207" s="514"/>
      <c r="C207" s="483"/>
      <c r="D207" s="484"/>
      <c r="E207" s="484"/>
      <c r="F207" s="484"/>
      <c r="G207" s="484"/>
      <c r="H207" s="484"/>
      <c r="I207" s="484"/>
      <c r="J207" s="484"/>
      <c r="K207" s="484"/>
      <c r="L207" s="484"/>
      <c r="M207" s="484"/>
      <c r="N207" s="484"/>
      <c r="O207" s="484"/>
      <c r="P207" s="484"/>
      <c r="Q207" s="484"/>
      <c r="R207" s="484"/>
      <c r="S207" s="484"/>
      <c r="T207" s="533"/>
      <c r="U207" s="492"/>
      <c r="V207" s="493"/>
      <c r="W207" s="493"/>
      <c r="X207" s="493"/>
      <c r="Y207" s="493"/>
      <c r="Z207" s="493"/>
      <c r="AA207" s="493"/>
      <c r="AB207" s="493"/>
      <c r="AC207" s="493"/>
      <c r="AD207" s="493"/>
      <c r="AE207" s="493"/>
      <c r="AF207" s="493"/>
      <c r="AG207" s="493"/>
      <c r="AH207" s="493"/>
      <c r="AI207" s="493"/>
      <c r="AJ207" s="493"/>
      <c r="AK207" s="493"/>
      <c r="AL207" s="493"/>
      <c r="AM207" s="494"/>
    </row>
    <row r="208" spans="1:40" ht="13.5" customHeight="1">
      <c r="A208" s="325"/>
      <c r="B208" s="514"/>
      <c r="C208" s="483"/>
      <c r="D208" s="484"/>
      <c r="E208" s="484"/>
      <c r="F208" s="484"/>
      <c r="G208" s="484"/>
      <c r="H208" s="484"/>
      <c r="I208" s="484"/>
      <c r="J208" s="484"/>
      <c r="K208" s="484"/>
      <c r="L208" s="484"/>
      <c r="M208" s="484"/>
      <c r="N208" s="484"/>
      <c r="O208" s="484"/>
      <c r="P208" s="484"/>
      <c r="Q208" s="484"/>
      <c r="R208" s="484"/>
      <c r="S208" s="484"/>
      <c r="T208" s="533"/>
      <c r="U208" s="492"/>
      <c r="V208" s="493"/>
      <c r="W208" s="493"/>
      <c r="X208" s="493"/>
      <c r="Y208" s="493"/>
      <c r="Z208" s="493"/>
      <c r="AA208" s="493"/>
      <c r="AB208" s="493"/>
      <c r="AC208" s="493"/>
      <c r="AD208" s="493"/>
      <c r="AE208" s="493"/>
      <c r="AF208" s="493"/>
      <c r="AG208" s="493"/>
      <c r="AH208" s="493"/>
      <c r="AI208" s="493"/>
      <c r="AJ208" s="493"/>
      <c r="AK208" s="493"/>
      <c r="AL208" s="493"/>
      <c r="AM208" s="494"/>
    </row>
    <row r="209" spans="1:39">
      <c r="A209" s="304"/>
      <c r="B209" s="306"/>
      <c r="C209" s="534"/>
      <c r="D209" s="535"/>
      <c r="E209" s="535"/>
      <c r="F209" s="535"/>
      <c r="G209" s="535"/>
      <c r="H209" s="535"/>
      <c r="I209" s="535"/>
      <c r="J209" s="535"/>
      <c r="K209" s="535"/>
      <c r="L209" s="535"/>
      <c r="M209" s="535"/>
      <c r="N209" s="535"/>
      <c r="O209" s="535"/>
      <c r="P209" s="535"/>
      <c r="Q209" s="535"/>
      <c r="R209" s="535"/>
      <c r="S209" s="535"/>
      <c r="T209" s="536"/>
      <c r="U209" s="495"/>
      <c r="V209" s="496"/>
      <c r="W209" s="496"/>
      <c r="X209" s="496"/>
      <c r="Y209" s="496"/>
      <c r="Z209" s="496"/>
      <c r="AA209" s="496"/>
      <c r="AB209" s="496"/>
      <c r="AC209" s="496"/>
      <c r="AD209" s="496"/>
      <c r="AE209" s="496"/>
      <c r="AF209" s="496"/>
      <c r="AG209" s="496"/>
      <c r="AH209" s="496"/>
      <c r="AI209" s="496"/>
      <c r="AJ209" s="496"/>
      <c r="AK209" s="496"/>
      <c r="AL209" s="496"/>
      <c r="AM209" s="497"/>
    </row>
    <row r="210" spans="1:39">
      <c r="A210" s="301" t="s">
        <v>140</v>
      </c>
      <c r="B210" s="303"/>
      <c r="C210" s="516" t="s">
        <v>141</v>
      </c>
      <c r="D210" s="516"/>
      <c r="E210" s="516"/>
      <c r="F210" s="516"/>
      <c r="G210" s="516"/>
      <c r="H210" s="516"/>
      <c r="I210" s="516"/>
      <c r="J210" s="516"/>
      <c r="K210" s="516"/>
      <c r="L210" s="516"/>
      <c r="M210" s="516"/>
      <c r="N210" s="516"/>
      <c r="O210" s="516"/>
      <c r="P210" s="516"/>
      <c r="Q210" s="516"/>
      <c r="R210" s="516"/>
      <c r="S210" s="516"/>
      <c r="T210" s="516"/>
      <c r="U210" s="499">
        <f>IFERROR(ROUNDDOWN(U190/U182,0),)</f>
        <v>0</v>
      </c>
      <c r="V210" s="500"/>
      <c r="W210" s="500"/>
      <c r="X210" s="500"/>
      <c r="Y210" s="500"/>
      <c r="Z210" s="500"/>
      <c r="AA210" s="500"/>
      <c r="AB210" s="500"/>
      <c r="AC210" s="500"/>
      <c r="AD210" s="500"/>
      <c r="AE210" s="500"/>
      <c r="AF210" s="500"/>
      <c r="AG210" s="500"/>
      <c r="AH210" s="500"/>
      <c r="AI210" s="500"/>
      <c r="AJ210" s="500"/>
      <c r="AK210" s="500"/>
      <c r="AL210" s="500"/>
      <c r="AM210" s="501"/>
    </row>
    <row r="211" spans="1:39">
      <c r="A211" s="304"/>
      <c r="B211" s="306"/>
      <c r="C211" s="528" t="s">
        <v>142</v>
      </c>
      <c r="D211" s="528"/>
      <c r="E211" s="528"/>
      <c r="F211" s="528"/>
      <c r="G211" s="528"/>
      <c r="H211" s="528"/>
      <c r="I211" s="528"/>
      <c r="J211" s="528"/>
      <c r="K211" s="528"/>
      <c r="L211" s="528"/>
      <c r="M211" s="528"/>
      <c r="N211" s="528"/>
      <c r="O211" s="528"/>
      <c r="P211" s="528"/>
      <c r="Q211" s="528"/>
      <c r="R211" s="528"/>
      <c r="S211" s="528"/>
      <c r="T211" s="528"/>
      <c r="U211" s="502"/>
      <c r="V211" s="503"/>
      <c r="W211" s="503"/>
      <c r="X211" s="503"/>
      <c r="Y211" s="503"/>
      <c r="Z211" s="503"/>
      <c r="AA211" s="503"/>
      <c r="AB211" s="503"/>
      <c r="AC211" s="503"/>
      <c r="AD211" s="503"/>
      <c r="AE211" s="503"/>
      <c r="AF211" s="503"/>
      <c r="AG211" s="503"/>
      <c r="AH211" s="503"/>
      <c r="AI211" s="503"/>
      <c r="AJ211" s="503"/>
      <c r="AK211" s="503"/>
      <c r="AL211" s="503"/>
      <c r="AM211" s="504"/>
    </row>
  </sheetData>
  <sheetProtection password="CC0D" sheet="1" objects="1" scenarios="1"/>
  <mergeCells count="351">
    <mergeCell ref="C54:T56"/>
    <mergeCell ref="A89:B97"/>
    <mergeCell ref="C89:T89"/>
    <mergeCell ref="U89:AM92"/>
    <mergeCell ref="C90:T92"/>
    <mergeCell ref="E93:T93"/>
    <mergeCell ref="U93:AM93"/>
    <mergeCell ref="E94:T97"/>
    <mergeCell ref="U94:AM97"/>
    <mergeCell ref="A87:B88"/>
    <mergeCell ref="C87:T87"/>
    <mergeCell ref="C88:T88"/>
    <mergeCell ref="U87:AM88"/>
    <mergeCell ref="C77:T77"/>
    <mergeCell ref="C78:T78"/>
    <mergeCell ref="C79:T79"/>
    <mergeCell ref="C80:T80"/>
    <mergeCell ref="C81:T81"/>
    <mergeCell ref="C82:T82"/>
    <mergeCell ref="C83:T83"/>
    <mergeCell ref="C84:T84"/>
    <mergeCell ref="A85:B86"/>
    <mergeCell ref="C85:T85"/>
    <mergeCell ref="C86:T86"/>
    <mergeCell ref="A210:B211"/>
    <mergeCell ref="C210:T210"/>
    <mergeCell ref="U210:AM211"/>
    <mergeCell ref="C211:T211"/>
    <mergeCell ref="U23:AM23"/>
    <mergeCell ref="E23:T23"/>
    <mergeCell ref="E24:T26"/>
    <mergeCell ref="E57:T57"/>
    <mergeCell ref="E58:T61"/>
    <mergeCell ref="A199:B209"/>
    <mergeCell ref="C199:I199"/>
    <mergeCell ref="U199:V199"/>
    <mergeCell ref="W199:AM199"/>
    <mergeCell ref="U200:V200"/>
    <mergeCell ref="W200:AM200"/>
    <mergeCell ref="C201:T202"/>
    <mergeCell ref="U201:V201"/>
    <mergeCell ref="W201:AM201"/>
    <mergeCell ref="U202:V202"/>
    <mergeCell ref="W202:AM202"/>
    <mergeCell ref="C203:T209"/>
    <mergeCell ref="U203:W203"/>
    <mergeCell ref="X203:Y203"/>
    <mergeCell ref="Z203:AA203"/>
    <mergeCell ref="AC203:AD203"/>
    <mergeCell ref="X204:Y204"/>
    <mergeCell ref="Z204:AA204"/>
    <mergeCell ref="AB204:AC204"/>
    <mergeCell ref="AE204:AF204"/>
    <mergeCell ref="U205:W205"/>
    <mergeCell ref="X205:AM205"/>
    <mergeCell ref="U206:AM209"/>
    <mergeCell ref="A188:B189"/>
    <mergeCell ref="C188:T188"/>
    <mergeCell ref="U188:AM189"/>
    <mergeCell ref="C189:T189"/>
    <mergeCell ref="A190:B198"/>
    <mergeCell ref="C190:T190"/>
    <mergeCell ref="U190:AM193"/>
    <mergeCell ref="C191:T193"/>
    <mergeCell ref="E194:T194"/>
    <mergeCell ref="U194:AM194"/>
    <mergeCell ref="E195:T198"/>
    <mergeCell ref="U195:AM198"/>
    <mergeCell ref="A182:B183"/>
    <mergeCell ref="C182:T182"/>
    <mergeCell ref="U182:AM183"/>
    <mergeCell ref="C183:T183"/>
    <mergeCell ref="A184:B185"/>
    <mergeCell ref="C184:T184"/>
    <mergeCell ref="U184:AM185"/>
    <mergeCell ref="C185:T185"/>
    <mergeCell ref="A186:B187"/>
    <mergeCell ref="C186:T186"/>
    <mergeCell ref="U186:AM187"/>
    <mergeCell ref="C187:T187"/>
    <mergeCell ref="A173:B181"/>
    <mergeCell ref="C173:T173"/>
    <mergeCell ref="U173:AM174"/>
    <mergeCell ref="C174:T174"/>
    <mergeCell ref="N175:T175"/>
    <mergeCell ref="U175:AM175"/>
    <mergeCell ref="N176:T176"/>
    <mergeCell ref="U176:AM176"/>
    <mergeCell ref="N177:T177"/>
    <mergeCell ref="U177:AM177"/>
    <mergeCell ref="N178:T178"/>
    <mergeCell ref="U178:AM178"/>
    <mergeCell ref="N179:T179"/>
    <mergeCell ref="U179:AM179"/>
    <mergeCell ref="N180:T180"/>
    <mergeCell ref="U180:AM180"/>
    <mergeCell ref="N181:T181"/>
    <mergeCell ref="U181:AM181"/>
    <mergeCell ref="A160:B161"/>
    <mergeCell ref="C160:T160"/>
    <mergeCell ref="U160:AM161"/>
    <mergeCell ref="C161:T161"/>
    <mergeCell ref="A164:B172"/>
    <mergeCell ref="C164:T164"/>
    <mergeCell ref="U164:AM165"/>
    <mergeCell ref="C165:T165"/>
    <mergeCell ref="N166:T166"/>
    <mergeCell ref="U166:AM166"/>
    <mergeCell ref="N167:T167"/>
    <mergeCell ref="U167:AM167"/>
    <mergeCell ref="N168:T168"/>
    <mergeCell ref="U168:AM168"/>
    <mergeCell ref="N169:T169"/>
    <mergeCell ref="U169:AM169"/>
    <mergeCell ref="N170:T170"/>
    <mergeCell ref="U170:AM170"/>
    <mergeCell ref="N171:T171"/>
    <mergeCell ref="U171:AM171"/>
    <mergeCell ref="N172:T172"/>
    <mergeCell ref="U172:AM172"/>
    <mergeCell ref="A149:B159"/>
    <mergeCell ref="C149:I149"/>
    <mergeCell ref="U149:V149"/>
    <mergeCell ref="W149:AM149"/>
    <mergeCell ref="U150:V150"/>
    <mergeCell ref="W150:AM150"/>
    <mergeCell ref="C151:T152"/>
    <mergeCell ref="U151:V151"/>
    <mergeCell ref="W151:AM151"/>
    <mergeCell ref="U152:V152"/>
    <mergeCell ref="W152:AM152"/>
    <mergeCell ref="C153:T159"/>
    <mergeCell ref="U153:W153"/>
    <mergeCell ref="X153:Y153"/>
    <mergeCell ref="Z153:AA153"/>
    <mergeCell ref="AC153:AD153"/>
    <mergeCell ref="X154:Y154"/>
    <mergeCell ref="Z154:AA154"/>
    <mergeCell ref="AB154:AC154"/>
    <mergeCell ref="AE154:AF154"/>
    <mergeCell ref="U155:W155"/>
    <mergeCell ref="X155:AM155"/>
    <mergeCell ref="U156:AM159"/>
    <mergeCell ref="C134:T134"/>
    <mergeCell ref="U134:AM135"/>
    <mergeCell ref="C135:T135"/>
    <mergeCell ref="C136:T136"/>
    <mergeCell ref="U136:AM137"/>
    <mergeCell ref="C137:T137"/>
    <mergeCell ref="C138:T138"/>
    <mergeCell ref="U138:AM139"/>
    <mergeCell ref="C139:T139"/>
    <mergeCell ref="A140:B148"/>
    <mergeCell ref="C140:T140"/>
    <mergeCell ref="U140:AM143"/>
    <mergeCell ref="C141:T143"/>
    <mergeCell ref="E144:T144"/>
    <mergeCell ref="U144:AM144"/>
    <mergeCell ref="E145:T148"/>
    <mergeCell ref="U145:AM148"/>
    <mergeCell ref="A98:B108"/>
    <mergeCell ref="C100:T101"/>
    <mergeCell ref="C114:T114"/>
    <mergeCell ref="C115:T115"/>
    <mergeCell ref="A114:B122"/>
    <mergeCell ref="A109:B110"/>
    <mergeCell ref="C109:T109"/>
    <mergeCell ref="C110:T110"/>
    <mergeCell ref="N116:T116"/>
    <mergeCell ref="N122:T122"/>
    <mergeCell ref="C98:I98"/>
    <mergeCell ref="C102:T108"/>
    <mergeCell ref="N121:T121"/>
    <mergeCell ref="N120:T120"/>
    <mergeCell ref="N119:T119"/>
    <mergeCell ref="N118:T118"/>
    <mergeCell ref="N117:T117"/>
    <mergeCell ref="U99:V99"/>
    <mergeCell ref="W99:AM99"/>
    <mergeCell ref="U100:V100"/>
    <mergeCell ref="W100:AM100"/>
    <mergeCell ref="U101:V101"/>
    <mergeCell ref="W101:AM101"/>
    <mergeCell ref="AC102:AD102"/>
    <mergeCell ref="X102:Y102"/>
    <mergeCell ref="Z102:AA102"/>
    <mergeCell ref="A77:B78"/>
    <mergeCell ref="A79:B80"/>
    <mergeCell ref="A81:B82"/>
    <mergeCell ref="A83:B84"/>
    <mergeCell ref="U77:AM78"/>
    <mergeCell ref="U79:AM80"/>
    <mergeCell ref="U81:AM82"/>
    <mergeCell ref="U83:AM84"/>
    <mergeCell ref="U85:AM86"/>
    <mergeCell ref="A2:AM3"/>
    <mergeCell ref="A18:B18"/>
    <mergeCell ref="C18:T18"/>
    <mergeCell ref="U15:AM15"/>
    <mergeCell ref="U18:V18"/>
    <mergeCell ref="W18:X18"/>
    <mergeCell ref="AE18:AF18"/>
    <mergeCell ref="AG18:AH18"/>
    <mergeCell ref="AL6:AM6"/>
    <mergeCell ref="V6:AB6"/>
    <mergeCell ref="AC6:AF6"/>
    <mergeCell ref="AG6:AK6"/>
    <mergeCell ref="V7:AB7"/>
    <mergeCell ref="AC7:AM7"/>
    <mergeCell ref="V8:AB8"/>
    <mergeCell ref="AC8:AM8"/>
    <mergeCell ref="V9:AB9"/>
    <mergeCell ref="AC9:AM9"/>
    <mergeCell ref="V10:AB10"/>
    <mergeCell ref="U16:AM16"/>
    <mergeCell ref="AC4:AM4"/>
    <mergeCell ref="AC10:AL10"/>
    <mergeCell ref="A19:B27"/>
    <mergeCell ref="U24:AM26"/>
    <mergeCell ref="U27:AM27"/>
    <mergeCell ref="U19:AM22"/>
    <mergeCell ref="C19:T19"/>
    <mergeCell ref="C27:T27"/>
    <mergeCell ref="C15:P15"/>
    <mergeCell ref="Q15:T15"/>
    <mergeCell ref="C22:P22"/>
    <mergeCell ref="Q22:T22"/>
    <mergeCell ref="Z18:AA18"/>
    <mergeCell ref="AJ18:AK18"/>
    <mergeCell ref="A15:B17"/>
    <mergeCell ref="D17:T17"/>
    <mergeCell ref="D16:T16"/>
    <mergeCell ref="U17:AM17"/>
    <mergeCell ref="C20:T21"/>
    <mergeCell ref="A49:B50"/>
    <mergeCell ref="A47:B48"/>
    <mergeCell ref="A45:B46"/>
    <mergeCell ref="A43:B44"/>
    <mergeCell ref="C35:T36"/>
    <mergeCell ref="U35:AM36"/>
    <mergeCell ref="A28:B36"/>
    <mergeCell ref="C30:T30"/>
    <mergeCell ref="C32:T34"/>
    <mergeCell ref="U32:V32"/>
    <mergeCell ref="W32:AM32"/>
    <mergeCell ref="U33:V33"/>
    <mergeCell ref="W33:AM33"/>
    <mergeCell ref="U34:V34"/>
    <mergeCell ref="W34:AM34"/>
    <mergeCell ref="C28:T29"/>
    <mergeCell ref="U28:AM30"/>
    <mergeCell ref="C31:T31"/>
    <mergeCell ref="U31:V31"/>
    <mergeCell ref="W31:AM31"/>
    <mergeCell ref="C47:T47"/>
    <mergeCell ref="A53:B61"/>
    <mergeCell ref="U41:AM42"/>
    <mergeCell ref="U43:AM44"/>
    <mergeCell ref="U45:AM46"/>
    <mergeCell ref="U47:AM48"/>
    <mergeCell ref="U49:AM50"/>
    <mergeCell ref="U51:AM52"/>
    <mergeCell ref="U53:AM56"/>
    <mergeCell ref="U58:AM61"/>
    <mergeCell ref="U57:AM57"/>
    <mergeCell ref="C52:T52"/>
    <mergeCell ref="C51:T51"/>
    <mergeCell ref="C50:T50"/>
    <mergeCell ref="C49:T49"/>
    <mergeCell ref="C48:T48"/>
    <mergeCell ref="C53:T53"/>
    <mergeCell ref="C41:T41"/>
    <mergeCell ref="C46:T46"/>
    <mergeCell ref="C45:T45"/>
    <mergeCell ref="C44:T44"/>
    <mergeCell ref="C43:T43"/>
    <mergeCell ref="C42:T42"/>
    <mergeCell ref="A41:B42"/>
    <mergeCell ref="A51:B52"/>
    <mergeCell ref="C66:T72"/>
    <mergeCell ref="U66:W66"/>
    <mergeCell ref="X66:Y66"/>
    <mergeCell ref="Z66:AA66"/>
    <mergeCell ref="AC66:AD66"/>
    <mergeCell ref="X67:Y67"/>
    <mergeCell ref="Z67:AA67"/>
    <mergeCell ref="AB67:AC67"/>
    <mergeCell ref="C62:I62"/>
    <mergeCell ref="C64:T65"/>
    <mergeCell ref="U62:V62"/>
    <mergeCell ref="W62:AM62"/>
    <mergeCell ref="U63:V63"/>
    <mergeCell ref="W63:AM63"/>
    <mergeCell ref="U64:V64"/>
    <mergeCell ref="W64:AM64"/>
    <mergeCell ref="U65:V65"/>
    <mergeCell ref="W65:AM65"/>
    <mergeCell ref="A62:B72"/>
    <mergeCell ref="A73:B74"/>
    <mergeCell ref="U73:AM74"/>
    <mergeCell ref="A138:B139"/>
    <mergeCell ref="A134:B135"/>
    <mergeCell ref="A136:B137"/>
    <mergeCell ref="A123:B131"/>
    <mergeCell ref="C123:T123"/>
    <mergeCell ref="C124:T124"/>
    <mergeCell ref="N125:T125"/>
    <mergeCell ref="N126:T126"/>
    <mergeCell ref="N127:T127"/>
    <mergeCell ref="N128:T128"/>
    <mergeCell ref="N129:T129"/>
    <mergeCell ref="N130:T130"/>
    <mergeCell ref="N131:T131"/>
    <mergeCell ref="C132:T132"/>
    <mergeCell ref="C133:T133"/>
    <mergeCell ref="C74:T74"/>
    <mergeCell ref="C73:T73"/>
    <mergeCell ref="AE67:AF67"/>
    <mergeCell ref="U68:W68"/>
    <mergeCell ref="U131:AM131"/>
    <mergeCell ref="A132:B133"/>
    <mergeCell ref="U132:AM133"/>
    <mergeCell ref="U116:AM116"/>
    <mergeCell ref="U117:AM117"/>
    <mergeCell ref="U118:AM118"/>
    <mergeCell ref="U119:AM119"/>
    <mergeCell ref="U120:AM120"/>
    <mergeCell ref="U121:AM121"/>
    <mergeCell ref="U122:AM122"/>
    <mergeCell ref="U123:AM124"/>
    <mergeCell ref="AN20:AT22"/>
    <mergeCell ref="U125:AM125"/>
    <mergeCell ref="U126:AM126"/>
    <mergeCell ref="U127:AM127"/>
    <mergeCell ref="U128:AM128"/>
    <mergeCell ref="U129:AM129"/>
    <mergeCell ref="U130:AM130"/>
    <mergeCell ref="U114:AM115"/>
    <mergeCell ref="X68:AM68"/>
    <mergeCell ref="U69:AM72"/>
    <mergeCell ref="U104:W104"/>
    <mergeCell ref="X104:AM104"/>
    <mergeCell ref="U105:AM108"/>
    <mergeCell ref="U109:AM110"/>
    <mergeCell ref="X103:Y103"/>
    <mergeCell ref="Z103:AA103"/>
    <mergeCell ref="AB103:AC103"/>
    <mergeCell ref="AE103:AF103"/>
    <mergeCell ref="U102:W102"/>
    <mergeCell ref="U98:V98"/>
    <mergeCell ref="W98:AM98"/>
  </mergeCells>
  <phoneticPr fontId="1"/>
  <pageMargins left="0.7" right="0.7" top="0.75" bottom="0.75" header="0.3" footer="0.3"/>
  <pageSetup paperSize="9" scale="93" orientation="portrait" r:id="rId1"/>
  <rowBreaks count="3" manualBreakCount="3">
    <brk id="61" max="16383" man="1"/>
    <brk id="122" max="16383" man="1"/>
    <brk id="18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8"/>
  <sheetViews>
    <sheetView showZeros="0" view="pageBreakPreview" topLeftCell="A30" zoomScaleNormal="100" zoomScaleSheetLayoutView="100" workbookViewId="0">
      <selection activeCell="S20" sqref="S20:Y21"/>
    </sheetView>
  </sheetViews>
  <sheetFormatPr defaultRowHeight="13.5"/>
  <cols>
    <col min="1" max="47" width="2.25" style="1" customWidth="1"/>
    <col min="48" max="16384" width="9" style="1"/>
  </cols>
  <sheetData>
    <row r="1" spans="1:39">
      <c r="A1" s="1" t="s">
        <v>192</v>
      </c>
    </row>
    <row r="2" spans="1:39">
      <c r="A2" s="606" t="s">
        <v>276</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row>
    <row r="3" spans="1:39">
      <c r="A3" s="606"/>
      <c r="B3" s="606"/>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row>
    <row r="4" spans="1:39" ht="13.5" customHeight="1">
      <c r="A4" s="3"/>
      <c r="B4" s="3"/>
      <c r="C4" s="3"/>
      <c r="D4" s="3"/>
      <c r="E4" s="3"/>
      <c r="F4" s="3"/>
      <c r="G4" s="3"/>
      <c r="H4" s="3"/>
      <c r="I4" s="3"/>
      <c r="J4" s="3"/>
      <c r="K4" s="3"/>
      <c r="L4" s="3"/>
      <c r="M4" s="3"/>
      <c r="N4" s="3"/>
      <c r="O4" s="3"/>
      <c r="P4" s="3"/>
      <c r="Q4" s="3"/>
      <c r="R4" s="3"/>
      <c r="AC4" s="358" t="s">
        <v>272</v>
      </c>
      <c r="AD4" s="358"/>
      <c r="AE4" s="358"/>
      <c r="AF4" s="358"/>
      <c r="AG4" s="358"/>
      <c r="AH4" s="358"/>
      <c r="AI4" s="358"/>
      <c r="AJ4" s="358"/>
      <c r="AK4" s="358"/>
      <c r="AL4" s="358"/>
      <c r="AM4" s="358"/>
    </row>
    <row r="5" spans="1:39" ht="13.5" customHeight="1" thickBot="1">
      <c r="A5" s="1" t="s">
        <v>32</v>
      </c>
      <c r="B5" s="3"/>
      <c r="C5" s="3"/>
      <c r="D5" s="3"/>
      <c r="E5" s="3"/>
      <c r="F5" s="3"/>
      <c r="G5" s="3"/>
      <c r="H5" s="3"/>
      <c r="I5" s="3"/>
      <c r="J5" s="3"/>
      <c r="K5" s="3"/>
      <c r="L5" s="3"/>
      <c r="M5" s="3"/>
      <c r="N5" s="3"/>
      <c r="O5" s="3"/>
      <c r="P5" s="3"/>
      <c r="Q5" s="3"/>
      <c r="R5" s="3"/>
    </row>
    <row r="6" spans="1:39">
      <c r="V6" s="353" t="s">
        <v>14</v>
      </c>
      <c r="W6" s="354"/>
      <c r="X6" s="354"/>
      <c r="Y6" s="354"/>
      <c r="Z6" s="354"/>
      <c r="AA6" s="354"/>
      <c r="AB6" s="402"/>
      <c r="AC6" s="357" t="s">
        <v>7</v>
      </c>
      <c r="AD6" s="355"/>
      <c r="AE6" s="355"/>
      <c r="AF6" s="355"/>
      <c r="AG6" s="355" t="e">
        <f>第４号様式の１!AG6</f>
        <v>#REF!</v>
      </c>
      <c r="AH6" s="355"/>
      <c r="AI6" s="355"/>
      <c r="AJ6" s="355"/>
      <c r="AK6" s="355"/>
      <c r="AL6" s="355" t="s">
        <v>26</v>
      </c>
      <c r="AM6" s="356"/>
    </row>
    <row r="7" spans="1:39">
      <c r="V7" s="359" t="s">
        <v>4</v>
      </c>
      <c r="W7" s="344"/>
      <c r="X7" s="344"/>
      <c r="Y7" s="344"/>
      <c r="Z7" s="344"/>
      <c r="AA7" s="344"/>
      <c r="AB7" s="403"/>
      <c r="AC7" s="343" t="e">
        <f>第４号様式の１!AC7</f>
        <v>#REF!</v>
      </c>
      <c r="AD7" s="344"/>
      <c r="AE7" s="344"/>
      <c r="AF7" s="344"/>
      <c r="AG7" s="344"/>
      <c r="AH7" s="344"/>
      <c r="AI7" s="344"/>
      <c r="AJ7" s="344"/>
      <c r="AK7" s="344"/>
      <c r="AL7" s="344"/>
      <c r="AM7" s="345"/>
    </row>
    <row r="8" spans="1:39">
      <c r="V8" s="359" t="s">
        <v>15</v>
      </c>
      <c r="W8" s="344"/>
      <c r="X8" s="344"/>
      <c r="Y8" s="344"/>
      <c r="Z8" s="344"/>
      <c r="AA8" s="344"/>
      <c r="AB8" s="403"/>
      <c r="AC8" s="346" t="e">
        <f>第４号様式の１!AC8</f>
        <v>#REF!</v>
      </c>
      <c r="AD8" s="347"/>
      <c r="AE8" s="347"/>
      <c r="AF8" s="347"/>
      <c r="AG8" s="347"/>
      <c r="AH8" s="347"/>
      <c r="AI8" s="347"/>
      <c r="AJ8" s="347"/>
      <c r="AK8" s="347"/>
      <c r="AL8" s="347"/>
      <c r="AM8" s="348"/>
    </row>
    <row r="9" spans="1:39">
      <c r="V9" s="359" t="s">
        <v>16</v>
      </c>
      <c r="W9" s="344"/>
      <c r="X9" s="344"/>
      <c r="Y9" s="344"/>
      <c r="Z9" s="344"/>
      <c r="AA9" s="344"/>
      <c r="AB9" s="403"/>
      <c r="AC9" s="349" t="e">
        <f>第４号様式の１!AC9</f>
        <v>#REF!</v>
      </c>
      <c r="AD9" s="344"/>
      <c r="AE9" s="344"/>
      <c r="AF9" s="344"/>
      <c r="AG9" s="344"/>
      <c r="AH9" s="344"/>
      <c r="AI9" s="344"/>
      <c r="AJ9" s="344"/>
      <c r="AK9" s="344"/>
      <c r="AL9" s="344"/>
      <c r="AM9" s="345"/>
    </row>
    <row r="10" spans="1:39" ht="14.25" thickBot="1">
      <c r="V10" s="360" t="s">
        <v>17</v>
      </c>
      <c r="W10" s="351"/>
      <c r="X10" s="351"/>
      <c r="Y10" s="351"/>
      <c r="Z10" s="351"/>
      <c r="AA10" s="351"/>
      <c r="AB10" s="401"/>
      <c r="AC10" s="350" t="e">
        <f>第４号様式の１!AC10</f>
        <v>#REF!</v>
      </c>
      <c r="AD10" s="351"/>
      <c r="AE10" s="351"/>
      <c r="AF10" s="351"/>
      <c r="AG10" s="351"/>
      <c r="AH10" s="351"/>
      <c r="AI10" s="351"/>
      <c r="AJ10" s="351"/>
      <c r="AK10" s="351"/>
      <c r="AL10" s="351"/>
      <c r="AM10" s="30" t="s">
        <v>8</v>
      </c>
    </row>
    <row r="12" spans="1:39">
      <c r="A12" s="313" t="s">
        <v>0</v>
      </c>
      <c r="B12" s="314"/>
      <c r="C12" s="313" t="s">
        <v>44</v>
      </c>
      <c r="D12" s="314"/>
      <c r="E12" s="314"/>
      <c r="F12" s="314"/>
      <c r="G12" s="313" t="s">
        <v>45</v>
      </c>
      <c r="H12" s="314"/>
      <c r="I12" s="314"/>
      <c r="J12" s="314"/>
      <c r="K12" s="313" t="s">
        <v>5</v>
      </c>
      <c r="L12" s="314"/>
      <c r="M12" s="314"/>
      <c r="N12" s="314"/>
      <c r="O12" s="314"/>
      <c r="P12" s="314"/>
      <c r="Q12" s="314"/>
      <c r="R12" s="339"/>
      <c r="S12" s="607" t="s">
        <v>177</v>
      </c>
      <c r="T12" s="607"/>
      <c r="U12" s="607"/>
      <c r="V12" s="607"/>
      <c r="W12" s="607"/>
      <c r="X12" s="607"/>
      <c r="Y12" s="608"/>
      <c r="Z12" s="397" t="s">
        <v>178</v>
      </c>
      <c r="AA12" s="397"/>
      <c r="AB12" s="397"/>
      <c r="AC12" s="397"/>
      <c r="AD12" s="397"/>
      <c r="AE12" s="397"/>
      <c r="AF12" s="611"/>
      <c r="AG12" s="342" t="s">
        <v>50</v>
      </c>
      <c r="AH12" s="314"/>
      <c r="AI12" s="314"/>
      <c r="AJ12" s="314"/>
      <c r="AK12" s="314"/>
      <c r="AL12" s="314"/>
      <c r="AM12" s="339"/>
    </row>
    <row r="13" spans="1:39">
      <c r="A13" s="337"/>
      <c r="B13" s="338"/>
      <c r="C13" s="337"/>
      <c r="D13" s="338"/>
      <c r="E13" s="338"/>
      <c r="F13" s="338"/>
      <c r="G13" s="337"/>
      <c r="H13" s="338"/>
      <c r="I13" s="338"/>
      <c r="J13" s="338"/>
      <c r="K13" s="337"/>
      <c r="L13" s="338"/>
      <c r="M13" s="338"/>
      <c r="N13" s="338"/>
      <c r="O13" s="338"/>
      <c r="P13" s="338"/>
      <c r="Q13" s="338"/>
      <c r="R13" s="340"/>
      <c r="S13" s="609"/>
      <c r="T13" s="609"/>
      <c r="U13" s="609"/>
      <c r="V13" s="609"/>
      <c r="W13" s="609"/>
      <c r="X13" s="609"/>
      <c r="Y13" s="610"/>
      <c r="Z13" s="612"/>
      <c r="AA13" s="612"/>
      <c r="AB13" s="612"/>
      <c r="AC13" s="612"/>
      <c r="AD13" s="612"/>
      <c r="AE13" s="612"/>
      <c r="AF13" s="613"/>
      <c r="AG13" s="338"/>
      <c r="AH13" s="338"/>
      <c r="AI13" s="338"/>
      <c r="AJ13" s="338"/>
      <c r="AK13" s="338"/>
      <c r="AL13" s="338"/>
      <c r="AM13" s="340"/>
    </row>
    <row r="14" spans="1:39">
      <c r="A14" s="337"/>
      <c r="B14" s="338"/>
      <c r="C14" s="337"/>
      <c r="D14" s="338"/>
      <c r="E14" s="338"/>
      <c r="F14" s="338"/>
      <c r="G14" s="337"/>
      <c r="H14" s="338"/>
      <c r="I14" s="338"/>
      <c r="J14" s="338"/>
      <c r="K14" s="337"/>
      <c r="L14" s="338"/>
      <c r="M14" s="338"/>
      <c r="N14" s="338"/>
      <c r="O14" s="338"/>
      <c r="P14" s="338"/>
      <c r="Q14" s="338"/>
      <c r="R14" s="340"/>
      <c r="S14" s="609"/>
      <c r="T14" s="609"/>
      <c r="U14" s="609"/>
      <c r="V14" s="609"/>
      <c r="W14" s="609"/>
      <c r="X14" s="609"/>
      <c r="Y14" s="610"/>
      <c r="Z14" s="612"/>
      <c r="AA14" s="612"/>
      <c r="AB14" s="612"/>
      <c r="AC14" s="612"/>
      <c r="AD14" s="612"/>
      <c r="AE14" s="612"/>
      <c r="AF14" s="613"/>
      <c r="AG14" s="338"/>
      <c r="AH14" s="338"/>
      <c r="AI14" s="338"/>
      <c r="AJ14" s="338"/>
      <c r="AK14" s="338"/>
      <c r="AL14" s="338"/>
      <c r="AM14" s="340"/>
    </row>
    <row r="15" spans="1:39">
      <c r="A15" s="315"/>
      <c r="B15" s="316"/>
      <c r="C15" s="315"/>
      <c r="D15" s="316"/>
      <c r="E15" s="316"/>
      <c r="F15" s="316"/>
      <c r="G15" s="315"/>
      <c r="H15" s="316"/>
      <c r="I15" s="316"/>
      <c r="J15" s="316"/>
      <c r="K15" s="315"/>
      <c r="L15" s="316"/>
      <c r="M15" s="316"/>
      <c r="N15" s="316"/>
      <c r="O15" s="316"/>
      <c r="P15" s="316"/>
      <c r="Q15" s="316"/>
      <c r="R15" s="341"/>
      <c r="S15" s="336" t="s">
        <v>278</v>
      </c>
      <c r="T15" s="334"/>
      <c r="U15" s="334"/>
      <c r="V15" s="334"/>
      <c r="W15" s="334"/>
      <c r="X15" s="334"/>
      <c r="Y15" s="335"/>
      <c r="Z15" s="334" t="s">
        <v>279</v>
      </c>
      <c r="AA15" s="334"/>
      <c r="AB15" s="334"/>
      <c r="AC15" s="334"/>
      <c r="AD15" s="334"/>
      <c r="AE15" s="334"/>
      <c r="AF15" s="335"/>
      <c r="AG15" s="316"/>
      <c r="AH15" s="316"/>
      <c r="AI15" s="316"/>
      <c r="AJ15" s="316"/>
      <c r="AK15" s="316"/>
      <c r="AL15" s="316"/>
      <c r="AM15" s="341"/>
    </row>
    <row r="16" spans="1:39">
      <c r="A16" s="301">
        <v>1</v>
      </c>
      <c r="B16" s="302"/>
      <c r="C16" s="317"/>
      <c r="D16" s="318"/>
      <c r="E16" s="318"/>
      <c r="F16" s="318"/>
      <c r="G16" s="317"/>
      <c r="H16" s="318"/>
      <c r="I16" s="318"/>
      <c r="J16" s="318"/>
      <c r="K16" s="317"/>
      <c r="L16" s="318"/>
      <c r="M16" s="318"/>
      <c r="N16" s="318"/>
      <c r="O16" s="318"/>
      <c r="P16" s="318"/>
      <c r="Q16" s="318"/>
      <c r="R16" s="321"/>
      <c r="S16" s="614"/>
      <c r="T16" s="614"/>
      <c r="U16" s="614"/>
      <c r="V16" s="614"/>
      <c r="W16" s="614"/>
      <c r="X16" s="614"/>
      <c r="Y16" s="615"/>
      <c r="Z16" s="614"/>
      <c r="AA16" s="614"/>
      <c r="AB16" s="614"/>
      <c r="AC16" s="614"/>
      <c r="AD16" s="614"/>
      <c r="AE16" s="614"/>
      <c r="AF16" s="615"/>
      <c r="AG16" s="618">
        <f>S16-Z16</f>
        <v>0</v>
      </c>
      <c r="AH16" s="618"/>
      <c r="AI16" s="618"/>
      <c r="AJ16" s="618"/>
      <c r="AK16" s="618"/>
      <c r="AL16" s="618"/>
      <c r="AM16" s="619"/>
    </row>
    <row r="17" spans="1:39">
      <c r="A17" s="325"/>
      <c r="B17" s="326"/>
      <c r="C17" s="327"/>
      <c r="D17" s="328"/>
      <c r="E17" s="328"/>
      <c r="F17" s="328"/>
      <c r="G17" s="327"/>
      <c r="H17" s="328"/>
      <c r="I17" s="328"/>
      <c r="J17" s="328"/>
      <c r="K17" s="327"/>
      <c r="L17" s="328"/>
      <c r="M17" s="328"/>
      <c r="N17" s="328"/>
      <c r="O17" s="328"/>
      <c r="P17" s="328"/>
      <c r="Q17" s="328"/>
      <c r="R17" s="329"/>
      <c r="S17" s="616"/>
      <c r="T17" s="616"/>
      <c r="U17" s="616"/>
      <c r="V17" s="616"/>
      <c r="W17" s="616"/>
      <c r="X17" s="616"/>
      <c r="Y17" s="617"/>
      <c r="Z17" s="616"/>
      <c r="AA17" s="616"/>
      <c r="AB17" s="616"/>
      <c r="AC17" s="616"/>
      <c r="AD17" s="616"/>
      <c r="AE17" s="616"/>
      <c r="AF17" s="617"/>
      <c r="AG17" s="620"/>
      <c r="AH17" s="620"/>
      <c r="AI17" s="620"/>
      <c r="AJ17" s="620"/>
      <c r="AK17" s="620"/>
      <c r="AL17" s="620"/>
      <c r="AM17" s="621"/>
    </row>
    <row r="18" spans="1:39">
      <c r="A18" s="301">
        <v>2</v>
      </c>
      <c r="B18" s="302"/>
      <c r="C18" s="317"/>
      <c r="D18" s="318"/>
      <c r="E18" s="318"/>
      <c r="F18" s="318"/>
      <c r="G18" s="317"/>
      <c r="H18" s="318"/>
      <c r="I18" s="318"/>
      <c r="J18" s="318"/>
      <c r="K18" s="317"/>
      <c r="L18" s="318"/>
      <c r="M18" s="318"/>
      <c r="N18" s="318"/>
      <c r="O18" s="318"/>
      <c r="P18" s="318"/>
      <c r="Q18" s="318"/>
      <c r="R18" s="321"/>
      <c r="S18" s="614"/>
      <c r="T18" s="614"/>
      <c r="U18" s="614"/>
      <c r="V18" s="614"/>
      <c r="W18" s="614"/>
      <c r="X18" s="614"/>
      <c r="Y18" s="615"/>
      <c r="Z18" s="614"/>
      <c r="AA18" s="614"/>
      <c r="AB18" s="614"/>
      <c r="AC18" s="614"/>
      <c r="AD18" s="614"/>
      <c r="AE18" s="614"/>
      <c r="AF18" s="615"/>
      <c r="AG18" s="618">
        <f t="shared" ref="AG18" si="0">S18-Z18</f>
        <v>0</v>
      </c>
      <c r="AH18" s="618"/>
      <c r="AI18" s="618"/>
      <c r="AJ18" s="618"/>
      <c r="AK18" s="618"/>
      <c r="AL18" s="618"/>
      <c r="AM18" s="619"/>
    </row>
    <row r="19" spans="1:39">
      <c r="A19" s="325"/>
      <c r="B19" s="326"/>
      <c r="C19" s="327"/>
      <c r="D19" s="328"/>
      <c r="E19" s="328"/>
      <c r="F19" s="328"/>
      <c r="G19" s="327"/>
      <c r="H19" s="328"/>
      <c r="I19" s="328"/>
      <c r="J19" s="328"/>
      <c r="K19" s="327"/>
      <c r="L19" s="328"/>
      <c r="M19" s="328"/>
      <c r="N19" s="328"/>
      <c r="O19" s="328"/>
      <c r="P19" s="328"/>
      <c r="Q19" s="328"/>
      <c r="R19" s="329"/>
      <c r="S19" s="616"/>
      <c r="T19" s="616"/>
      <c r="U19" s="616"/>
      <c r="V19" s="616"/>
      <c r="W19" s="616"/>
      <c r="X19" s="616"/>
      <c r="Y19" s="617"/>
      <c r="Z19" s="616"/>
      <c r="AA19" s="616"/>
      <c r="AB19" s="616"/>
      <c r="AC19" s="616"/>
      <c r="AD19" s="616"/>
      <c r="AE19" s="616"/>
      <c r="AF19" s="617"/>
      <c r="AG19" s="620"/>
      <c r="AH19" s="620"/>
      <c r="AI19" s="620"/>
      <c r="AJ19" s="620"/>
      <c r="AK19" s="620"/>
      <c r="AL19" s="620"/>
      <c r="AM19" s="621"/>
    </row>
    <row r="20" spans="1:39">
      <c r="A20" s="301">
        <v>3</v>
      </c>
      <c r="B20" s="302"/>
      <c r="C20" s="317"/>
      <c r="D20" s="318"/>
      <c r="E20" s="318"/>
      <c r="F20" s="318"/>
      <c r="G20" s="317"/>
      <c r="H20" s="318"/>
      <c r="I20" s="318"/>
      <c r="J20" s="318"/>
      <c r="K20" s="317"/>
      <c r="L20" s="318"/>
      <c r="M20" s="318"/>
      <c r="N20" s="318"/>
      <c r="O20" s="318"/>
      <c r="P20" s="318"/>
      <c r="Q20" s="318"/>
      <c r="R20" s="321"/>
      <c r="S20" s="614"/>
      <c r="T20" s="614"/>
      <c r="U20" s="614"/>
      <c r="V20" s="614"/>
      <c r="W20" s="614"/>
      <c r="X20" s="614"/>
      <c r="Y20" s="615"/>
      <c r="Z20" s="614"/>
      <c r="AA20" s="614"/>
      <c r="AB20" s="614"/>
      <c r="AC20" s="614"/>
      <c r="AD20" s="614"/>
      <c r="AE20" s="614"/>
      <c r="AF20" s="615"/>
      <c r="AG20" s="618">
        <f t="shared" ref="AG20" si="1">S20-Z20</f>
        <v>0</v>
      </c>
      <c r="AH20" s="618"/>
      <c r="AI20" s="618"/>
      <c r="AJ20" s="618"/>
      <c r="AK20" s="618"/>
      <c r="AL20" s="618"/>
      <c r="AM20" s="619"/>
    </row>
    <row r="21" spans="1:39">
      <c r="A21" s="325"/>
      <c r="B21" s="326"/>
      <c r="C21" s="327"/>
      <c r="D21" s="328"/>
      <c r="E21" s="328"/>
      <c r="F21" s="328"/>
      <c r="G21" s="327"/>
      <c r="H21" s="328"/>
      <c r="I21" s="328"/>
      <c r="J21" s="328"/>
      <c r="K21" s="327"/>
      <c r="L21" s="328"/>
      <c r="M21" s="328"/>
      <c r="N21" s="328"/>
      <c r="O21" s="328"/>
      <c r="P21" s="328"/>
      <c r="Q21" s="328"/>
      <c r="R21" s="329"/>
      <c r="S21" s="616"/>
      <c r="T21" s="616"/>
      <c r="U21" s="616"/>
      <c r="V21" s="616"/>
      <c r="W21" s="616"/>
      <c r="X21" s="616"/>
      <c r="Y21" s="617"/>
      <c r="Z21" s="616"/>
      <c r="AA21" s="616"/>
      <c r="AB21" s="616"/>
      <c r="AC21" s="616"/>
      <c r="AD21" s="616"/>
      <c r="AE21" s="616"/>
      <c r="AF21" s="617"/>
      <c r="AG21" s="620"/>
      <c r="AH21" s="620"/>
      <c r="AI21" s="620"/>
      <c r="AJ21" s="620"/>
      <c r="AK21" s="620"/>
      <c r="AL21" s="620"/>
      <c r="AM21" s="621"/>
    </row>
    <row r="22" spans="1:39">
      <c r="A22" s="301">
        <v>4</v>
      </c>
      <c r="B22" s="302"/>
      <c r="C22" s="317"/>
      <c r="D22" s="318"/>
      <c r="E22" s="318"/>
      <c r="F22" s="318"/>
      <c r="G22" s="317"/>
      <c r="H22" s="318"/>
      <c r="I22" s="318"/>
      <c r="J22" s="318"/>
      <c r="K22" s="317"/>
      <c r="L22" s="318"/>
      <c r="M22" s="318"/>
      <c r="N22" s="318"/>
      <c r="O22" s="318"/>
      <c r="P22" s="318"/>
      <c r="Q22" s="318"/>
      <c r="R22" s="321"/>
      <c r="S22" s="614"/>
      <c r="T22" s="614"/>
      <c r="U22" s="614"/>
      <c r="V22" s="614"/>
      <c r="W22" s="614"/>
      <c r="X22" s="614"/>
      <c r="Y22" s="615"/>
      <c r="Z22" s="614"/>
      <c r="AA22" s="614"/>
      <c r="AB22" s="614"/>
      <c r="AC22" s="614"/>
      <c r="AD22" s="614"/>
      <c r="AE22" s="614"/>
      <c r="AF22" s="615"/>
      <c r="AG22" s="618">
        <f t="shared" ref="AG22" si="2">S22-Z22</f>
        <v>0</v>
      </c>
      <c r="AH22" s="618"/>
      <c r="AI22" s="618"/>
      <c r="AJ22" s="618"/>
      <c r="AK22" s="618"/>
      <c r="AL22" s="618"/>
      <c r="AM22" s="619"/>
    </row>
    <row r="23" spans="1:39">
      <c r="A23" s="325"/>
      <c r="B23" s="326"/>
      <c r="C23" s="327"/>
      <c r="D23" s="328"/>
      <c r="E23" s="328"/>
      <c r="F23" s="328"/>
      <c r="G23" s="327"/>
      <c r="H23" s="328"/>
      <c r="I23" s="328"/>
      <c r="J23" s="328"/>
      <c r="K23" s="327"/>
      <c r="L23" s="328"/>
      <c r="M23" s="328"/>
      <c r="N23" s="328"/>
      <c r="O23" s="328"/>
      <c r="P23" s="328"/>
      <c r="Q23" s="328"/>
      <c r="R23" s="329"/>
      <c r="S23" s="616"/>
      <c r="T23" s="616"/>
      <c r="U23" s="616"/>
      <c r="V23" s="616"/>
      <c r="W23" s="616"/>
      <c r="X23" s="616"/>
      <c r="Y23" s="617"/>
      <c r="Z23" s="616"/>
      <c r="AA23" s="616"/>
      <c r="AB23" s="616"/>
      <c r="AC23" s="616"/>
      <c r="AD23" s="616"/>
      <c r="AE23" s="616"/>
      <c r="AF23" s="617"/>
      <c r="AG23" s="620"/>
      <c r="AH23" s="620"/>
      <c r="AI23" s="620"/>
      <c r="AJ23" s="620"/>
      <c r="AK23" s="620"/>
      <c r="AL23" s="620"/>
      <c r="AM23" s="621"/>
    </row>
    <row r="24" spans="1:39">
      <c r="A24" s="301">
        <v>5</v>
      </c>
      <c r="B24" s="302"/>
      <c r="C24" s="317"/>
      <c r="D24" s="318"/>
      <c r="E24" s="318"/>
      <c r="F24" s="318"/>
      <c r="G24" s="317"/>
      <c r="H24" s="318"/>
      <c r="I24" s="318"/>
      <c r="J24" s="318"/>
      <c r="K24" s="317"/>
      <c r="L24" s="318"/>
      <c r="M24" s="318"/>
      <c r="N24" s="318"/>
      <c r="O24" s="318"/>
      <c r="P24" s="318"/>
      <c r="Q24" s="318"/>
      <c r="R24" s="321"/>
      <c r="S24" s="614"/>
      <c r="T24" s="614"/>
      <c r="U24" s="614"/>
      <c r="V24" s="614"/>
      <c r="W24" s="614"/>
      <c r="X24" s="614"/>
      <c r="Y24" s="615"/>
      <c r="Z24" s="614"/>
      <c r="AA24" s="614"/>
      <c r="AB24" s="614"/>
      <c r="AC24" s="614"/>
      <c r="AD24" s="614"/>
      <c r="AE24" s="614"/>
      <c r="AF24" s="615"/>
      <c r="AG24" s="618">
        <f t="shared" ref="AG24" si="3">S24-Z24</f>
        <v>0</v>
      </c>
      <c r="AH24" s="618"/>
      <c r="AI24" s="618"/>
      <c r="AJ24" s="618"/>
      <c r="AK24" s="618"/>
      <c r="AL24" s="618"/>
      <c r="AM24" s="619"/>
    </row>
    <row r="25" spans="1:39">
      <c r="A25" s="325"/>
      <c r="B25" s="326"/>
      <c r="C25" s="327"/>
      <c r="D25" s="328"/>
      <c r="E25" s="328"/>
      <c r="F25" s="328"/>
      <c r="G25" s="327"/>
      <c r="H25" s="328"/>
      <c r="I25" s="328"/>
      <c r="J25" s="328"/>
      <c r="K25" s="327"/>
      <c r="L25" s="328"/>
      <c r="M25" s="328"/>
      <c r="N25" s="328"/>
      <c r="O25" s="328"/>
      <c r="P25" s="328"/>
      <c r="Q25" s="328"/>
      <c r="R25" s="329"/>
      <c r="S25" s="616"/>
      <c r="T25" s="616"/>
      <c r="U25" s="616"/>
      <c r="V25" s="616"/>
      <c r="W25" s="616"/>
      <c r="X25" s="616"/>
      <c r="Y25" s="617"/>
      <c r="Z25" s="616"/>
      <c r="AA25" s="616"/>
      <c r="AB25" s="616"/>
      <c r="AC25" s="616"/>
      <c r="AD25" s="616"/>
      <c r="AE25" s="616"/>
      <c r="AF25" s="617"/>
      <c r="AG25" s="620"/>
      <c r="AH25" s="620"/>
      <c r="AI25" s="620"/>
      <c r="AJ25" s="620"/>
      <c r="AK25" s="620"/>
      <c r="AL25" s="620"/>
      <c r="AM25" s="621"/>
    </row>
    <row r="26" spans="1:39">
      <c r="A26" s="301">
        <v>6</v>
      </c>
      <c r="B26" s="302"/>
      <c r="C26" s="317"/>
      <c r="D26" s="318"/>
      <c r="E26" s="318"/>
      <c r="F26" s="318"/>
      <c r="G26" s="317"/>
      <c r="H26" s="318"/>
      <c r="I26" s="318"/>
      <c r="J26" s="318"/>
      <c r="K26" s="317"/>
      <c r="L26" s="318"/>
      <c r="M26" s="318"/>
      <c r="N26" s="318"/>
      <c r="O26" s="318"/>
      <c r="P26" s="318"/>
      <c r="Q26" s="318"/>
      <c r="R26" s="321"/>
      <c r="S26" s="614"/>
      <c r="T26" s="614"/>
      <c r="U26" s="614"/>
      <c r="V26" s="614"/>
      <c r="W26" s="614"/>
      <c r="X26" s="614"/>
      <c r="Y26" s="615"/>
      <c r="Z26" s="614"/>
      <c r="AA26" s="614"/>
      <c r="AB26" s="614"/>
      <c r="AC26" s="614"/>
      <c r="AD26" s="614"/>
      <c r="AE26" s="614"/>
      <c r="AF26" s="615"/>
      <c r="AG26" s="618">
        <f t="shared" ref="AG26" si="4">S26-Z26</f>
        <v>0</v>
      </c>
      <c r="AH26" s="618"/>
      <c r="AI26" s="618"/>
      <c r="AJ26" s="618"/>
      <c r="AK26" s="618"/>
      <c r="AL26" s="618"/>
      <c r="AM26" s="619"/>
    </row>
    <row r="27" spans="1:39">
      <c r="A27" s="325"/>
      <c r="B27" s="326"/>
      <c r="C27" s="327"/>
      <c r="D27" s="328"/>
      <c r="E27" s="328"/>
      <c r="F27" s="328"/>
      <c r="G27" s="327"/>
      <c r="H27" s="328"/>
      <c r="I27" s="328"/>
      <c r="J27" s="328"/>
      <c r="K27" s="327"/>
      <c r="L27" s="328"/>
      <c r="M27" s="328"/>
      <c r="N27" s="328"/>
      <c r="O27" s="328"/>
      <c r="P27" s="328"/>
      <c r="Q27" s="328"/>
      <c r="R27" s="329"/>
      <c r="S27" s="616"/>
      <c r="T27" s="616"/>
      <c r="U27" s="616"/>
      <c r="V27" s="616"/>
      <c r="W27" s="616"/>
      <c r="X27" s="616"/>
      <c r="Y27" s="617"/>
      <c r="Z27" s="616"/>
      <c r="AA27" s="616"/>
      <c r="AB27" s="616"/>
      <c r="AC27" s="616"/>
      <c r="AD27" s="616"/>
      <c r="AE27" s="616"/>
      <c r="AF27" s="617"/>
      <c r="AG27" s="620"/>
      <c r="AH27" s="620"/>
      <c r="AI27" s="620"/>
      <c r="AJ27" s="620"/>
      <c r="AK27" s="620"/>
      <c r="AL27" s="620"/>
      <c r="AM27" s="621"/>
    </row>
    <row r="28" spans="1:39">
      <c r="A28" s="301">
        <v>7</v>
      </c>
      <c r="B28" s="302"/>
      <c r="C28" s="317"/>
      <c r="D28" s="318"/>
      <c r="E28" s="318"/>
      <c r="F28" s="318"/>
      <c r="G28" s="317"/>
      <c r="H28" s="318"/>
      <c r="I28" s="318"/>
      <c r="J28" s="318"/>
      <c r="K28" s="317"/>
      <c r="L28" s="318"/>
      <c r="M28" s="318"/>
      <c r="N28" s="318"/>
      <c r="O28" s="318"/>
      <c r="P28" s="318"/>
      <c r="Q28" s="318"/>
      <c r="R28" s="321"/>
      <c r="S28" s="614"/>
      <c r="T28" s="614"/>
      <c r="U28" s="614"/>
      <c r="V28" s="614"/>
      <c r="W28" s="614"/>
      <c r="X28" s="614"/>
      <c r="Y28" s="615"/>
      <c r="Z28" s="614"/>
      <c r="AA28" s="614"/>
      <c r="AB28" s="614"/>
      <c r="AC28" s="614"/>
      <c r="AD28" s="614"/>
      <c r="AE28" s="614"/>
      <c r="AF28" s="615"/>
      <c r="AG28" s="618">
        <f t="shared" ref="AG28" si="5">S28-Z28</f>
        <v>0</v>
      </c>
      <c r="AH28" s="618"/>
      <c r="AI28" s="618"/>
      <c r="AJ28" s="618"/>
      <c r="AK28" s="618"/>
      <c r="AL28" s="618"/>
      <c r="AM28" s="619"/>
    </row>
    <row r="29" spans="1:39">
      <c r="A29" s="325"/>
      <c r="B29" s="326"/>
      <c r="C29" s="319"/>
      <c r="D29" s="320"/>
      <c r="E29" s="320"/>
      <c r="F29" s="320"/>
      <c r="G29" s="319"/>
      <c r="H29" s="320"/>
      <c r="I29" s="320"/>
      <c r="J29" s="320"/>
      <c r="K29" s="319"/>
      <c r="L29" s="320"/>
      <c r="M29" s="320"/>
      <c r="N29" s="320"/>
      <c r="O29" s="320"/>
      <c r="P29" s="320"/>
      <c r="Q29" s="320"/>
      <c r="R29" s="322"/>
      <c r="S29" s="622"/>
      <c r="T29" s="622"/>
      <c r="U29" s="622"/>
      <c r="V29" s="622"/>
      <c r="W29" s="622"/>
      <c r="X29" s="622"/>
      <c r="Y29" s="623"/>
      <c r="Z29" s="622"/>
      <c r="AA29" s="622"/>
      <c r="AB29" s="622"/>
      <c r="AC29" s="622"/>
      <c r="AD29" s="622"/>
      <c r="AE29" s="622"/>
      <c r="AF29" s="623"/>
      <c r="AG29" s="620"/>
      <c r="AH29" s="620"/>
      <c r="AI29" s="620"/>
      <c r="AJ29" s="620"/>
      <c r="AK29" s="620"/>
      <c r="AL29" s="620"/>
      <c r="AM29" s="621"/>
    </row>
    <row r="30" spans="1:39">
      <c r="A30" s="301">
        <v>8</v>
      </c>
      <c r="B30" s="302"/>
      <c r="C30" s="317"/>
      <c r="D30" s="318"/>
      <c r="E30" s="318"/>
      <c r="F30" s="318"/>
      <c r="G30" s="317"/>
      <c r="H30" s="318"/>
      <c r="I30" s="318"/>
      <c r="J30" s="318"/>
      <c r="K30" s="317"/>
      <c r="L30" s="318"/>
      <c r="M30" s="318"/>
      <c r="N30" s="318"/>
      <c r="O30" s="318"/>
      <c r="P30" s="318"/>
      <c r="Q30" s="318"/>
      <c r="R30" s="321"/>
      <c r="S30" s="614"/>
      <c r="T30" s="614"/>
      <c r="U30" s="614"/>
      <c r="V30" s="614"/>
      <c r="W30" s="614"/>
      <c r="X30" s="614"/>
      <c r="Y30" s="615"/>
      <c r="Z30" s="614"/>
      <c r="AA30" s="614"/>
      <c r="AB30" s="614"/>
      <c r="AC30" s="614"/>
      <c r="AD30" s="614"/>
      <c r="AE30" s="614"/>
      <c r="AF30" s="615"/>
      <c r="AG30" s="618">
        <f t="shared" ref="AG30" si="6">S30-Z30</f>
        <v>0</v>
      </c>
      <c r="AH30" s="618"/>
      <c r="AI30" s="618"/>
      <c r="AJ30" s="618"/>
      <c r="AK30" s="618"/>
      <c r="AL30" s="618"/>
      <c r="AM30" s="619"/>
    </row>
    <row r="31" spans="1:39">
      <c r="A31" s="325"/>
      <c r="B31" s="326"/>
      <c r="C31" s="327"/>
      <c r="D31" s="328"/>
      <c r="E31" s="328"/>
      <c r="F31" s="328"/>
      <c r="G31" s="327"/>
      <c r="H31" s="328"/>
      <c r="I31" s="328"/>
      <c r="J31" s="328"/>
      <c r="K31" s="327"/>
      <c r="L31" s="328"/>
      <c r="M31" s="328"/>
      <c r="N31" s="328"/>
      <c r="O31" s="328"/>
      <c r="P31" s="328"/>
      <c r="Q31" s="328"/>
      <c r="R31" s="329"/>
      <c r="S31" s="616"/>
      <c r="T31" s="616"/>
      <c r="U31" s="616"/>
      <c r="V31" s="616"/>
      <c r="W31" s="616"/>
      <c r="X31" s="616"/>
      <c r="Y31" s="617"/>
      <c r="Z31" s="616"/>
      <c r="AA31" s="616"/>
      <c r="AB31" s="616"/>
      <c r="AC31" s="616"/>
      <c r="AD31" s="616"/>
      <c r="AE31" s="616"/>
      <c r="AF31" s="617"/>
      <c r="AG31" s="620"/>
      <c r="AH31" s="620"/>
      <c r="AI31" s="620"/>
      <c r="AJ31" s="620"/>
      <c r="AK31" s="620"/>
      <c r="AL31" s="620"/>
      <c r="AM31" s="621"/>
    </row>
    <row r="32" spans="1:39">
      <c r="A32" s="301">
        <v>9</v>
      </c>
      <c r="B32" s="302"/>
      <c r="C32" s="317"/>
      <c r="D32" s="318"/>
      <c r="E32" s="318"/>
      <c r="F32" s="318"/>
      <c r="G32" s="317"/>
      <c r="H32" s="318"/>
      <c r="I32" s="318"/>
      <c r="J32" s="318"/>
      <c r="K32" s="317"/>
      <c r="L32" s="318"/>
      <c r="M32" s="318"/>
      <c r="N32" s="318"/>
      <c r="O32" s="318"/>
      <c r="P32" s="318"/>
      <c r="Q32" s="318"/>
      <c r="R32" s="321"/>
      <c r="S32" s="614"/>
      <c r="T32" s="614"/>
      <c r="U32" s="614"/>
      <c r="V32" s="614"/>
      <c r="W32" s="614"/>
      <c r="X32" s="614"/>
      <c r="Y32" s="615"/>
      <c r="Z32" s="614"/>
      <c r="AA32" s="614"/>
      <c r="AB32" s="614"/>
      <c r="AC32" s="614"/>
      <c r="AD32" s="614"/>
      <c r="AE32" s="614"/>
      <c r="AF32" s="615"/>
      <c r="AG32" s="618">
        <f t="shared" ref="AG32" si="7">S32-Z32</f>
        <v>0</v>
      </c>
      <c r="AH32" s="618"/>
      <c r="AI32" s="618"/>
      <c r="AJ32" s="618"/>
      <c r="AK32" s="618"/>
      <c r="AL32" s="618"/>
      <c r="AM32" s="619"/>
    </row>
    <row r="33" spans="1:39">
      <c r="A33" s="325"/>
      <c r="B33" s="326"/>
      <c r="C33" s="327"/>
      <c r="D33" s="328"/>
      <c r="E33" s="328"/>
      <c r="F33" s="328"/>
      <c r="G33" s="327"/>
      <c r="H33" s="328"/>
      <c r="I33" s="328"/>
      <c r="J33" s="328"/>
      <c r="K33" s="327"/>
      <c r="L33" s="328"/>
      <c r="M33" s="328"/>
      <c r="N33" s="328"/>
      <c r="O33" s="328"/>
      <c r="P33" s="328"/>
      <c r="Q33" s="328"/>
      <c r="R33" s="329"/>
      <c r="S33" s="616"/>
      <c r="T33" s="616"/>
      <c r="U33" s="616"/>
      <c r="V33" s="616"/>
      <c r="W33" s="616"/>
      <c r="X33" s="616"/>
      <c r="Y33" s="617"/>
      <c r="Z33" s="616"/>
      <c r="AA33" s="616"/>
      <c r="AB33" s="616"/>
      <c r="AC33" s="616"/>
      <c r="AD33" s="616"/>
      <c r="AE33" s="616"/>
      <c r="AF33" s="617"/>
      <c r="AG33" s="620"/>
      <c r="AH33" s="620"/>
      <c r="AI33" s="620"/>
      <c r="AJ33" s="620"/>
      <c r="AK33" s="620"/>
      <c r="AL33" s="620"/>
      <c r="AM33" s="621"/>
    </row>
    <row r="34" spans="1:39">
      <c r="A34" s="301">
        <v>10</v>
      </c>
      <c r="B34" s="302"/>
      <c r="C34" s="317"/>
      <c r="D34" s="318"/>
      <c r="E34" s="318"/>
      <c r="F34" s="318"/>
      <c r="G34" s="317"/>
      <c r="H34" s="318"/>
      <c r="I34" s="318"/>
      <c r="J34" s="318"/>
      <c r="K34" s="317"/>
      <c r="L34" s="318"/>
      <c r="M34" s="318"/>
      <c r="N34" s="318"/>
      <c r="O34" s="318"/>
      <c r="P34" s="318"/>
      <c r="Q34" s="318"/>
      <c r="R34" s="321"/>
      <c r="S34" s="614"/>
      <c r="T34" s="614"/>
      <c r="U34" s="614"/>
      <c r="V34" s="614"/>
      <c r="W34" s="614"/>
      <c r="X34" s="614"/>
      <c r="Y34" s="615"/>
      <c r="Z34" s="614"/>
      <c r="AA34" s="614"/>
      <c r="AB34" s="614"/>
      <c r="AC34" s="614"/>
      <c r="AD34" s="614"/>
      <c r="AE34" s="614"/>
      <c r="AF34" s="615"/>
      <c r="AG34" s="618">
        <f>S34-Z34</f>
        <v>0</v>
      </c>
      <c r="AH34" s="618"/>
      <c r="AI34" s="618"/>
      <c r="AJ34" s="618"/>
      <c r="AK34" s="618"/>
      <c r="AL34" s="618"/>
      <c r="AM34" s="619"/>
    </row>
    <row r="35" spans="1:39">
      <c r="A35" s="325"/>
      <c r="B35" s="326"/>
      <c r="C35" s="327"/>
      <c r="D35" s="328"/>
      <c r="E35" s="328"/>
      <c r="F35" s="328"/>
      <c r="G35" s="327"/>
      <c r="H35" s="328"/>
      <c r="I35" s="328"/>
      <c r="J35" s="328"/>
      <c r="K35" s="327"/>
      <c r="L35" s="328"/>
      <c r="M35" s="328"/>
      <c r="N35" s="328"/>
      <c r="O35" s="328"/>
      <c r="P35" s="328"/>
      <c r="Q35" s="328"/>
      <c r="R35" s="329"/>
      <c r="S35" s="616"/>
      <c r="T35" s="616"/>
      <c r="U35" s="616"/>
      <c r="V35" s="616"/>
      <c r="W35" s="616"/>
      <c r="X35" s="616"/>
      <c r="Y35" s="617"/>
      <c r="Z35" s="616"/>
      <c r="AA35" s="616"/>
      <c r="AB35" s="616"/>
      <c r="AC35" s="616"/>
      <c r="AD35" s="616"/>
      <c r="AE35" s="616"/>
      <c r="AF35" s="617"/>
      <c r="AG35" s="620"/>
      <c r="AH35" s="620"/>
      <c r="AI35" s="620"/>
      <c r="AJ35" s="620"/>
      <c r="AK35" s="620"/>
      <c r="AL35" s="620"/>
      <c r="AM35" s="621"/>
    </row>
    <row r="36" spans="1:39">
      <c r="A36" s="301">
        <v>11</v>
      </c>
      <c r="B36" s="302"/>
      <c r="C36" s="317"/>
      <c r="D36" s="318"/>
      <c r="E36" s="318"/>
      <c r="F36" s="318"/>
      <c r="G36" s="317"/>
      <c r="H36" s="318"/>
      <c r="I36" s="318"/>
      <c r="J36" s="318"/>
      <c r="K36" s="317"/>
      <c r="L36" s="318"/>
      <c r="M36" s="318"/>
      <c r="N36" s="318"/>
      <c r="O36" s="318"/>
      <c r="P36" s="318"/>
      <c r="Q36" s="318"/>
      <c r="R36" s="321"/>
      <c r="S36" s="614"/>
      <c r="T36" s="614"/>
      <c r="U36" s="614"/>
      <c r="V36" s="614"/>
      <c r="W36" s="614"/>
      <c r="X36" s="614"/>
      <c r="Y36" s="615"/>
      <c r="Z36" s="614"/>
      <c r="AA36" s="614"/>
      <c r="AB36" s="614"/>
      <c r="AC36" s="614"/>
      <c r="AD36" s="614"/>
      <c r="AE36" s="614"/>
      <c r="AF36" s="615"/>
      <c r="AG36" s="618">
        <f t="shared" ref="AG36" si="8">S36-Z36</f>
        <v>0</v>
      </c>
      <c r="AH36" s="618"/>
      <c r="AI36" s="618"/>
      <c r="AJ36" s="618"/>
      <c r="AK36" s="618"/>
      <c r="AL36" s="618"/>
      <c r="AM36" s="619"/>
    </row>
    <row r="37" spans="1:39">
      <c r="A37" s="325"/>
      <c r="B37" s="326"/>
      <c r="C37" s="327"/>
      <c r="D37" s="328"/>
      <c r="E37" s="328"/>
      <c r="F37" s="328"/>
      <c r="G37" s="327"/>
      <c r="H37" s="328"/>
      <c r="I37" s="328"/>
      <c r="J37" s="328"/>
      <c r="K37" s="327"/>
      <c r="L37" s="328"/>
      <c r="M37" s="328"/>
      <c r="N37" s="328"/>
      <c r="O37" s="328"/>
      <c r="P37" s="328"/>
      <c r="Q37" s="328"/>
      <c r="R37" s="329"/>
      <c r="S37" s="616"/>
      <c r="T37" s="616"/>
      <c r="U37" s="616"/>
      <c r="V37" s="616"/>
      <c r="W37" s="616"/>
      <c r="X37" s="616"/>
      <c r="Y37" s="617"/>
      <c r="Z37" s="616"/>
      <c r="AA37" s="616"/>
      <c r="AB37" s="616"/>
      <c r="AC37" s="616"/>
      <c r="AD37" s="616"/>
      <c r="AE37" s="616"/>
      <c r="AF37" s="617"/>
      <c r="AG37" s="620"/>
      <c r="AH37" s="620"/>
      <c r="AI37" s="620"/>
      <c r="AJ37" s="620"/>
      <c r="AK37" s="620"/>
      <c r="AL37" s="620"/>
      <c r="AM37" s="621"/>
    </row>
    <row r="38" spans="1:39">
      <c r="A38" s="301">
        <v>12</v>
      </c>
      <c r="B38" s="302"/>
      <c r="C38" s="317"/>
      <c r="D38" s="318"/>
      <c r="E38" s="318"/>
      <c r="F38" s="318"/>
      <c r="G38" s="317"/>
      <c r="H38" s="318"/>
      <c r="I38" s="318"/>
      <c r="J38" s="318"/>
      <c r="K38" s="317"/>
      <c r="L38" s="318"/>
      <c r="M38" s="318"/>
      <c r="N38" s="318"/>
      <c r="O38" s="318"/>
      <c r="P38" s="318"/>
      <c r="Q38" s="318"/>
      <c r="R38" s="321"/>
      <c r="S38" s="614"/>
      <c r="T38" s="614"/>
      <c r="U38" s="614"/>
      <c r="V38" s="614"/>
      <c r="W38" s="614"/>
      <c r="X38" s="614"/>
      <c r="Y38" s="615"/>
      <c r="Z38" s="614"/>
      <c r="AA38" s="614"/>
      <c r="AB38" s="614"/>
      <c r="AC38" s="614"/>
      <c r="AD38" s="614"/>
      <c r="AE38" s="614"/>
      <c r="AF38" s="615"/>
      <c r="AG38" s="618">
        <f t="shared" ref="AG38" si="9">S38-Z38</f>
        <v>0</v>
      </c>
      <c r="AH38" s="618"/>
      <c r="AI38" s="618"/>
      <c r="AJ38" s="618"/>
      <c r="AK38" s="618"/>
      <c r="AL38" s="618"/>
      <c r="AM38" s="619"/>
    </row>
    <row r="39" spans="1:39">
      <c r="A39" s="304"/>
      <c r="B39" s="305"/>
      <c r="C39" s="319"/>
      <c r="D39" s="320"/>
      <c r="E39" s="320"/>
      <c r="F39" s="320"/>
      <c r="G39" s="319"/>
      <c r="H39" s="320"/>
      <c r="I39" s="320"/>
      <c r="J39" s="320"/>
      <c r="K39" s="319"/>
      <c r="L39" s="320"/>
      <c r="M39" s="320"/>
      <c r="N39" s="320"/>
      <c r="O39" s="320"/>
      <c r="P39" s="320"/>
      <c r="Q39" s="320"/>
      <c r="R39" s="322"/>
      <c r="S39" s="622"/>
      <c r="T39" s="622"/>
      <c r="U39" s="622"/>
      <c r="V39" s="622"/>
      <c r="W39" s="622"/>
      <c r="X39" s="622"/>
      <c r="Y39" s="623"/>
      <c r="Z39" s="622"/>
      <c r="AA39" s="622"/>
      <c r="AB39" s="622"/>
      <c r="AC39" s="622"/>
      <c r="AD39" s="622"/>
      <c r="AE39" s="622"/>
      <c r="AF39" s="623"/>
      <c r="AG39" s="620"/>
      <c r="AH39" s="620"/>
      <c r="AI39" s="620"/>
      <c r="AJ39" s="620"/>
      <c r="AK39" s="620"/>
      <c r="AL39" s="620"/>
      <c r="AM39" s="621"/>
    </row>
    <row r="40" spans="1:39">
      <c r="K40" s="301" t="s">
        <v>1</v>
      </c>
      <c r="L40" s="302"/>
      <c r="M40" s="302"/>
      <c r="N40" s="302"/>
      <c r="O40" s="302"/>
      <c r="P40" s="302"/>
      <c r="Q40" s="302"/>
      <c r="R40" s="303"/>
      <c r="S40" s="313" t="s">
        <v>47</v>
      </c>
      <c r="T40" s="314"/>
      <c r="U40" s="618">
        <f>SUM(S16:Y39)</f>
        <v>0</v>
      </c>
      <c r="V40" s="618"/>
      <c r="W40" s="618"/>
      <c r="X40" s="618"/>
      <c r="Y40" s="619"/>
      <c r="Z40" s="313" t="s">
        <v>47</v>
      </c>
      <c r="AA40" s="314"/>
      <c r="AB40" s="618">
        <f>SUM(Z16:AF39)</f>
        <v>0</v>
      </c>
      <c r="AC40" s="618"/>
      <c r="AD40" s="618"/>
      <c r="AE40" s="618"/>
      <c r="AF40" s="619"/>
      <c r="AG40" s="626">
        <f>SUM(AG16:AM39)</f>
        <v>0</v>
      </c>
      <c r="AH40" s="618"/>
      <c r="AI40" s="618"/>
      <c r="AJ40" s="618"/>
      <c r="AK40" s="618"/>
      <c r="AL40" s="618"/>
      <c r="AM40" s="619"/>
    </row>
    <row r="41" spans="1:39">
      <c r="K41" s="304"/>
      <c r="L41" s="305"/>
      <c r="M41" s="305"/>
      <c r="N41" s="305"/>
      <c r="O41" s="305"/>
      <c r="P41" s="305"/>
      <c r="Q41" s="305"/>
      <c r="R41" s="306"/>
      <c r="S41" s="315"/>
      <c r="T41" s="316"/>
      <c r="U41" s="624"/>
      <c r="V41" s="624"/>
      <c r="W41" s="624"/>
      <c r="X41" s="624"/>
      <c r="Y41" s="625"/>
      <c r="Z41" s="315"/>
      <c r="AA41" s="316"/>
      <c r="AB41" s="624"/>
      <c r="AC41" s="624"/>
      <c r="AD41" s="624"/>
      <c r="AE41" s="624"/>
      <c r="AF41" s="625"/>
      <c r="AG41" s="627"/>
      <c r="AH41" s="624"/>
      <c r="AI41" s="624"/>
      <c r="AJ41" s="624"/>
      <c r="AK41" s="624"/>
      <c r="AL41" s="624"/>
      <c r="AM41" s="625"/>
    </row>
    <row r="43" spans="1:39">
      <c r="A43" s="1" t="s">
        <v>21</v>
      </c>
      <c r="C43" s="1" t="s">
        <v>180</v>
      </c>
    </row>
    <row r="44" spans="1:39">
      <c r="A44" s="1" t="s">
        <v>22</v>
      </c>
      <c r="C44" s="1" t="s">
        <v>179</v>
      </c>
    </row>
    <row r="45" spans="1:39">
      <c r="A45" s="1" t="s">
        <v>23</v>
      </c>
      <c r="C45" s="1" t="s">
        <v>181</v>
      </c>
    </row>
    <row r="46" spans="1:39">
      <c r="A46" s="1" t="s">
        <v>24</v>
      </c>
      <c r="C46" s="416" t="s">
        <v>198</v>
      </c>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6"/>
      <c r="AJ46" s="416"/>
      <c r="AK46" s="416"/>
      <c r="AL46" s="416"/>
      <c r="AM46" s="416"/>
    </row>
    <row r="47" spans="1:39">
      <c r="C47" s="416"/>
      <c r="D47" s="416"/>
      <c r="E47" s="416"/>
      <c r="F47" s="416"/>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c r="AG47" s="416"/>
      <c r="AH47" s="416"/>
      <c r="AI47" s="416"/>
      <c r="AJ47" s="416"/>
      <c r="AK47" s="416"/>
      <c r="AL47" s="416"/>
      <c r="AM47" s="416"/>
    </row>
    <row r="48" spans="1:39">
      <c r="A48" s="1" t="s">
        <v>25</v>
      </c>
      <c r="C48" s="1" t="s">
        <v>49</v>
      </c>
    </row>
  </sheetData>
  <sheetProtection password="CC0D" sheet="1" objects="1" scenarios="1"/>
  <mergeCells count="114">
    <mergeCell ref="AG38:AM39"/>
    <mergeCell ref="K40:R41"/>
    <mergeCell ref="S40:T41"/>
    <mergeCell ref="U40:Y41"/>
    <mergeCell ref="Z40:AA41"/>
    <mergeCell ref="AB40:AF41"/>
    <mergeCell ref="AG40:AM41"/>
    <mergeCell ref="A38:B39"/>
    <mergeCell ref="C38:F39"/>
    <mergeCell ref="G38:J39"/>
    <mergeCell ref="K38:R39"/>
    <mergeCell ref="S38:Y39"/>
    <mergeCell ref="Z38:AF39"/>
    <mergeCell ref="AG34:AM35"/>
    <mergeCell ref="A36:B37"/>
    <mergeCell ref="C36:F37"/>
    <mergeCell ref="G36:J37"/>
    <mergeCell ref="K36:R37"/>
    <mergeCell ref="S36:Y37"/>
    <mergeCell ref="Z36:AF37"/>
    <mergeCell ref="AG36:AM37"/>
    <mergeCell ref="A34:B35"/>
    <mergeCell ref="C34:F35"/>
    <mergeCell ref="G34:J35"/>
    <mergeCell ref="K34:R35"/>
    <mergeCell ref="S34:Y35"/>
    <mergeCell ref="Z34:AF35"/>
    <mergeCell ref="AG30:AM31"/>
    <mergeCell ref="A32:B33"/>
    <mergeCell ref="C32:F33"/>
    <mergeCell ref="G32:J33"/>
    <mergeCell ref="K32:R33"/>
    <mergeCell ref="S32:Y33"/>
    <mergeCell ref="Z32:AF33"/>
    <mergeCell ref="AG32:AM33"/>
    <mergeCell ref="A30:B31"/>
    <mergeCell ref="C30:F31"/>
    <mergeCell ref="G30:J31"/>
    <mergeCell ref="K30:R31"/>
    <mergeCell ref="S30:Y31"/>
    <mergeCell ref="Z30:AF31"/>
    <mergeCell ref="AG26:AM27"/>
    <mergeCell ref="A28:B29"/>
    <mergeCell ref="C28:F29"/>
    <mergeCell ref="G28:J29"/>
    <mergeCell ref="K28:R29"/>
    <mergeCell ref="S28:Y29"/>
    <mergeCell ref="Z28:AF29"/>
    <mergeCell ref="AG28:AM29"/>
    <mergeCell ref="A26:B27"/>
    <mergeCell ref="C26:F27"/>
    <mergeCell ref="G26:J27"/>
    <mergeCell ref="K26:R27"/>
    <mergeCell ref="S26:Y27"/>
    <mergeCell ref="Z26:AF27"/>
    <mergeCell ref="AG22:AM23"/>
    <mergeCell ref="A24:B25"/>
    <mergeCell ref="C24:F25"/>
    <mergeCell ref="G24:J25"/>
    <mergeCell ref="K24:R25"/>
    <mergeCell ref="S24:Y25"/>
    <mergeCell ref="Z24:AF25"/>
    <mergeCell ref="AG24:AM25"/>
    <mergeCell ref="A22:B23"/>
    <mergeCell ref="C22:F23"/>
    <mergeCell ref="G22:J23"/>
    <mergeCell ref="K22:R23"/>
    <mergeCell ref="S22:Y23"/>
    <mergeCell ref="Z22:AF23"/>
    <mergeCell ref="A16:B17"/>
    <mergeCell ref="C16:F17"/>
    <mergeCell ref="G16:J17"/>
    <mergeCell ref="K16:R17"/>
    <mergeCell ref="S16:Y17"/>
    <mergeCell ref="Z16:AF17"/>
    <mergeCell ref="AG16:AM17"/>
    <mergeCell ref="AG18:AM19"/>
    <mergeCell ref="A20:B21"/>
    <mergeCell ref="C20:F21"/>
    <mergeCell ref="G20:J21"/>
    <mergeCell ref="K20:R21"/>
    <mergeCell ref="S20:Y21"/>
    <mergeCell ref="Z20:AF21"/>
    <mergeCell ref="AG20:AM21"/>
    <mergeCell ref="A18:B19"/>
    <mergeCell ref="C18:F19"/>
    <mergeCell ref="G18:J19"/>
    <mergeCell ref="K18:R19"/>
    <mergeCell ref="S18:Y19"/>
    <mergeCell ref="Z18:AF19"/>
    <mergeCell ref="AC4:AM4"/>
    <mergeCell ref="C46:AM47"/>
    <mergeCell ref="A2:AM3"/>
    <mergeCell ref="AL6:AM6"/>
    <mergeCell ref="V6:AB6"/>
    <mergeCell ref="AC6:AF6"/>
    <mergeCell ref="AG6:AK6"/>
    <mergeCell ref="V7:AB7"/>
    <mergeCell ref="AC7:AM7"/>
    <mergeCell ref="V8:AB8"/>
    <mergeCell ref="AC8:AM8"/>
    <mergeCell ref="A12:B15"/>
    <mergeCell ref="C12:F15"/>
    <mergeCell ref="G12:J15"/>
    <mergeCell ref="K12:R15"/>
    <mergeCell ref="S12:Y14"/>
    <mergeCell ref="Z12:AF14"/>
    <mergeCell ref="AG12:AM15"/>
    <mergeCell ref="S15:Y15"/>
    <mergeCell ref="Z15:AF15"/>
    <mergeCell ref="V9:AB9"/>
    <mergeCell ref="AC9:AM9"/>
    <mergeCell ref="V10:AB10"/>
    <mergeCell ref="AC10:AL10"/>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7" sqref="K27:L27"/>
    </sheetView>
  </sheetViews>
  <sheetFormatPr defaultRowHeight="13.5"/>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9"/>
  <sheetViews>
    <sheetView showZeros="0" tabSelected="1" view="pageBreakPreview" zoomScaleNormal="100" zoomScaleSheetLayoutView="100" workbookViewId="0">
      <selection activeCell="A84" sqref="A84"/>
    </sheetView>
  </sheetViews>
  <sheetFormatPr defaultRowHeight="13.5"/>
  <cols>
    <col min="1" max="39" width="2.25" style="1" customWidth="1"/>
    <col min="40" max="16384" width="9" style="1"/>
  </cols>
  <sheetData>
    <row r="1" spans="1:39">
      <c r="A1" s="45" t="s">
        <v>270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row>
    <row r="2" spans="1:39" ht="13.5" customHeight="1">
      <c r="A2" s="780" t="s">
        <v>361</v>
      </c>
      <c r="B2" s="780"/>
      <c r="C2" s="780"/>
      <c r="D2" s="780"/>
      <c r="E2" s="780"/>
      <c r="F2" s="780"/>
      <c r="G2" s="780"/>
      <c r="H2" s="780"/>
      <c r="I2" s="780"/>
      <c r="J2" s="780"/>
      <c r="K2" s="780"/>
      <c r="L2" s="780"/>
      <c r="M2" s="780"/>
      <c r="N2" s="780"/>
      <c r="O2" s="780"/>
      <c r="P2" s="780"/>
      <c r="Q2" s="780"/>
      <c r="R2" s="780"/>
      <c r="S2" s="780"/>
      <c r="T2" s="780"/>
      <c r="U2" s="780"/>
      <c r="V2" s="780"/>
      <c r="W2" s="780"/>
      <c r="X2" s="780"/>
      <c r="Y2" s="780"/>
      <c r="Z2" s="780"/>
      <c r="AA2" s="780"/>
      <c r="AB2" s="780"/>
      <c r="AC2" s="780"/>
      <c r="AD2" s="780"/>
      <c r="AE2" s="780"/>
      <c r="AF2" s="780"/>
      <c r="AG2" s="780"/>
      <c r="AH2" s="780"/>
      <c r="AI2" s="780"/>
      <c r="AJ2" s="780"/>
      <c r="AK2" s="780"/>
      <c r="AL2" s="780"/>
      <c r="AM2" s="780"/>
    </row>
    <row r="3" spans="1:39" ht="13.5" customHeight="1">
      <c r="A3" s="780"/>
      <c r="B3" s="780"/>
      <c r="C3" s="780"/>
      <c r="D3" s="780"/>
      <c r="E3" s="780"/>
      <c r="F3" s="780"/>
      <c r="G3" s="780"/>
      <c r="H3" s="780"/>
      <c r="I3" s="780"/>
      <c r="J3" s="780"/>
      <c r="K3" s="780"/>
      <c r="L3" s="780"/>
      <c r="M3" s="780"/>
      <c r="N3" s="780"/>
      <c r="O3" s="780"/>
      <c r="P3" s="780"/>
      <c r="Q3" s="780"/>
      <c r="R3" s="780"/>
      <c r="S3" s="780"/>
      <c r="T3" s="780"/>
      <c r="U3" s="780"/>
      <c r="V3" s="780"/>
      <c r="W3" s="780"/>
      <c r="X3" s="780"/>
      <c r="Y3" s="780"/>
      <c r="Z3" s="780"/>
      <c r="AA3" s="780"/>
      <c r="AB3" s="780"/>
      <c r="AC3" s="780"/>
      <c r="AD3" s="780"/>
      <c r="AE3" s="780"/>
      <c r="AF3" s="780"/>
      <c r="AG3" s="780"/>
      <c r="AH3" s="780"/>
      <c r="AI3" s="780"/>
      <c r="AJ3" s="780"/>
      <c r="AK3" s="780"/>
      <c r="AL3" s="780"/>
      <c r="AM3" s="780"/>
    </row>
    <row r="4" spans="1:39" ht="13.5" customHeight="1">
      <c r="A4" s="46"/>
      <c r="B4" s="46"/>
      <c r="C4" s="46"/>
      <c r="D4" s="46"/>
      <c r="E4" s="46"/>
      <c r="F4" s="46"/>
      <c r="G4" s="46"/>
      <c r="H4" s="46"/>
      <c r="I4" s="46"/>
      <c r="J4" s="46"/>
      <c r="K4" s="46"/>
      <c r="L4" s="46"/>
      <c r="M4" s="46"/>
      <c r="N4" s="46"/>
      <c r="O4" s="46"/>
      <c r="P4" s="46"/>
      <c r="Q4" s="46"/>
      <c r="R4" s="46"/>
      <c r="S4" s="45"/>
      <c r="T4" s="45"/>
      <c r="U4" s="45"/>
      <c r="V4" s="45"/>
      <c r="W4" s="45"/>
      <c r="X4" s="45"/>
      <c r="Y4" s="45"/>
      <c r="Z4" s="45"/>
      <c r="AA4" s="45"/>
      <c r="AB4" s="45"/>
      <c r="AC4" s="781">
        <f ca="1">TODAY()</f>
        <v>43663</v>
      </c>
      <c r="AD4" s="781"/>
      <c r="AE4" s="781"/>
      <c r="AF4" s="781"/>
      <c r="AG4" s="781"/>
      <c r="AH4" s="781"/>
      <c r="AI4" s="781"/>
      <c r="AJ4" s="781"/>
      <c r="AK4" s="781"/>
      <c r="AL4" s="781"/>
      <c r="AM4" s="781"/>
    </row>
    <row r="5" spans="1:39" ht="13.5" customHeight="1" thickBot="1">
      <c r="A5" s="45" t="s">
        <v>32</v>
      </c>
      <c r="B5" s="46"/>
      <c r="C5" s="46"/>
      <c r="D5" s="46"/>
      <c r="E5" s="46"/>
      <c r="F5" s="46"/>
      <c r="G5" s="46"/>
      <c r="H5" s="46"/>
      <c r="I5" s="46"/>
      <c r="J5" s="46"/>
      <c r="K5" s="46"/>
      <c r="L5" s="46"/>
      <c r="M5" s="46"/>
      <c r="N5" s="46"/>
      <c r="O5" s="46"/>
      <c r="P5" s="46"/>
      <c r="Q5" s="46"/>
      <c r="R5" s="46"/>
      <c r="S5" s="45"/>
      <c r="T5" s="45"/>
      <c r="U5" s="45"/>
      <c r="V5" s="45"/>
      <c r="W5" s="45"/>
      <c r="X5" s="45"/>
      <c r="Y5" s="45"/>
      <c r="Z5" s="45"/>
      <c r="AA5" s="45"/>
      <c r="AB5" s="45"/>
      <c r="AC5" s="45"/>
      <c r="AD5" s="45"/>
      <c r="AE5" s="45"/>
      <c r="AF5" s="45"/>
      <c r="AG5" s="45"/>
      <c r="AH5" s="45"/>
      <c r="AI5" s="45"/>
      <c r="AJ5" s="45"/>
      <c r="AK5" s="45"/>
      <c r="AL5" s="45"/>
      <c r="AM5" s="45"/>
    </row>
    <row r="6" spans="1:39">
      <c r="A6" s="45"/>
      <c r="B6" s="45"/>
      <c r="C6" s="45"/>
      <c r="D6" s="45"/>
      <c r="E6" s="45"/>
      <c r="F6" s="45"/>
      <c r="G6" s="45"/>
      <c r="H6" s="45"/>
      <c r="I6" s="45"/>
      <c r="J6" s="45"/>
      <c r="K6" s="45"/>
      <c r="L6" s="45"/>
      <c r="M6" s="45"/>
      <c r="N6" s="45"/>
      <c r="O6" s="45"/>
      <c r="P6" s="45"/>
      <c r="Q6" s="45"/>
      <c r="R6" s="45"/>
      <c r="S6" s="45"/>
      <c r="T6" s="45"/>
      <c r="U6" s="45"/>
      <c r="V6" s="353" t="s">
        <v>14</v>
      </c>
      <c r="W6" s="354"/>
      <c r="X6" s="354"/>
      <c r="Y6" s="354"/>
      <c r="Z6" s="354"/>
      <c r="AA6" s="354"/>
      <c r="AB6" s="402"/>
      <c r="AC6" s="357" t="s">
        <v>7</v>
      </c>
      <c r="AD6" s="355"/>
      <c r="AE6" s="355"/>
      <c r="AF6" s="355"/>
      <c r="AG6" s="782"/>
      <c r="AH6" s="782"/>
      <c r="AI6" s="782"/>
      <c r="AJ6" s="782"/>
      <c r="AK6" s="782"/>
      <c r="AL6" s="355" t="s">
        <v>26</v>
      </c>
      <c r="AM6" s="356"/>
    </row>
    <row r="7" spans="1:39">
      <c r="A7" s="45"/>
      <c r="B7" s="45"/>
      <c r="C7" s="45"/>
      <c r="D7" s="45"/>
      <c r="E7" s="45"/>
      <c r="F7" s="45"/>
      <c r="G7" s="45"/>
      <c r="H7" s="45"/>
      <c r="I7" s="45"/>
      <c r="J7" s="45"/>
      <c r="K7" s="45"/>
      <c r="L7" s="45"/>
      <c r="M7" s="45"/>
      <c r="N7" s="45"/>
      <c r="O7" s="45"/>
      <c r="P7" s="45"/>
      <c r="Q7" s="45"/>
      <c r="R7" s="45"/>
      <c r="S7" s="45"/>
      <c r="T7" s="45"/>
      <c r="U7" s="45"/>
      <c r="V7" s="359" t="s">
        <v>4</v>
      </c>
      <c r="W7" s="344"/>
      <c r="X7" s="344"/>
      <c r="Y7" s="344"/>
      <c r="Z7" s="344"/>
      <c r="AA7" s="344"/>
      <c r="AB7" s="403"/>
      <c r="AC7" s="367" t="s">
        <v>365</v>
      </c>
      <c r="AD7" s="586"/>
      <c r="AE7" s="586"/>
      <c r="AF7" s="586"/>
      <c r="AG7" s="586"/>
      <c r="AH7" s="586"/>
      <c r="AI7" s="586"/>
      <c r="AJ7" s="586"/>
      <c r="AK7" s="586"/>
      <c r="AL7" s="586"/>
      <c r="AM7" s="776"/>
    </row>
    <row r="8" spans="1:39">
      <c r="A8" s="45"/>
      <c r="B8" s="45"/>
      <c r="C8" s="45"/>
      <c r="D8" s="45"/>
      <c r="E8" s="45"/>
      <c r="F8" s="45"/>
      <c r="G8" s="45"/>
      <c r="H8" s="45"/>
      <c r="I8" s="45"/>
      <c r="J8" s="45"/>
      <c r="K8" s="45"/>
      <c r="L8" s="45"/>
      <c r="M8" s="45"/>
      <c r="N8" s="45"/>
      <c r="O8" s="45"/>
      <c r="P8" s="45"/>
      <c r="Q8" s="45"/>
      <c r="R8" s="45"/>
      <c r="S8" s="45"/>
      <c r="T8" s="45"/>
      <c r="U8" s="45"/>
      <c r="V8" s="359" t="s">
        <v>15</v>
      </c>
      <c r="W8" s="344"/>
      <c r="X8" s="344"/>
      <c r="Y8" s="344"/>
      <c r="Z8" s="344"/>
      <c r="AA8" s="344"/>
      <c r="AB8" s="403"/>
      <c r="AC8" s="777"/>
      <c r="AD8" s="778"/>
      <c r="AE8" s="778"/>
      <c r="AF8" s="778"/>
      <c r="AG8" s="778"/>
      <c r="AH8" s="778"/>
      <c r="AI8" s="778"/>
      <c r="AJ8" s="778"/>
      <c r="AK8" s="778"/>
      <c r="AL8" s="778"/>
      <c r="AM8" s="779"/>
    </row>
    <row r="9" spans="1:39">
      <c r="A9" s="45"/>
      <c r="B9" s="45"/>
      <c r="C9" s="45"/>
      <c r="D9" s="45"/>
      <c r="E9" s="45"/>
      <c r="F9" s="45"/>
      <c r="G9" s="45"/>
      <c r="H9" s="45"/>
      <c r="I9" s="45"/>
      <c r="J9" s="45"/>
      <c r="K9" s="45"/>
      <c r="L9" s="45"/>
      <c r="M9" s="45"/>
      <c r="N9" s="45"/>
      <c r="O9" s="45"/>
      <c r="P9" s="45"/>
      <c r="Q9" s="45"/>
      <c r="R9" s="45"/>
      <c r="S9" s="45"/>
      <c r="T9" s="45"/>
      <c r="U9" s="45"/>
      <c r="V9" s="757" t="s">
        <v>16</v>
      </c>
      <c r="W9" s="758"/>
      <c r="X9" s="758"/>
      <c r="Y9" s="758"/>
      <c r="Z9" s="758"/>
      <c r="AA9" s="758"/>
      <c r="AB9" s="759"/>
      <c r="AC9" s="763"/>
      <c r="AD9" s="764"/>
      <c r="AE9" s="764"/>
      <c r="AF9" s="764"/>
      <c r="AG9" s="764"/>
      <c r="AH9" s="764"/>
      <c r="AI9" s="764"/>
      <c r="AJ9" s="764"/>
      <c r="AK9" s="764"/>
      <c r="AL9" s="764"/>
      <c r="AM9" s="765"/>
    </row>
    <row r="10" spans="1:39">
      <c r="A10" s="45"/>
      <c r="B10" s="45"/>
      <c r="C10" s="45"/>
      <c r="D10" s="45"/>
      <c r="E10" s="45"/>
      <c r="F10" s="45"/>
      <c r="G10" s="45"/>
      <c r="H10" s="45"/>
      <c r="I10" s="45"/>
      <c r="J10" s="45"/>
      <c r="K10" s="45"/>
      <c r="L10" s="45"/>
      <c r="M10" s="45"/>
      <c r="N10" s="45"/>
      <c r="O10" s="45"/>
      <c r="P10" s="45"/>
      <c r="Q10" s="45"/>
      <c r="R10" s="45"/>
      <c r="S10" s="45"/>
      <c r="T10" s="45"/>
      <c r="U10" s="45"/>
      <c r="V10" s="760"/>
      <c r="W10" s="761"/>
      <c r="X10" s="761"/>
      <c r="Y10" s="761"/>
      <c r="Z10" s="761"/>
      <c r="AA10" s="761"/>
      <c r="AB10" s="762"/>
      <c r="AC10" s="766"/>
      <c r="AD10" s="767"/>
      <c r="AE10" s="767"/>
      <c r="AF10" s="767"/>
      <c r="AG10" s="767"/>
      <c r="AH10" s="767"/>
      <c r="AI10" s="767"/>
      <c r="AJ10" s="767"/>
      <c r="AK10" s="767"/>
      <c r="AL10" s="767"/>
      <c r="AM10" s="768"/>
    </row>
    <row r="11" spans="1:39" ht="14.25" thickBot="1">
      <c r="A11" s="45"/>
      <c r="B11" s="45"/>
      <c r="C11" s="45"/>
      <c r="D11" s="45"/>
      <c r="E11" s="45"/>
      <c r="F11" s="45"/>
      <c r="G11" s="45"/>
      <c r="H11" s="45"/>
      <c r="I11" s="45"/>
      <c r="J11" s="45"/>
      <c r="K11" s="45"/>
      <c r="L11" s="45"/>
      <c r="M11" s="45"/>
      <c r="N11" s="45"/>
      <c r="O11" s="45"/>
      <c r="P11" s="45"/>
      <c r="Q11" s="45"/>
      <c r="R11" s="45"/>
      <c r="S11" s="45"/>
      <c r="T11" s="45"/>
      <c r="U11" s="45"/>
      <c r="V11" s="360" t="s">
        <v>17</v>
      </c>
      <c r="W11" s="351"/>
      <c r="X11" s="351"/>
      <c r="Y11" s="351"/>
      <c r="Z11" s="351"/>
      <c r="AA11" s="351"/>
      <c r="AB11" s="401"/>
      <c r="AC11" s="774"/>
      <c r="AD11" s="775"/>
      <c r="AE11" s="775"/>
      <c r="AF11" s="775"/>
      <c r="AG11" s="775"/>
      <c r="AH11" s="775"/>
      <c r="AI11" s="775"/>
      <c r="AJ11" s="775"/>
      <c r="AK11" s="775"/>
      <c r="AL11" s="775"/>
      <c r="AM11" s="30" t="s">
        <v>8</v>
      </c>
    </row>
    <row r="12" spans="1:39">
      <c r="A12" s="45"/>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row>
    <row r="13" spans="1:39">
      <c r="A13" s="45" t="s">
        <v>105</v>
      </c>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row>
    <row r="14" spans="1:39">
      <c r="A14" s="45"/>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row>
    <row r="15" spans="1:39">
      <c r="A15" s="45" t="s">
        <v>284</v>
      </c>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row>
    <row r="16" spans="1:39" ht="14.25" thickBot="1">
      <c r="A16" s="47" t="s">
        <v>366</v>
      </c>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9"/>
    </row>
    <row r="17" spans="1:39">
      <c r="A17" s="50"/>
      <c r="B17" s="634" t="s">
        <v>207</v>
      </c>
      <c r="C17" s="635"/>
      <c r="D17" s="635"/>
      <c r="E17" s="635"/>
      <c r="F17" s="635"/>
      <c r="G17" s="635"/>
      <c r="H17" s="635"/>
      <c r="I17" s="635"/>
      <c r="J17" s="635"/>
      <c r="K17" s="635"/>
      <c r="L17" s="635"/>
      <c r="M17" s="635"/>
      <c r="N17" s="635"/>
      <c r="O17" s="635"/>
      <c r="P17" s="635"/>
      <c r="Q17" s="635"/>
      <c r="R17" s="635"/>
      <c r="S17" s="635"/>
      <c r="T17" s="635"/>
      <c r="U17" s="635"/>
      <c r="V17" s="635"/>
      <c r="W17" s="635"/>
      <c r="X17" s="635"/>
      <c r="Y17" s="635"/>
      <c r="Z17" s="635"/>
      <c r="AA17" s="635"/>
      <c r="AB17" s="635"/>
      <c r="AC17" s="635"/>
      <c r="AD17" s="635"/>
      <c r="AE17" s="635"/>
      <c r="AF17" s="635"/>
      <c r="AG17" s="638"/>
      <c r="AH17" s="639"/>
      <c r="AI17" s="639"/>
      <c r="AJ17" s="639"/>
      <c r="AK17" s="639"/>
      <c r="AL17" s="639"/>
      <c r="AM17" s="640"/>
    </row>
    <row r="18" spans="1:39" ht="14.25" thickBot="1">
      <c r="A18" s="51"/>
      <c r="B18" s="636"/>
      <c r="C18" s="637"/>
      <c r="D18" s="637"/>
      <c r="E18" s="637"/>
      <c r="F18" s="637"/>
      <c r="G18" s="637"/>
      <c r="H18" s="637"/>
      <c r="I18" s="637"/>
      <c r="J18" s="637"/>
      <c r="K18" s="637"/>
      <c r="L18" s="637"/>
      <c r="M18" s="637"/>
      <c r="N18" s="637"/>
      <c r="O18" s="637"/>
      <c r="P18" s="637"/>
      <c r="Q18" s="637"/>
      <c r="R18" s="637"/>
      <c r="S18" s="637"/>
      <c r="T18" s="637"/>
      <c r="U18" s="637"/>
      <c r="V18" s="637"/>
      <c r="W18" s="637"/>
      <c r="X18" s="637"/>
      <c r="Y18" s="637"/>
      <c r="Z18" s="637"/>
      <c r="AA18" s="637"/>
      <c r="AB18" s="637"/>
      <c r="AC18" s="637"/>
      <c r="AD18" s="637"/>
      <c r="AE18" s="637"/>
      <c r="AF18" s="637"/>
      <c r="AG18" s="641"/>
      <c r="AH18" s="642"/>
      <c r="AI18" s="642"/>
      <c r="AJ18" s="642"/>
      <c r="AK18" s="642"/>
      <c r="AL18" s="642"/>
      <c r="AM18" s="643"/>
    </row>
    <row r="19" spans="1:39">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row>
    <row r="20" spans="1:39">
      <c r="A20" s="45" t="s">
        <v>208</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row>
    <row r="21" spans="1:39">
      <c r="A21" s="655" t="s">
        <v>209</v>
      </c>
      <c r="B21" s="770" t="s">
        <v>210</v>
      </c>
      <c r="C21" s="770"/>
      <c r="D21" s="770"/>
      <c r="E21" s="770"/>
      <c r="F21" s="770"/>
      <c r="G21" s="771"/>
      <c r="H21" s="736">
        <f>'幼稚園（処遇Ⅱ）'!H12:L12</f>
        <v>0</v>
      </c>
      <c r="I21" s="737"/>
      <c r="J21" s="737"/>
      <c r="K21" s="737"/>
      <c r="L21" s="737"/>
      <c r="M21" s="737"/>
      <c r="N21" s="737"/>
      <c r="O21" s="714" t="s">
        <v>211</v>
      </c>
      <c r="P21" s="45"/>
      <c r="Q21" s="45"/>
      <c r="R21" s="45"/>
      <c r="S21" s="45"/>
      <c r="T21" s="45"/>
      <c r="U21" s="45"/>
      <c r="V21" s="45"/>
      <c r="W21" s="45"/>
      <c r="X21" s="45"/>
      <c r="Y21" s="45"/>
      <c r="Z21" s="45"/>
      <c r="AA21" s="45"/>
      <c r="AB21" s="45"/>
      <c r="AC21" s="45"/>
      <c r="AD21" s="45"/>
      <c r="AE21" s="45"/>
      <c r="AF21" s="45"/>
      <c r="AG21" s="45"/>
      <c r="AH21" s="45"/>
      <c r="AI21" s="45"/>
      <c r="AJ21" s="45"/>
      <c r="AK21" s="45"/>
      <c r="AL21" s="45"/>
      <c r="AM21" s="45"/>
    </row>
    <row r="22" spans="1:39">
      <c r="A22" s="656"/>
      <c r="B22" s="772"/>
      <c r="C22" s="772"/>
      <c r="D22" s="772"/>
      <c r="E22" s="772"/>
      <c r="F22" s="772"/>
      <c r="G22" s="773"/>
      <c r="H22" s="740"/>
      <c r="I22" s="741"/>
      <c r="J22" s="741"/>
      <c r="K22" s="741"/>
      <c r="L22" s="741"/>
      <c r="M22" s="741"/>
      <c r="N22" s="741"/>
      <c r="O22" s="769"/>
      <c r="P22" s="45"/>
      <c r="Q22" s="45"/>
      <c r="R22" s="45"/>
      <c r="S22" s="45"/>
      <c r="T22" s="45"/>
      <c r="U22" s="45"/>
      <c r="V22" s="45"/>
      <c r="W22" s="45"/>
      <c r="X22" s="45"/>
      <c r="Y22" s="45"/>
      <c r="Z22" s="45"/>
      <c r="AA22" s="45"/>
      <c r="AB22" s="45"/>
      <c r="AC22" s="45"/>
      <c r="AD22" s="45"/>
      <c r="AE22" s="45"/>
      <c r="AF22" s="45"/>
      <c r="AG22" s="45"/>
      <c r="AH22" s="45"/>
      <c r="AI22" s="45"/>
      <c r="AJ22" s="45"/>
      <c r="AK22" s="45"/>
      <c r="AL22" s="45"/>
      <c r="AM22" s="45"/>
    </row>
    <row r="23" spans="1:39">
      <c r="A23" s="655" t="s">
        <v>212</v>
      </c>
      <c r="B23" s="653" t="s">
        <v>213</v>
      </c>
      <c r="C23" s="653"/>
      <c r="D23" s="653"/>
      <c r="E23" s="653"/>
      <c r="F23" s="653"/>
      <c r="G23" s="714"/>
      <c r="H23" s="724" t="s">
        <v>214</v>
      </c>
      <c r="I23" s="724"/>
      <c r="J23" s="724"/>
      <c r="K23" s="724"/>
      <c r="L23" s="724"/>
      <c r="M23" s="724"/>
      <c r="N23" s="724"/>
      <c r="O23" s="724"/>
      <c r="P23" s="724" t="s">
        <v>215</v>
      </c>
      <c r="Q23" s="724"/>
      <c r="R23" s="724"/>
      <c r="S23" s="724"/>
      <c r="T23" s="724"/>
      <c r="U23" s="724"/>
      <c r="V23" s="724"/>
      <c r="W23" s="724"/>
      <c r="X23" s="724" t="s">
        <v>216</v>
      </c>
      <c r="Y23" s="724"/>
      <c r="Z23" s="724"/>
      <c r="AA23" s="724"/>
      <c r="AB23" s="724"/>
      <c r="AC23" s="724"/>
      <c r="AD23" s="724"/>
      <c r="AE23" s="724"/>
      <c r="AF23" s="724" t="s">
        <v>217</v>
      </c>
      <c r="AG23" s="724"/>
      <c r="AH23" s="724"/>
      <c r="AI23" s="724"/>
      <c r="AJ23" s="724"/>
      <c r="AK23" s="724"/>
      <c r="AL23" s="724"/>
      <c r="AM23" s="724"/>
    </row>
    <row r="24" spans="1:39" ht="11.25" customHeight="1">
      <c r="A24" s="717"/>
      <c r="B24" s="715"/>
      <c r="C24" s="715"/>
      <c r="D24" s="715"/>
      <c r="E24" s="715"/>
      <c r="F24" s="715"/>
      <c r="G24" s="716"/>
      <c r="H24" s="736">
        <f>'幼稚園（処遇Ⅱ）'!M17</f>
        <v>0</v>
      </c>
      <c r="I24" s="737"/>
      <c r="J24" s="737"/>
      <c r="K24" s="737"/>
      <c r="L24" s="737"/>
      <c r="M24" s="737"/>
      <c r="N24" s="737"/>
      <c r="O24" s="714" t="s">
        <v>211</v>
      </c>
      <c r="P24" s="736">
        <f>SUM('幼稚園（処遇Ⅱ）'!M18:O19)</f>
        <v>0</v>
      </c>
      <c r="Q24" s="737"/>
      <c r="R24" s="737"/>
      <c r="S24" s="737"/>
      <c r="T24" s="737"/>
      <c r="U24" s="737"/>
      <c r="V24" s="737"/>
      <c r="W24" s="714" t="s">
        <v>211</v>
      </c>
      <c r="X24" s="720"/>
      <c r="Y24" s="721"/>
      <c r="Z24" s="721"/>
      <c r="AA24" s="721"/>
      <c r="AB24" s="721"/>
      <c r="AC24" s="721"/>
      <c r="AD24" s="721"/>
      <c r="AE24" s="714" t="s">
        <v>211</v>
      </c>
      <c r="AF24" s="720"/>
      <c r="AG24" s="721"/>
      <c r="AH24" s="721"/>
      <c r="AI24" s="721"/>
      <c r="AJ24" s="721"/>
      <c r="AK24" s="721"/>
      <c r="AL24" s="721"/>
      <c r="AM24" s="714" t="s">
        <v>211</v>
      </c>
    </row>
    <row r="25" spans="1:39" ht="11.25" customHeight="1">
      <c r="A25" s="717"/>
      <c r="B25" s="715"/>
      <c r="C25" s="715"/>
      <c r="D25" s="715"/>
      <c r="E25" s="715"/>
      <c r="F25" s="715"/>
      <c r="G25" s="716"/>
      <c r="H25" s="738"/>
      <c r="I25" s="739"/>
      <c r="J25" s="739"/>
      <c r="K25" s="739"/>
      <c r="L25" s="739"/>
      <c r="M25" s="739"/>
      <c r="N25" s="739"/>
      <c r="O25" s="716"/>
      <c r="P25" s="738"/>
      <c r="Q25" s="739"/>
      <c r="R25" s="739"/>
      <c r="S25" s="739"/>
      <c r="T25" s="739"/>
      <c r="U25" s="739"/>
      <c r="V25" s="739"/>
      <c r="W25" s="716"/>
      <c r="X25" s="722"/>
      <c r="Y25" s="723"/>
      <c r="Z25" s="723"/>
      <c r="AA25" s="723"/>
      <c r="AB25" s="723"/>
      <c r="AC25" s="723"/>
      <c r="AD25" s="723"/>
      <c r="AE25" s="716"/>
      <c r="AF25" s="722"/>
      <c r="AG25" s="723"/>
      <c r="AH25" s="723"/>
      <c r="AI25" s="723"/>
      <c r="AJ25" s="723"/>
      <c r="AK25" s="723"/>
      <c r="AL25" s="723"/>
      <c r="AM25" s="716"/>
    </row>
    <row r="26" spans="1:39">
      <c r="A26" s="717"/>
      <c r="B26" s="715"/>
      <c r="C26" s="715"/>
      <c r="D26" s="715"/>
      <c r="E26" s="715"/>
      <c r="F26" s="715"/>
      <c r="G26" s="716"/>
      <c r="H26" s="738"/>
      <c r="I26" s="739"/>
      <c r="J26" s="739"/>
      <c r="K26" s="739"/>
      <c r="L26" s="739"/>
      <c r="M26" s="739"/>
      <c r="N26" s="739"/>
      <c r="O26" s="716"/>
      <c r="P26" s="47"/>
      <c r="Q26" s="653" t="s">
        <v>218</v>
      </c>
      <c r="R26" s="653"/>
      <c r="S26" s="653"/>
      <c r="T26" s="653"/>
      <c r="U26" s="653"/>
      <c r="V26" s="653"/>
      <c r="W26" s="714"/>
      <c r="X26" s="722"/>
      <c r="Y26" s="723"/>
      <c r="Z26" s="723"/>
      <c r="AA26" s="723"/>
      <c r="AB26" s="723"/>
      <c r="AC26" s="723"/>
      <c r="AD26" s="723"/>
      <c r="AE26" s="716"/>
      <c r="AF26" s="722"/>
      <c r="AG26" s="723"/>
      <c r="AH26" s="723"/>
      <c r="AI26" s="723"/>
      <c r="AJ26" s="723"/>
      <c r="AK26" s="723"/>
      <c r="AL26" s="723"/>
      <c r="AM26" s="716"/>
    </row>
    <row r="27" spans="1:39" ht="11.25" customHeight="1">
      <c r="A27" s="717"/>
      <c r="B27" s="715"/>
      <c r="C27" s="715"/>
      <c r="D27" s="715"/>
      <c r="E27" s="715"/>
      <c r="F27" s="715"/>
      <c r="G27" s="716"/>
      <c r="H27" s="738"/>
      <c r="I27" s="739"/>
      <c r="J27" s="739"/>
      <c r="K27" s="739"/>
      <c r="L27" s="739"/>
      <c r="M27" s="739"/>
      <c r="N27" s="739"/>
      <c r="O27" s="716"/>
      <c r="P27" s="52"/>
      <c r="Q27" s="744">
        <f>'幼稚園（処遇Ⅱ）'!M19</f>
        <v>0</v>
      </c>
      <c r="R27" s="745"/>
      <c r="S27" s="745"/>
      <c r="T27" s="745"/>
      <c r="U27" s="745"/>
      <c r="V27" s="745"/>
      <c r="W27" s="714" t="s">
        <v>211</v>
      </c>
      <c r="X27" s="722"/>
      <c r="Y27" s="723"/>
      <c r="Z27" s="723"/>
      <c r="AA27" s="723"/>
      <c r="AB27" s="723"/>
      <c r="AC27" s="723"/>
      <c r="AD27" s="723"/>
      <c r="AE27" s="716"/>
      <c r="AF27" s="722"/>
      <c r="AG27" s="723"/>
      <c r="AH27" s="723"/>
      <c r="AI27" s="723"/>
      <c r="AJ27" s="723"/>
      <c r="AK27" s="723"/>
      <c r="AL27" s="723"/>
      <c r="AM27" s="716"/>
    </row>
    <row r="28" spans="1:39" ht="11.25" customHeight="1" thickBot="1">
      <c r="A28" s="717"/>
      <c r="B28" s="715"/>
      <c r="C28" s="715"/>
      <c r="D28" s="715"/>
      <c r="E28" s="715"/>
      <c r="F28" s="715"/>
      <c r="G28" s="716"/>
      <c r="H28" s="740"/>
      <c r="I28" s="741"/>
      <c r="J28" s="739"/>
      <c r="K28" s="739"/>
      <c r="L28" s="739"/>
      <c r="M28" s="739"/>
      <c r="N28" s="739"/>
      <c r="O28" s="716"/>
      <c r="P28" s="52"/>
      <c r="Q28" s="746"/>
      <c r="R28" s="747"/>
      <c r="S28" s="747"/>
      <c r="T28" s="747"/>
      <c r="U28" s="747"/>
      <c r="V28" s="747"/>
      <c r="W28" s="716"/>
      <c r="X28" s="742"/>
      <c r="Y28" s="743"/>
      <c r="Z28" s="743"/>
      <c r="AA28" s="743"/>
      <c r="AB28" s="743"/>
      <c r="AC28" s="743"/>
      <c r="AD28" s="743"/>
      <c r="AE28" s="716"/>
      <c r="AF28" s="722"/>
      <c r="AG28" s="723"/>
      <c r="AH28" s="723"/>
      <c r="AI28" s="723"/>
      <c r="AJ28" s="723"/>
      <c r="AK28" s="723"/>
      <c r="AL28" s="723"/>
      <c r="AM28" s="716"/>
    </row>
    <row r="29" spans="1:39" ht="18.75" customHeight="1">
      <c r="A29" s="655" t="s">
        <v>11</v>
      </c>
      <c r="B29" s="730" t="s">
        <v>219</v>
      </c>
      <c r="C29" s="730"/>
      <c r="D29" s="730"/>
      <c r="E29" s="730"/>
      <c r="F29" s="730"/>
      <c r="G29" s="731"/>
      <c r="H29" s="718" t="s">
        <v>220</v>
      </c>
      <c r="I29" s="719"/>
      <c r="J29" s="53" t="s">
        <v>222</v>
      </c>
      <c r="K29" s="54"/>
      <c r="L29" s="54"/>
      <c r="M29" s="54"/>
      <c r="N29" s="54"/>
      <c r="O29" s="54"/>
      <c r="P29" s="54"/>
      <c r="Q29" s="54"/>
      <c r="R29" s="54"/>
      <c r="S29" s="54"/>
      <c r="T29" s="54"/>
      <c r="U29" s="54"/>
      <c r="V29" s="54"/>
      <c r="W29" s="54"/>
      <c r="X29" s="54"/>
      <c r="Y29" s="54"/>
      <c r="Z29" s="54"/>
      <c r="AA29" s="54"/>
      <c r="AB29" s="54"/>
      <c r="AC29" s="54"/>
      <c r="AD29" s="54"/>
      <c r="AE29" s="54"/>
      <c r="AF29" s="54"/>
      <c r="AG29" s="711">
        <f>'幼稚園（処遇Ⅱ）'!T23</f>
        <v>0</v>
      </c>
      <c r="AH29" s="712"/>
      <c r="AI29" s="712"/>
      <c r="AJ29" s="712"/>
      <c r="AK29" s="712"/>
      <c r="AL29" s="712"/>
      <c r="AM29" s="713"/>
    </row>
    <row r="30" spans="1:39" ht="18.75" customHeight="1">
      <c r="A30" s="717"/>
      <c r="B30" s="732"/>
      <c r="C30" s="732"/>
      <c r="D30" s="732"/>
      <c r="E30" s="732"/>
      <c r="F30" s="732"/>
      <c r="G30" s="733"/>
      <c r="H30" s="718"/>
      <c r="I30" s="719"/>
      <c r="J30" s="55" t="s">
        <v>224</v>
      </c>
      <c r="K30" s="56"/>
      <c r="L30" s="56"/>
      <c r="M30" s="56"/>
      <c r="N30" s="56"/>
      <c r="O30" s="56"/>
      <c r="P30" s="56"/>
      <c r="Q30" s="56"/>
      <c r="R30" s="56"/>
      <c r="S30" s="56"/>
      <c r="T30" s="56"/>
      <c r="U30" s="56"/>
      <c r="V30" s="56"/>
      <c r="W30" s="56"/>
      <c r="X30" s="56"/>
      <c r="Y30" s="56"/>
      <c r="Z30" s="56"/>
      <c r="AA30" s="56"/>
      <c r="AB30" s="56"/>
      <c r="AC30" s="56"/>
      <c r="AD30" s="56"/>
      <c r="AE30" s="56"/>
      <c r="AF30" s="56"/>
      <c r="AG30" s="702">
        <f>'幼稚園（処遇Ⅱ）'!T24</f>
        <v>0</v>
      </c>
      <c r="AH30" s="703"/>
      <c r="AI30" s="703"/>
      <c r="AJ30" s="703"/>
      <c r="AK30" s="703"/>
      <c r="AL30" s="703"/>
      <c r="AM30" s="704"/>
    </row>
    <row r="31" spans="1:39" ht="18.75" customHeight="1">
      <c r="A31" s="717"/>
      <c r="B31" s="732"/>
      <c r="C31" s="732"/>
      <c r="D31" s="732"/>
      <c r="E31" s="732"/>
      <c r="F31" s="732"/>
      <c r="G31" s="733"/>
      <c r="H31" s="718"/>
      <c r="I31" s="719"/>
      <c r="J31" s="55" t="s">
        <v>360</v>
      </c>
      <c r="K31" s="56"/>
      <c r="L31" s="56"/>
      <c r="M31" s="56"/>
      <c r="N31" s="56"/>
      <c r="O31" s="56"/>
      <c r="P31" s="56"/>
      <c r="Q31" s="56"/>
      <c r="R31" s="56"/>
      <c r="S31" s="56"/>
      <c r="T31" s="56"/>
      <c r="U31" s="56"/>
      <c r="V31" s="56"/>
      <c r="W31" s="56"/>
      <c r="X31" s="56"/>
      <c r="Y31" s="56"/>
      <c r="Z31" s="56"/>
      <c r="AA31" s="56"/>
      <c r="AB31" s="56"/>
      <c r="AC31" s="56"/>
      <c r="AD31" s="56"/>
      <c r="AE31" s="56"/>
      <c r="AF31" s="56"/>
      <c r="AG31" s="702">
        <f>'幼稚園（処遇Ⅱ）'!T25</f>
        <v>0</v>
      </c>
      <c r="AH31" s="703"/>
      <c r="AI31" s="703"/>
      <c r="AJ31" s="703"/>
      <c r="AK31" s="703"/>
      <c r="AL31" s="703"/>
      <c r="AM31" s="704"/>
    </row>
    <row r="32" spans="1:39" ht="18.75" customHeight="1">
      <c r="A32" s="717"/>
      <c r="B32" s="732"/>
      <c r="C32" s="732"/>
      <c r="D32" s="732"/>
      <c r="E32" s="732"/>
      <c r="F32" s="732"/>
      <c r="G32" s="733"/>
      <c r="H32" s="718"/>
      <c r="I32" s="719"/>
      <c r="J32" s="55" t="s">
        <v>225</v>
      </c>
      <c r="K32" s="56"/>
      <c r="L32" s="56"/>
      <c r="M32" s="56"/>
      <c r="N32" s="56"/>
      <c r="O32" s="56"/>
      <c r="P32" s="56"/>
      <c r="Q32" s="56"/>
      <c r="R32" s="56"/>
      <c r="S32" s="56"/>
      <c r="T32" s="56"/>
      <c r="U32" s="56"/>
      <c r="V32" s="56"/>
      <c r="W32" s="56"/>
      <c r="X32" s="56"/>
      <c r="Y32" s="56"/>
      <c r="Z32" s="56"/>
      <c r="AA32" s="56"/>
      <c r="AB32" s="56"/>
      <c r="AC32" s="56"/>
      <c r="AD32" s="56"/>
      <c r="AE32" s="56"/>
      <c r="AF32" s="56"/>
      <c r="AG32" s="702">
        <f>'幼稚園（処遇Ⅱ）'!T26</f>
        <v>0</v>
      </c>
      <c r="AH32" s="703"/>
      <c r="AI32" s="703"/>
      <c r="AJ32" s="703"/>
      <c r="AK32" s="703"/>
      <c r="AL32" s="703"/>
      <c r="AM32" s="704"/>
    </row>
    <row r="33" spans="1:39" ht="18.75" customHeight="1">
      <c r="A33" s="717"/>
      <c r="B33" s="732"/>
      <c r="C33" s="732"/>
      <c r="D33" s="732"/>
      <c r="E33" s="732"/>
      <c r="F33" s="732"/>
      <c r="G33" s="733"/>
      <c r="H33" s="718"/>
      <c r="I33" s="719"/>
      <c r="J33" s="55" t="s">
        <v>226</v>
      </c>
      <c r="K33" s="56"/>
      <c r="L33" s="56"/>
      <c r="M33" s="56"/>
      <c r="N33" s="56"/>
      <c r="O33" s="56"/>
      <c r="P33" s="56"/>
      <c r="Q33" s="56"/>
      <c r="R33" s="56"/>
      <c r="S33" s="56"/>
      <c r="T33" s="56"/>
      <c r="U33" s="56"/>
      <c r="V33" s="56"/>
      <c r="W33" s="56"/>
      <c r="X33" s="56"/>
      <c r="Y33" s="56"/>
      <c r="Z33" s="56"/>
      <c r="AA33" s="56"/>
      <c r="AB33" s="56"/>
      <c r="AC33" s="56"/>
      <c r="AD33" s="56"/>
      <c r="AE33" s="56"/>
      <c r="AF33" s="56"/>
      <c r="AG33" s="702">
        <f>'幼稚園（処遇Ⅱ）'!T27</f>
        <v>0</v>
      </c>
      <c r="AH33" s="703"/>
      <c r="AI33" s="703"/>
      <c r="AJ33" s="703"/>
      <c r="AK33" s="703"/>
      <c r="AL33" s="703"/>
      <c r="AM33" s="704"/>
    </row>
    <row r="34" spans="1:39" ht="18.75" customHeight="1">
      <c r="A34" s="717"/>
      <c r="B34" s="732"/>
      <c r="C34" s="732"/>
      <c r="D34" s="732"/>
      <c r="E34" s="732"/>
      <c r="F34" s="732"/>
      <c r="G34" s="733"/>
      <c r="H34" s="718"/>
      <c r="I34" s="719"/>
      <c r="J34" s="55" t="s">
        <v>227</v>
      </c>
      <c r="K34" s="56"/>
      <c r="L34" s="56"/>
      <c r="M34" s="56"/>
      <c r="N34" s="56"/>
      <c r="O34" s="56"/>
      <c r="P34" s="56"/>
      <c r="Q34" s="56"/>
      <c r="R34" s="56"/>
      <c r="S34" s="56"/>
      <c r="T34" s="56"/>
      <c r="U34" s="56"/>
      <c r="V34" s="56"/>
      <c r="W34" s="56"/>
      <c r="X34" s="56"/>
      <c r="Y34" s="56"/>
      <c r="Z34" s="56"/>
      <c r="AA34" s="56"/>
      <c r="AB34" s="56"/>
      <c r="AC34" s="56"/>
      <c r="AD34" s="56"/>
      <c r="AE34" s="56"/>
      <c r="AF34" s="56"/>
      <c r="AG34" s="702">
        <f>'幼稚園（処遇Ⅱ）'!T28</f>
        <v>0</v>
      </c>
      <c r="AH34" s="703"/>
      <c r="AI34" s="703"/>
      <c r="AJ34" s="703"/>
      <c r="AK34" s="703"/>
      <c r="AL34" s="703"/>
      <c r="AM34" s="704"/>
    </row>
    <row r="35" spans="1:39" ht="18.75" customHeight="1">
      <c r="A35" s="717"/>
      <c r="B35" s="732"/>
      <c r="C35" s="732"/>
      <c r="D35" s="732"/>
      <c r="E35" s="732"/>
      <c r="F35" s="732"/>
      <c r="G35" s="733"/>
      <c r="H35" s="718"/>
      <c r="I35" s="719"/>
      <c r="J35" s="55" t="s">
        <v>228</v>
      </c>
      <c r="K35" s="56"/>
      <c r="L35" s="56"/>
      <c r="M35" s="56"/>
      <c r="N35" s="56"/>
      <c r="O35" s="56"/>
      <c r="P35" s="56"/>
      <c r="Q35" s="56"/>
      <c r="R35" s="56"/>
      <c r="S35" s="56"/>
      <c r="T35" s="56"/>
      <c r="U35" s="56"/>
      <c r="V35" s="56"/>
      <c r="W35" s="56"/>
      <c r="X35" s="56"/>
      <c r="Y35" s="56"/>
      <c r="Z35" s="56"/>
      <c r="AA35" s="56"/>
      <c r="AB35" s="56"/>
      <c r="AC35" s="56"/>
      <c r="AD35" s="56"/>
      <c r="AE35" s="56"/>
      <c r="AF35" s="56"/>
      <c r="AG35" s="702">
        <f>'幼稚園（処遇Ⅱ）'!T29</f>
        <v>0</v>
      </c>
      <c r="AH35" s="703"/>
      <c r="AI35" s="703"/>
      <c r="AJ35" s="703"/>
      <c r="AK35" s="703"/>
      <c r="AL35" s="703"/>
      <c r="AM35" s="704"/>
    </row>
    <row r="36" spans="1:39" ht="18.75" customHeight="1">
      <c r="A36" s="717"/>
      <c r="B36" s="732"/>
      <c r="C36" s="732"/>
      <c r="D36" s="732"/>
      <c r="E36" s="732"/>
      <c r="F36" s="732"/>
      <c r="G36" s="733"/>
      <c r="H36" s="718"/>
      <c r="I36" s="719"/>
      <c r="J36" s="90" t="s">
        <v>351</v>
      </c>
      <c r="K36" s="91"/>
      <c r="L36" s="91"/>
      <c r="M36" s="91"/>
      <c r="N36" s="91"/>
      <c r="O36" s="91"/>
      <c r="P36" s="91"/>
      <c r="Q36" s="91"/>
      <c r="R36" s="91"/>
      <c r="S36" s="91"/>
      <c r="T36" s="91"/>
      <c r="U36" s="91"/>
      <c r="V36" s="91"/>
      <c r="W36" s="91"/>
      <c r="X36" s="91"/>
      <c r="Y36" s="91"/>
      <c r="Z36" s="91"/>
      <c r="AA36" s="91"/>
      <c r="AB36" s="91"/>
      <c r="AC36" s="91"/>
      <c r="AD36" s="91"/>
      <c r="AE36" s="91"/>
      <c r="AF36" s="91"/>
      <c r="AG36" s="725">
        <f>'幼稚園（処遇Ⅱ）'!T30</f>
        <v>0</v>
      </c>
      <c r="AH36" s="726"/>
      <c r="AI36" s="726"/>
      <c r="AJ36" s="726"/>
      <c r="AK36" s="726"/>
      <c r="AL36" s="726"/>
      <c r="AM36" s="727"/>
    </row>
    <row r="37" spans="1:39" ht="18.75" customHeight="1">
      <c r="A37" s="717"/>
      <c r="B37" s="732"/>
      <c r="C37" s="732"/>
      <c r="D37" s="732"/>
      <c r="E37" s="732"/>
      <c r="F37" s="732"/>
      <c r="G37" s="733"/>
      <c r="H37" s="718"/>
      <c r="I37" s="719"/>
      <c r="J37" s="55" t="s">
        <v>229</v>
      </c>
      <c r="K37" s="56"/>
      <c r="L37" s="56"/>
      <c r="M37" s="56"/>
      <c r="N37" s="56"/>
      <c r="O37" s="56"/>
      <c r="P37" s="56"/>
      <c r="Q37" s="56"/>
      <c r="R37" s="56"/>
      <c r="S37" s="56"/>
      <c r="T37" s="56"/>
      <c r="U37" s="56"/>
      <c r="V37" s="56"/>
      <c r="W37" s="56"/>
      <c r="X37" s="56"/>
      <c r="Y37" s="56"/>
      <c r="Z37" s="56"/>
      <c r="AA37" s="56"/>
      <c r="AB37" s="56"/>
      <c r="AC37" s="56"/>
      <c r="AD37" s="56"/>
      <c r="AE37" s="56"/>
      <c r="AF37" s="56"/>
      <c r="AG37" s="702">
        <f>'幼稚園（処遇Ⅱ）'!T31</f>
        <v>0</v>
      </c>
      <c r="AH37" s="703"/>
      <c r="AI37" s="703"/>
      <c r="AJ37" s="703"/>
      <c r="AK37" s="703"/>
      <c r="AL37" s="703"/>
      <c r="AM37" s="704"/>
    </row>
    <row r="38" spans="1:39" ht="18.75" customHeight="1">
      <c r="A38" s="717"/>
      <c r="B38" s="732"/>
      <c r="C38" s="732"/>
      <c r="D38" s="732"/>
      <c r="E38" s="732"/>
      <c r="F38" s="732"/>
      <c r="G38" s="733"/>
      <c r="H38" s="718"/>
      <c r="I38" s="719"/>
      <c r="J38" s="55" t="s">
        <v>230</v>
      </c>
      <c r="K38" s="56"/>
      <c r="L38" s="56"/>
      <c r="M38" s="56"/>
      <c r="N38" s="56"/>
      <c r="O38" s="56"/>
      <c r="P38" s="56"/>
      <c r="Q38" s="56"/>
      <c r="R38" s="56"/>
      <c r="S38" s="56"/>
      <c r="T38" s="56"/>
      <c r="U38" s="56"/>
      <c r="V38" s="56"/>
      <c r="W38" s="56"/>
      <c r="X38" s="56"/>
      <c r="Y38" s="56"/>
      <c r="Z38" s="56"/>
      <c r="AA38" s="56"/>
      <c r="AB38" s="56"/>
      <c r="AC38" s="56"/>
      <c r="AD38" s="56"/>
      <c r="AE38" s="56"/>
      <c r="AF38" s="56"/>
      <c r="AG38" s="702">
        <f>'幼稚園（処遇Ⅱ）'!T32</f>
        <v>0</v>
      </c>
      <c r="AH38" s="703"/>
      <c r="AI38" s="703"/>
      <c r="AJ38" s="703"/>
      <c r="AK38" s="703"/>
      <c r="AL38" s="703"/>
      <c r="AM38" s="704"/>
    </row>
    <row r="39" spans="1:39" ht="18.75" customHeight="1">
      <c r="A39" s="717"/>
      <c r="B39" s="732"/>
      <c r="C39" s="732"/>
      <c r="D39" s="732"/>
      <c r="E39" s="732"/>
      <c r="F39" s="732"/>
      <c r="G39" s="733"/>
      <c r="H39" s="718"/>
      <c r="I39" s="719"/>
      <c r="J39" s="55" t="s">
        <v>231</v>
      </c>
      <c r="K39" s="56"/>
      <c r="L39" s="56"/>
      <c r="M39" s="56"/>
      <c r="N39" s="56"/>
      <c r="O39" s="56"/>
      <c r="P39" s="56"/>
      <c r="Q39" s="56"/>
      <c r="R39" s="56"/>
      <c r="S39" s="56"/>
      <c r="T39" s="56"/>
      <c r="U39" s="56"/>
      <c r="V39" s="56"/>
      <c r="W39" s="56"/>
      <c r="X39" s="56"/>
      <c r="Y39" s="56"/>
      <c r="Z39" s="56"/>
      <c r="AA39" s="56"/>
      <c r="AB39" s="56"/>
      <c r="AC39" s="56"/>
      <c r="AD39" s="56"/>
      <c r="AE39" s="56"/>
      <c r="AF39" s="56"/>
      <c r="AG39" s="702">
        <f>'幼稚園（処遇Ⅱ）'!T33</f>
        <v>0</v>
      </c>
      <c r="AH39" s="703"/>
      <c r="AI39" s="703"/>
      <c r="AJ39" s="703"/>
      <c r="AK39" s="703"/>
      <c r="AL39" s="703"/>
      <c r="AM39" s="704"/>
    </row>
    <row r="40" spans="1:39" ht="18.75" customHeight="1">
      <c r="A40" s="717"/>
      <c r="B40" s="732"/>
      <c r="C40" s="732"/>
      <c r="D40" s="732"/>
      <c r="E40" s="732"/>
      <c r="F40" s="732"/>
      <c r="G40" s="733"/>
      <c r="H40" s="718"/>
      <c r="I40" s="719"/>
      <c r="J40" s="57" t="s">
        <v>232</v>
      </c>
      <c r="K40" s="58"/>
      <c r="L40" s="58"/>
      <c r="M40" s="58"/>
      <c r="N40" s="58"/>
      <c r="O40" s="58"/>
      <c r="P40" s="58"/>
      <c r="Q40" s="58"/>
      <c r="R40" s="58"/>
      <c r="S40" s="58"/>
      <c r="T40" s="58"/>
      <c r="U40" s="58"/>
      <c r="V40" s="58"/>
      <c r="W40" s="58"/>
      <c r="X40" s="58"/>
      <c r="Y40" s="58"/>
      <c r="Z40" s="58"/>
      <c r="AA40" s="58"/>
      <c r="AB40" s="58"/>
      <c r="AC40" s="58"/>
      <c r="AD40" s="58"/>
      <c r="AE40" s="58"/>
      <c r="AF40" s="58"/>
      <c r="AG40" s="705">
        <f>'幼稚園（処遇Ⅱ）'!T34</f>
        <v>0</v>
      </c>
      <c r="AH40" s="706"/>
      <c r="AI40" s="706"/>
      <c r="AJ40" s="706"/>
      <c r="AK40" s="706"/>
      <c r="AL40" s="706"/>
      <c r="AM40" s="707"/>
    </row>
    <row r="41" spans="1:39" ht="18.75" hidden="1" customHeight="1">
      <c r="A41" s="717"/>
      <c r="B41" s="732"/>
      <c r="C41" s="732"/>
      <c r="D41" s="732"/>
      <c r="E41" s="732"/>
      <c r="F41" s="732"/>
      <c r="G41" s="733"/>
      <c r="H41" s="718" t="s">
        <v>240</v>
      </c>
      <c r="I41" s="719"/>
      <c r="J41" s="54" t="s">
        <v>221</v>
      </c>
      <c r="K41" s="54"/>
      <c r="L41" s="54"/>
      <c r="M41" s="54"/>
      <c r="N41" s="54"/>
      <c r="O41" s="54"/>
      <c r="P41" s="54"/>
      <c r="Q41" s="54"/>
      <c r="R41" s="54"/>
      <c r="S41" s="54"/>
      <c r="T41" s="54"/>
      <c r="U41" s="54"/>
      <c r="V41" s="54"/>
      <c r="W41" s="54"/>
      <c r="X41" s="54"/>
      <c r="Y41" s="54"/>
      <c r="Z41" s="54"/>
      <c r="AA41" s="54"/>
      <c r="AB41" s="54"/>
      <c r="AC41" s="54"/>
      <c r="AD41" s="54"/>
      <c r="AE41" s="54"/>
      <c r="AF41" s="54"/>
      <c r="AG41" s="708" t="e">
        <f>#REF!</f>
        <v>#REF!</v>
      </c>
      <c r="AH41" s="709"/>
      <c r="AI41" s="709"/>
      <c r="AJ41" s="709"/>
      <c r="AK41" s="709"/>
      <c r="AL41" s="709"/>
      <c r="AM41" s="710"/>
    </row>
    <row r="42" spans="1:39" ht="18.75" hidden="1" customHeight="1">
      <c r="A42" s="717"/>
      <c r="B42" s="732"/>
      <c r="C42" s="732"/>
      <c r="D42" s="732"/>
      <c r="E42" s="732"/>
      <c r="F42" s="732"/>
      <c r="G42" s="733"/>
      <c r="H42" s="718"/>
      <c r="I42" s="719"/>
      <c r="J42" s="56" t="s">
        <v>233</v>
      </c>
      <c r="K42" s="56"/>
      <c r="L42" s="56"/>
      <c r="M42" s="56"/>
      <c r="N42" s="56"/>
      <c r="O42" s="56"/>
      <c r="P42" s="56"/>
      <c r="Q42" s="56"/>
      <c r="R42" s="56"/>
      <c r="S42" s="56"/>
      <c r="T42" s="56"/>
      <c r="U42" s="56"/>
      <c r="V42" s="56"/>
      <c r="W42" s="56"/>
      <c r="X42" s="56"/>
      <c r="Y42" s="56"/>
      <c r="Z42" s="56"/>
      <c r="AA42" s="56"/>
      <c r="AB42" s="56"/>
      <c r="AC42" s="56"/>
      <c r="AD42" s="56"/>
      <c r="AE42" s="56"/>
      <c r="AF42" s="56"/>
      <c r="AG42" s="672" t="e">
        <f>#REF!</f>
        <v>#REF!</v>
      </c>
      <c r="AH42" s="673"/>
      <c r="AI42" s="673"/>
      <c r="AJ42" s="673"/>
      <c r="AK42" s="673"/>
      <c r="AL42" s="673"/>
      <c r="AM42" s="674"/>
    </row>
    <row r="43" spans="1:39" ht="18.75" hidden="1" customHeight="1">
      <c r="A43" s="717"/>
      <c r="B43" s="732"/>
      <c r="C43" s="732"/>
      <c r="D43" s="732"/>
      <c r="E43" s="732"/>
      <c r="F43" s="732"/>
      <c r="G43" s="733"/>
      <c r="H43" s="718"/>
      <c r="I43" s="719"/>
      <c r="J43" s="56" t="s">
        <v>234</v>
      </c>
      <c r="K43" s="56"/>
      <c r="L43" s="56"/>
      <c r="M43" s="56"/>
      <c r="N43" s="56"/>
      <c r="O43" s="56"/>
      <c r="P43" s="56"/>
      <c r="Q43" s="56"/>
      <c r="R43" s="56"/>
      <c r="S43" s="56"/>
      <c r="T43" s="56"/>
      <c r="U43" s="56"/>
      <c r="V43" s="56"/>
      <c r="W43" s="56"/>
      <c r="X43" s="56"/>
      <c r="Y43" s="56"/>
      <c r="Z43" s="56"/>
      <c r="AA43" s="56"/>
      <c r="AB43" s="56"/>
      <c r="AC43" s="56"/>
      <c r="AD43" s="56"/>
      <c r="AE43" s="56"/>
      <c r="AF43" s="56"/>
      <c r="AG43" s="672" t="e">
        <f>#REF!</f>
        <v>#REF!</v>
      </c>
      <c r="AH43" s="673"/>
      <c r="AI43" s="673"/>
      <c r="AJ43" s="673"/>
      <c r="AK43" s="673"/>
      <c r="AL43" s="673"/>
      <c r="AM43" s="674"/>
    </row>
    <row r="44" spans="1:39" ht="18.75" hidden="1" customHeight="1">
      <c r="A44" s="717"/>
      <c r="B44" s="732"/>
      <c r="C44" s="732"/>
      <c r="D44" s="732"/>
      <c r="E44" s="732"/>
      <c r="F44" s="732"/>
      <c r="G44" s="733"/>
      <c r="H44" s="718"/>
      <c r="I44" s="719"/>
      <c r="J44" s="56" t="s">
        <v>235</v>
      </c>
      <c r="K44" s="56"/>
      <c r="L44" s="56"/>
      <c r="M44" s="56"/>
      <c r="N44" s="56"/>
      <c r="O44" s="56"/>
      <c r="P44" s="56"/>
      <c r="Q44" s="56"/>
      <c r="R44" s="56"/>
      <c r="S44" s="56"/>
      <c r="T44" s="56"/>
      <c r="U44" s="56"/>
      <c r="V44" s="56"/>
      <c r="W44" s="56"/>
      <c r="X44" s="56"/>
      <c r="Y44" s="56"/>
      <c r="Z44" s="56"/>
      <c r="AA44" s="56"/>
      <c r="AB44" s="56"/>
      <c r="AC44" s="56"/>
      <c r="AD44" s="56"/>
      <c r="AE44" s="56"/>
      <c r="AF44" s="56"/>
      <c r="AG44" s="672" t="e">
        <f>#REF!</f>
        <v>#REF!</v>
      </c>
      <c r="AH44" s="673"/>
      <c r="AI44" s="673"/>
      <c r="AJ44" s="673"/>
      <c r="AK44" s="673"/>
      <c r="AL44" s="673"/>
      <c r="AM44" s="674"/>
    </row>
    <row r="45" spans="1:39" ht="18.75" hidden="1" customHeight="1">
      <c r="A45" s="717"/>
      <c r="B45" s="732"/>
      <c r="C45" s="732"/>
      <c r="D45" s="732"/>
      <c r="E45" s="732"/>
      <c r="F45" s="732"/>
      <c r="G45" s="733"/>
      <c r="H45" s="718"/>
      <c r="I45" s="719"/>
      <c r="J45" s="56" t="s">
        <v>236</v>
      </c>
      <c r="K45" s="56"/>
      <c r="L45" s="56"/>
      <c r="M45" s="56"/>
      <c r="N45" s="56"/>
      <c r="O45" s="56"/>
      <c r="P45" s="56"/>
      <c r="Q45" s="56"/>
      <c r="R45" s="56"/>
      <c r="S45" s="56"/>
      <c r="T45" s="56"/>
      <c r="U45" s="56"/>
      <c r="V45" s="56"/>
      <c r="W45" s="56"/>
      <c r="X45" s="56"/>
      <c r="Y45" s="56"/>
      <c r="Z45" s="56"/>
      <c r="AA45" s="56"/>
      <c r="AB45" s="56"/>
      <c r="AC45" s="56"/>
      <c r="AD45" s="56"/>
      <c r="AE45" s="56"/>
      <c r="AF45" s="56"/>
      <c r="AG45" s="672" t="e">
        <f>#REF!</f>
        <v>#REF!</v>
      </c>
      <c r="AH45" s="673"/>
      <c r="AI45" s="673"/>
      <c r="AJ45" s="673"/>
      <c r="AK45" s="673"/>
      <c r="AL45" s="673"/>
      <c r="AM45" s="674"/>
    </row>
    <row r="46" spans="1:39" ht="18.75" hidden="1" customHeight="1" thickBot="1">
      <c r="A46" s="717"/>
      <c r="B46" s="732"/>
      <c r="C46" s="732"/>
      <c r="D46" s="732"/>
      <c r="E46" s="732"/>
      <c r="F46" s="732"/>
      <c r="G46" s="733"/>
      <c r="H46" s="718"/>
      <c r="I46" s="719"/>
      <c r="J46" s="58" t="s">
        <v>237</v>
      </c>
      <c r="K46" s="58"/>
      <c r="L46" s="58"/>
      <c r="M46" s="58"/>
      <c r="N46" s="58"/>
      <c r="O46" s="58"/>
      <c r="P46" s="58"/>
      <c r="Q46" s="58"/>
      <c r="R46" s="58"/>
      <c r="S46" s="58"/>
      <c r="T46" s="58"/>
      <c r="U46" s="58"/>
      <c r="V46" s="58"/>
      <c r="W46" s="58"/>
      <c r="X46" s="58"/>
      <c r="Y46" s="58"/>
      <c r="Z46" s="58"/>
      <c r="AA46" s="58"/>
      <c r="AB46" s="58"/>
      <c r="AC46" s="58"/>
      <c r="AD46" s="58"/>
      <c r="AE46" s="58"/>
      <c r="AF46" s="58"/>
      <c r="AG46" s="696" t="e">
        <f>#REF!</f>
        <v>#REF!</v>
      </c>
      <c r="AH46" s="697"/>
      <c r="AI46" s="697"/>
      <c r="AJ46" s="697"/>
      <c r="AK46" s="697"/>
      <c r="AL46" s="697"/>
      <c r="AM46" s="698"/>
    </row>
    <row r="47" spans="1:39" ht="18.75" hidden="1" customHeight="1">
      <c r="A47" s="717"/>
      <c r="B47" s="732"/>
      <c r="C47" s="732"/>
      <c r="D47" s="732"/>
      <c r="E47" s="732"/>
      <c r="F47" s="732"/>
      <c r="G47" s="733"/>
      <c r="H47" s="748" t="s">
        <v>243</v>
      </c>
      <c r="I47" s="749"/>
      <c r="J47" s="54" t="s">
        <v>221</v>
      </c>
      <c r="K47" s="54"/>
      <c r="L47" s="54"/>
      <c r="M47" s="54"/>
      <c r="N47" s="54"/>
      <c r="O47" s="54"/>
      <c r="P47" s="54"/>
      <c r="Q47" s="54"/>
      <c r="R47" s="54"/>
      <c r="S47" s="54"/>
      <c r="T47" s="54"/>
      <c r="U47" s="54"/>
      <c r="V47" s="54"/>
      <c r="W47" s="54"/>
      <c r="X47" s="54"/>
      <c r="Y47" s="54"/>
      <c r="Z47" s="54"/>
      <c r="AA47" s="54"/>
      <c r="AB47" s="54"/>
      <c r="AC47" s="54"/>
      <c r="AD47" s="54"/>
      <c r="AE47" s="54"/>
      <c r="AF47" s="54"/>
      <c r="AG47" s="699"/>
      <c r="AH47" s="700"/>
      <c r="AI47" s="700"/>
      <c r="AJ47" s="700"/>
      <c r="AK47" s="700"/>
      <c r="AL47" s="700"/>
      <c r="AM47" s="701"/>
    </row>
    <row r="48" spans="1:39" ht="18.75" hidden="1" customHeight="1">
      <c r="A48" s="717"/>
      <c r="B48" s="732"/>
      <c r="C48" s="732"/>
      <c r="D48" s="732"/>
      <c r="E48" s="732"/>
      <c r="F48" s="732"/>
      <c r="G48" s="733"/>
      <c r="H48" s="750"/>
      <c r="I48" s="751"/>
      <c r="J48" s="56" t="s">
        <v>223</v>
      </c>
      <c r="K48" s="56"/>
      <c r="L48" s="56"/>
      <c r="M48" s="56"/>
      <c r="N48" s="56"/>
      <c r="O48" s="56"/>
      <c r="P48" s="56"/>
      <c r="Q48" s="56"/>
      <c r="R48" s="56"/>
      <c r="S48" s="56"/>
      <c r="T48" s="56"/>
      <c r="U48" s="56"/>
      <c r="V48" s="56"/>
      <c r="W48" s="56"/>
      <c r="X48" s="56"/>
      <c r="Y48" s="56"/>
      <c r="Z48" s="56"/>
      <c r="AA48" s="56"/>
      <c r="AB48" s="56"/>
      <c r="AC48" s="56"/>
      <c r="AD48" s="56"/>
      <c r="AE48" s="56"/>
      <c r="AF48" s="56"/>
      <c r="AG48" s="672"/>
      <c r="AH48" s="673"/>
      <c r="AI48" s="673"/>
      <c r="AJ48" s="673"/>
      <c r="AK48" s="673"/>
      <c r="AL48" s="673"/>
      <c r="AM48" s="674"/>
    </row>
    <row r="49" spans="1:39" ht="18.75" hidden="1" customHeight="1">
      <c r="A49" s="717"/>
      <c r="B49" s="732"/>
      <c r="C49" s="732"/>
      <c r="D49" s="732"/>
      <c r="E49" s="732"/>
      <c r="F49" s="732"/>
      <c r="G49" s="733"/>
      <c r="H49" s="750"/>
      <c r="I49" s="751"/>
      <c r="J49" s="56" t="s">
        <v>233</v>
      </c>
      <c r="K49" s="56"/>
      <c r="L49" s="56"/>
      <c r="M49" s="56"/>
      <c r="N49" s="56"/>
      <c r="O49" s="56"/>
      <c r="P49" s="56"/>
      <c r="Q49" s="56"/>
      <c r="R49" s="56"/>
      <c r="S49" s="56"/>
      <c r="T49" s="56"/>
      <c r="U49" s="56"/>
      <c r="V49" s="56"/>
      <c r="W49" s="56"/>
      <c r="X49" s="56"/>
      <c r="Y49" s="56"/>
      <c r="Z49" s="56"/>
      <c r="AA49" s="56"/>
      <c r="AB49" s="56"/>
      <c r="AC49" s="56"/>
      <c r="AD49" s="56"/>
      <c r="AE49" s="56"/>
      <c r="AF49" s="56"/>
      <c r="AG49" s="672"/>
      <c r="AH49" s="673"/>
      <c r="AI49" s="673"/>
      <c r="AJ49" s="673"/>
      <c r="AK49" s="673"/>
      <c r="AL49" s="673"/>
      <c r="AM49" s="674"/>
    </row>
    <row r="50" spans="1:39" ht="18.75" hidden="1" customHeight="1">
      <c r="A50" s="717"/>
      <c r="B50" s="732"/>
      <c r="C50" s="732"/>
      <c r="D50" s="732"/>
      <c r="E50" s="732"/>
      <c r="F50" s="732"/>
      <c r="G50" s="733"/>
      <c r="H50" s="750"/>
      <c r="I50" s="751"/>
      <c r="J50" s="56" t="s">
        <v>238</v>
      </c>
      <c r="K50" s="56"/>
      <c r="L50" s="56"/>
      <c r="M50" s="56"/>
      <c r="N50" s="56"/>
      <c r="O50" s="56"/>
      <c r="P50" s="56"/>
      <c r="Q50" s="56"/>
      <c r="R50" s="56"/>
      <c r="S50" s="56"/>
      <c r="T50" s="56"/>
      <c r="U50" s="56"/>
      <c r="V50" s="56"/>
      <c r="W50" s="56"/>
      <c r="X50" s="56"/>
      <c r="Y50" s="56"/>
      <c r="Z50" s="56"/>
      <c r="AA50" s="56"/>
      <c r="AB50" s="56"/>
      <c r="AC50" s="56"/>
      <c r="AD50" s="56"/>
      <c r="AE50" s="56"/>
      <c r="AF50" s="56"/>
      <c r="AG50" s="672"/>
      <c r="AH50" s="673"/>
      <c r="AI50" s="673"/>
      <c r="AJ50" s="673"/>
      <c r="AK50" s="673"/>
      <c r="AL50" s="673"/>
      <c r="AM50" s="674"/>
    </row>
    <row r="51" spans="1:39" ht="18.75" hidden="1" customHeight="1">
      <c r="A51" s="717"/>
      <c r="B51" s="732"/>
      <c r="C51" s="732"/>
      <c r="D51" s="732"/>
      <c r="E51" s="732"/>
      <c r="F51" s="732"/>
      <c r="G51" s="733"/>
      <c r="H51" s="750"/>
      <c r="I51" s="751"/>
      <c r="J51" s="56" t="s">
        <v>225</v>
      </c>
      <c r="K51" s="56"/>
      <c r="L51" s="56"/>
      <c r="M51" s="56"/>
      <c r="N51" s="56"/>
      <c r="O51" s="56"/>
      <c r="P51" s="56"/>
      <c r="Q51" s="56"/>
      <c r="R51" s="56"/>
      <c r="S51" s="56"/>
      <c r="T51" s="56"/>
      <c r="U51" s="56"/>
      <c r="V51" s="56"/>
      <c r="W51" s="56"/>
      <c r="X51" s="56"/>
      <c r="Y51" s="56"/>
      <c r="Z51" s="56"/>
      <c r="AA51" s="56"/>
      <c r="AB51" s="56"/>
      <c r="AC51" s="56"/>
      <c r="AD51" s="56"/>
      <c r="AE51" s="56"/>
      <c r="AF51" s="56"/>
      <c r="AG51" s="672"/>
      <c r="AH51" s="673"/>
      <c r="AI51" s="673"/>
      <c r="AJ51" s="673"/>
      <c r="AK51" s="673"/>
      <c r="AL51" s="673"/>
      <c r="AM51" s="674"/>
    </row>
    <row r="52" spans="1:39" ht="18.75" hidden="1" customHeight="1">
      <c r="A52" s="717"/>
      <c r="B52" s="732"/>
      <c r="C52" s="732"/>
      <c r="D52" s="732"/>
      <c r="E52" s="732"/>
      <c r="F52" s="732"/>
      <c r="G52" s="733"/>
      <c r="H52" s="750"/>
      <c r="I52" s="751"/>
      <c r="J52" s="56" t="s">
        <v>226</v>
      </c>
      <c r="K52" s="56"/>
      <c r="L52" s="56"/>
      <c r="M52" s="56"/>
      <c r="N52" s="56"/>
      <c r="O52" s="56"/>
      <c r="P52" s="56"/>
      <c r="Q52" s="56"/>
      <c r="R52" s="56"/>
      <c r="S52" s="56"/>
      <c r="T52" s="56"/>
      <c r="U52" s="56"/>
      <c r="V52" s="56"/>
      <c r="W52" s="56"/>
      <c r="X52" s="56"/>
      <c r="Y52" s="56"/>
      <c r="Z52" s="56"/>
      <c r="AA52" s="56"/>
      <c r="AB52" s="56"/>
      <c r="AC52" s="56"/>
      <c r="AD52" s="56"/>
      <c r="AE52" s="56"/>
      <c r="AF52" s="56"/>
      <c r="AG52" s="672"/>
      <c r="AH52" s="673"/>
      <c r="AI52" s="673"/>
      <c r="AJ52" s="673"/>
      <c r="AK52" s="673"/>
      <c r="AL52" s="673"/>
      <c r="AM52" s="674"/>
    </row>
    <row r="53" spans="1:39" ht="18.75" hidden="1" customHeight="1">
      <c r="A53" s="717"/>
      <c r="B53" s="732"/>
      <c r="C53" s="732"/>
      <c r="D53" s="732"/>
      <c r="E53" s="732"/>
      <c r="F53" s="732"/>
      <c r="G53" s="733"/>
      <c r="H53" s="750"/>
      <c r="I53" s="751"/>
      <c r="J53" s="56" t="s">
        <v>227</v>
      </c>
      <c r="K53" s="56"/>
      <c r="L53" s="56"/>
      <c r="M53" s="56"/>
      <c r="N53" s="56"/>
      <c r="O53" s="56"/>
      <c r="P53" s="56"/>
      <c r="Q53" s="56"/>
      <c r="R53" s="56"/>
      <c r="S53" s="56"/>
      <c r="T53" s="56"/>
      <c r="U53" s="56"/>
      <c r="V53" s="56"/>
      <c r="W53" s="56"/>
      <c r="X53" s="56"/>
      <c r="Y53" s="56"/>
      <c r="Z53" s="56"/>
      <c r="AA53" s="56"/>
      <c r="AB53" s="56"/>
      <c r="AC53" s="56"/>
      <c r="AD53" s="56"/>
      <c r="AE53" s="56"/>
      <c r="AF53" s="56"/>
      <c r="AG53" s="672"/>
      <c r="AH53" s="673"/>
      <c r="AI53" s="673"/>
      <c r="AJ53" s="673"/>
      <c r="AK53" s="673"/>
      <c r="AL53" s="673"/>
      <c r="AM53" s="674"/>
    </row>
    <row r="54" spans="1:39" ht="18.75" hidden="1" customHeight="1">
      <c r="A54" s="717"/>
      <c r="B54" s="732"/>
      <c r="C54" s="732"/>
      <c r="D54" s="732"/>
      <c r="E54" s="732"/>
      <c r="F54" s="732"/>
      <c r="G54" s="733"/>
      <c r="H54" s="750"/>
      <c r="I54" s="751"/>
      <c r="J54" s="56" t="s">
        <v>236</v>
      </c>
      <c r="K54" s="56"/>
      <c r="L54" s="56"/>
      <c r="M54" s="56"/>
      <c r="N54" s="56"/>
      <c r="O54" s="56"/>
      <c r="P54" s="56"/>
      <c r="Q54" s="56"/>
      <c r="R54" s="56"/>
      <c r="S54" s="56"/>
      <c r="T54" s="56"/>
      <c r="U54" s="56"/>
      <c r="V54" s="56"/>
      <c r="W54" s="56"/>
      <c r="X54" s="56"/>
      <c r="Y54" s="56"/>
      <c r="Z54" s="56"/>
      <c r="AA54" s="56"/>
      <c r="AB54" s="56"/>
      <c r="AC54" s="56"/>
      <c r="AD54" s="56"/>
      <c r="AE54" s="56"/>
      <c r="AF54" s="56"/>
      <c r="AG54" s="672"/>
      <c r="AH54" s="673"/>
      <c r="AI54" s="673"/>
      <c r="AJ54" s="673"/>
      <c r="AK54" s="673"/>
      <c r="AL54" s="673"/>
      <c r="AM54" s="674"/>
    </row>
    <row r="55" spans="1:39" ht="18.75" hidden="1" customHeight="1">
      <c r="A55" s="717"/>
      <c r="B55" s="732"/>
      <c r="C55" s="732"/>
      <c r="D55" s="732"/>
      <c r="E55" s="732"/>
      <c r="F55" s="732"/>
      <c r="G55" s="733"/>
      <c r="H55" s="750"/>
      <c r="I55" s="751"/>
      <c r="J55" s="56" t="s">
        <v>239</v>
      </c>
      <c r="K55" s="56"/>
      <c r="L55" s="56"/>
      <c r="M55" s="56"/>
      <c r="N55" s="56"/>
      <c r="O55" s="56"/>
      <c r="P55" s="56"/>
      <c r="Q55" s="56"/>
      <c r="R55" s="56"/>
      <c r="S55" s="56"/>
      <c r="T55" s="56"/>
      <c r="U55" s="56"/>
      <c r="V55" s="56"/>
      <c r="W55" s="56"/>
      <c r="X55" s="56"/>
      <c r="Y55" s="56"/>
      <c r="Z55" s="56"/>
      <c r="AA55" s="56"/>
      <c r="AB55" s="56"/>
      <c r="AC55" s="56"/>
      <c r="AD55" s="56"/>
      <c r="AE55" s="56"/>
      <c r="AF55" s="56"/>
      <c r="AG55" s="672"/>
      <c r="AH55" s="673"/>
      <c r="AI55" s="673"/>
      <c r="AJ55" s="673"/>
      <c r="AK55" s="673"/>
      <c r="AL55" s="673"/>
      <c r="AM55" s="674"/>
    </row>
    <row r="56" spans="1:39" ht="18.75" hidden="1" customHeight="1">
      <c r="A56" s="717"/>
      <c r="B56" s="732"/>
      <c r="C56" s="732"/>
      <c r="D56" s="732"/>
      <c r="E56" s="732"/>
      <c r="F56" s="732"/>
      <c r="G56" s="733"/>
      <c r="H56" s="750"/>
      <c r="I56" s="751"/>
      <c r="J56" s="56" t="s">
        <v>229</v>
      </c>
      <c r="K56" s="56"/>
      <c r="L56" s="56"/>
      <c r="M56" s="56"/>
      <c r="N56" s="56"/>
      <c r="O56" s="56"/>
      <c r="P56" s="56"/>
      <c r="Q56" s="56"/>
      <c r="R56" s="56"/>
      <c r="S56" s="56"/>
      <c r="T56" s="56"/>
      <c r="U56" s="56"/>
      <c r="V56" s="56"/>
      <c r="W56" s="56"/>
      <c r="X56" s="56"/>
      <c r="Y56" s="56"/>
      <c r="Z56" s="56"/>
      <c r="AA56" s="56"/>
      <c r="AB56" s="56"/>
      <c r="AC56" s="56"/>
      <c r="AD56" s="56"/>
      <c r="AE56" s="56"/>
      <c r="AF56" s="56"/>
      <c r="AG56" s="672"/>
      <c r="AH56" s="673"/>
      <c r="AI56" s="673"/>
      <c r="AJ56" s="673"/>
      <c r="AK56" s="673"/>
      <c r="AL56" s="673"/>
      <c r="AM56" s="674"/>
    </row>
    <row r="57" spans="1:39" ht="18.75" hidden="1" customHeight="1">
      <c r="A57" s="717"/>
      <c r="B57" s="732"/>
      <c r="C57" s="732"/>
      <c r="D57" s="732"/>
      <c r="E57" s="732"/>
      <c r="F57" s="732"/>
      <c r="G57" s="733"/>
      <c r="H57" s="750"/>
      <c r="I57" s="751"/>
      <c r="J57" s="56" t="s">
        <v>230</v>
      </c>
      <c r="K57" s="56"/>
      <c r="L57" s="56"/>
      <c r="M57" s="56"/>
      <c r="N57" s="56"/>
      <c r="O57" s="56"/>
      <c r="P57" s="56"/>
      <c r="Q57" s="56"/>
      <c r="R57" s="56"/>
      <c r="S57" s="56"/>
      <c r="T57" s="56"/>
      <c r="U57" s="56"/>
      <c r="V57" s="56"/>
      <c r="W57" s="56"/>
      <c r="X57" s="56"/>
      <c r="Y57" s="56"/>
      <c r="Z57" s="56"/>
      <c r="AA57" s="56"/>
      <c r="AB57" s="56"/>
      <c r="AC57" s="56"/>
      <c r="AD57" s="56"/>
      <c r="AE57" s="56"/>
      <c r="AF57" s="56"/>
      <c r="AG57" s="672"/>
      <c r="AH57" s="673"/>
      <c r="AI57" s="673"/>
      <c r="AJ57" s="673"/>
      <c r="AK57" s="673"/>
      <c r="AL57" s="673"/>
      <c r="AM57" s="674"/>
    </row>
    <row r="58" spans="1:39" ht="18.75" hidden="1" customHeight="1">
      <c r="A58" s="717"/>
      <c r="B58" s="732"/>
      <c r="C58" s="732"/>
      <c r="D58" s="732"/>
      <c r="E58" s="732"/>
      <c r="F58" s="732"/>
      <c r="G58" s="733"/>
      <c r="H58" s="750"/>
      <c r="I58" s="751"/>
      <c r="J58" s="56" t="s">
        <v>241</v>
      </c>
      <c r="K58" s="56"/>
      <c r="L58" s="56"/>
      <c r="M58" s="56"/>
      <c r="N58" s="56"/>
      <c r="O58" s="56"/>
      <c r="P58" s="56"/>
      <c r="Q58" s="56"/>
      <c r="R58" s="56"/>
      <c r="S58" s="56"/>
      <c r="T58" s="56"/>
      <c r="U58" s="56"/>
      <c r="V58" s="56"/>
      <c r="W58" s="56"/>
      <c r="X58" s="56"/>
      <c r="Y58" s="56"/>
      <c r="Z58" s="56"/>
      <c r="AA58" s="56"/>
      <c r="AB58" s="56"/>
      <c r="AC58" s="56"/>
      <c r="AD58" s="56"/>
      <c r="AE58" s="56"/>
      <c r="AF58" s="56"/>
      <c r="AG58" s="672"/>
      <c r="AH58" s="673"/>
      <c r="AI58" s="673"/>
      <c r="AJ58" s="673"/>
      <c r="AK58" s="673"/>
      <c r="AL58" s="673"/>
      <c r="AM58" s="674"/>
    </row>
    <row r="59" spans="1:39" ht="18.75" hidden="1" customHeight="1">
      <c r="A59" s="717"/>
      <c r="B59" s="732"/>
      <c r="C59" s="732"/>
      <c r="D59" s="732"/>
      <c r="E59" s="732"/>
      <c r="F59" s="732"/>
      <c r="G59" s="733"/>
      <c r="H59" s="750"/>
      <c r="I59" s="751"/>
      <c r="J59" s="678" t="s">
        <v>242</v>
      </c>
      <c r="K59" s="679"/>
      <c r="L59" s="679"/>
      <c r="M59" s="679"/>
      <c r="N59" s="679"/>
      <c r="O59" s="679"/>
      <c r="P59" s="679"/>
      <c r="Q59" s="679"/>
      <c r="R59" s="679"/>
      <c r="S59" s="679"/>
      <c r="T59" s="679"/>
      <c r="U59" s="679"/>
      <c r="V59" s="679"/>
      <c r="W59" s="679"/>
      <c r="X59" s="679"/>
      <c r="Y59" s="679"/>
      <c r="Z59" s="679"/>
      <c r="AA59" s="679"/>
      <c r="AB59" s="679"/>
      <c r="AC59" s="679"/>
      <c r="AD59" s="679"/>
      <c r="AE59" s="679"/>
      <c r="AF59" s="680"/>
      <c r="AG59" s="681"/>
      <c r="AH59" s="682"/>
      <c r="AI59" s="682"/>
      <c r="AJ59" s="682"/>
      <c r="AK59" s="682"/>
      <c r="AL59" s="682"/>
      <c r="AM59" s="683"/>
    </row>
    <row r="60" spans="1:39" ht="18.75" hidden="1" customHeight="1">
      <c r="A60" s="717"/>
      <c r="B60" s="732"/>
      <c r="C60" s="732"/>
      <c r="D60" s="732"/>
      <c r="E60" s="732"/>
      <c r="F60" s="732"/>
      <c r="G60" s="733"/>
      <c r="H60" s="750"/>
      <c r="I60" s="751"/>
      <c r="J60" s="754"/>
      <c r="K60" s="755"/>
      <c r="L60" s="755"/>
      <c r="M60" s="755"/>
      <c r="N60" s="755"/>
      <c r="O60" s="755"/>
      <c r="P60" s="755"/>
      <c r="Q60" s="755"/>
      <c r="R60" s="755"/>
      <c r="S60" s="755"/>
      <c r="T60" s="755"/>
      <c r="U60" s="755"/>
      <c r="V60" s="755"/>
      <c r="W60" s="755"/>
      <c r="X60" s="755"/>
      <c r="Y60" s="755"/>
      <c r="Z60" s="755"/>
      <c r="AA60" s="755"/>
      <c r="AB60" s="755"/>
      <c r="AC60" s="755"/>
      <c r="AD60" s="755"/>
      <c r="AE60" s="755"/>
      <c r="AF60" s="756"/>
      <c r="AG60" s="684"/>
      <c r="AH60" s="685"/>
      <c r="AI60" s="685"/>
      <c r="AJ60" s="685"/>
      <c r="AK60" s="685"/>
      <c r="AL60" s="685"/>
      <c r="AM60" s="686"/>
    </row>
    <row r="61" spans="1:39" ht="18.75" hidden="1" customHeight="1">
      <c r="A61" s="717"/>
      <c r="B61" s="732"/>
      <c r="C61" s="732"/>
      <c r="D61" s="732"/>
      <c r="E61" s="732"/>
      <c r="F61" s="732"/>
      <c r="G61" s="733"/>
      <c r="H61" s="752"/>
      <c r="I61" s="753"/>
      <c r="J61" s="636" t="s">
        <v>271</v>
      </c>
      <c r="K61" s="637"/>
      <c r="L61" s="637"/>
      <c r="M61" s="637"/>
      <c r="N61" s="637"/>
      <c r="O61" s="637"/>
      <c r="P61" s="637"/>
      <c r="Q61" s="637"/>
      <c r="R61" s="637"/>
      <c r="S61" s="637"/>
      <c r="T61" s="637"/>
      <c r="U61" s="637"/>
      <c r="V61" s="637"/>
      <c r="W61" s="637"/>
      <c r="X61" s="637"/>
      <c r="Y61" s="637"/>
      <c r="Z61" s="637"/>
      <c r="AA61" s="637"/>
      <c r="AB61" s="637"/>
      <c r="AC61" s="637"/>
      <c r="AD61" s="637"/>
      <c r="AE61" s="637"/>
      <c r="AF61" s="661"/>
      <c r="AG61" s="687"/>
      <c r="AH61" s="688"/>
      <c r="AI61" s="688"/>
      <c r="AJ61" s="688"/>
      <c r="AK61" s="688"/>
      <c r="AL61" s="688"/>
      <c r="AM61" s="689"/>
    </row>
    <row r="62" spans="1:39" ht="18.75" hidden="1" customHeight="1">
      <c r="A62" s="717"/>
      <c r="B62" s="732"/>
      <c r="C62" s="732"/>
      <c r="D62" s="732"/>
      <c r="E62" s="732"/>
      <c r="F62" s="732"/>
      <c r="G62" s="733"/>
      <c r="H62" s="728" t="s">
        <v>250</v>
      </c>
      <c r="I62" s="729"/>
      <c r="J62" s="54" t="s">
        <v>245</v>
      </c>
      <c r="K62" s="54"/>
      <c r="L62" s="54"/>
      <c r="M62" s="54"/>
      <c r="N62" s="54"/>
      <c r="O62" s="54"/>
      <c r="P62" s="54"/>
      <c r="Q62" s="54"/>
      <c r="R62" s="54"/>
      <c r="S62" s="54"/>
      <c r="T62" s="54"/>
      <c r="U62" s="54"/>
      <c r="V62" s="54"/>
      <c r="W62" s="54"/>
      <c r="X62" s="54"/>
      <c r="Y62" s="54"/>
      <c r="Z62" s="54"/>
      <c r="AA62" s="54"/>
      <c r="AB62" s="54"/>
      <c r="AC62" s="54"/>
      <c r="AD62" s="54"/>
      <c r="AE62" s="54"/>
      <c r="AF62" s="54"/>
      <c r="AG62" s="675"/>
      <c r="AH62" s="676"/>
      <c r="AI62" s="676"/>
      <c r="AJ62" s="676"/>
      <c r="AK62" s="676"/>
      <c r="AL62" s="676"/>
      <c r="AM62" s="677"/>
    </row>
    <row r="63" spans="1:39" ht="18.75" hidden="1" customHeight="1">
      <c r="A63" s="717"/>
      <c r="B63" s="732"/>
      <c r="C63" s="732"/>
      <c r="D63" s="732"/>
      <c r="E63" s="732"/>
      <c r="F63" s="732"/>
      <c r="G63" s="733"/>
      <c r="H63" s="728"/>
      <c r="I63" s="729"/>
      <c r="J63" s="56" t="s">
        <v>246</v>
      </c>
      <c r="K63" s="56"/>
      <c r="L63" s="56"/>
      <c r="M63" s="56"/>
      <c r="N63" s="56"/>
      <c r="O63" s="56"/>
      <c r="P63" s="56"/>
      <c r="Q63" s="56"/>
      <c r="R63" s="56"/>
      <c r="S63" s="56"/>
      <c r="T63" s="56"/>
      <c r="U63" s="56"/>
      <c r="V63" s="56"/>
      <c r="W63" s="56"/>
      <c r="X63" s="56"/>
      <c r="Y63" s="56"/>
      <c r="Z63" s="56"/>
      <c r="AA63" s="56"/>
      <c r="AB63" s="56"/>
      <c r="AC63" s="56"/>
      <c r="AD63" s="56"/>
      <c r="AE63" s="56"/>
      <c r="AF63" s="56"/>
      <c r="AG63" s="672"/>
      <c r="AH63" s="673"/>
      <c r="AI63" s="673"/>
      <c r="AJ63" s="673"/>
      <c r="AK63" s="673"/>
      <c r="AL63" s="673"/>
      <c r="AM63" s="674"/>
    </row>
    <row r="64" spans="1:39" ht="18.75" hidden="1" customHeight="1">
      <c r="A64" s="717"/>
      <c r="B64" s="732"/>
      <c r="C64" s="732"/>
      <c r="D64" s="732"/>
      <c r="E64" s="732"/>
      <c r="F64" s="732"/>
      <c r="G64" s="733"/>
      <c r="H64" s="728"/>
      <c r="I64" s="729"/>
      <c r="J64" s="56" t="s">
        <v>247</v>
      </c>
      <c r="K64" s="56"/>
      <c r="L64" s="56"/>
      <c r="M64" s="56"/>
      <c r="N64" s="56"/>
      <c r="O64" s="56"/>
      <c r="P64" s="56"/>
      <c r="Q64" s="56"/>
      <c r="R64" s="56"/>
      <c r="S64" s="56"/>
      <c r="T64" s="56"/>
      <c r="U64" s="56"/>
      <c r="V64" s="56"/>
      <c r="W64" s="56"/>
      <c r="X64" s="56"/>
      <c r="Y64" s="56"/>
      <c r="Z64" s="56"/>
      <c r="AA64" s="56"/>
      <c r="AB64" s="56"/>
      <c r="AC64" s="56"/>
      <c r="AD64" s="56"/>
      <c r="AE64" s="56"/>
      <c r="AF64" s="56"/>
      <c r="AG64" s="672"/>
      <c r="AH64" s="673"/>
      <c r="AI64" s="673"/>
      <c r="AJ64" s="673"/>
      <c r="AK64" s="673"/>
      <c r="AL64" s="673"/>
      <c r="AM64" s="674"/>
    </row>
    <row r="65" spans="1:39" ht="18.75" hidden="1" customHeight="1">
      <c r="A65" s="717"/>
      <c r="B65" s="732"/>
      <c r="C65" s="732"/>
      <c r="D65" s="732"/>
      <c r="E65" s="732"/>
      <c r="F65" s="732"/>
      <c r="G65" s="733"/>
      <c r="H65" s="728"/>
      <c r="I65" s="729"/>
      <c r="J65" s="678" t="s">
        <v>249</v>
      </c>
      <c r="K65" s="679"/>
      <c r="L65" s="679"/>
      <c r="M65" s="679"/>
      <c r="N65" s="679"/>
      <c r="O65" s="679"/>
      <c r="P65" s="679"/>
      <c r="Q65" s="679"/>
      <c r="R65" s="679"/>
      <c r="S65" s="679"/>
      <c r="T65" s="679"/>
      <c r="U65" s="679"/>
      <c r="V65" s="679"/>
      <c r="W65" s="679"/>
      <c r="X65" s="679"/>
      <c r="Y65" s="679"/>
      <c r="Z65" s="679"/>
      <c r="AA65" s="679"/>
      <c r="AB65" s="679"/>
      <c r="AC65" s="679"/>
      <c r="AD65" s="679"/>
      <c r="AE65" s="679"/>
      <c r="AF65" s="680"/>
      <c r="AG65" s="681"/>
      <c r="AH65" s="682"/>
      <c r="AI65" s="682"/>
      <c r="AJ65" s="682"/>
      <c r="AK65" s="682"/>
      <c r="AL65" s="682"/>
      <c r="AM65" s="683"/>
    </row>
    <row r="66" spans="1:39" ht="18.75" hidden="1" customHeight="1">
      <c r="A66" s="717"/>
      <c r="B66" s="732"/>
      <c r="C66" s="732"/>
      <c r="D66" s="732"/>
      <c r="E66" s="732"/>
      <c r="F66" s="732"/>
      <c r="G66" s="733"/>
      <c r="H66" s="728"/>
      <c r="I66" s="729"/>
      <c r="J66" s="636"/>
      <c r="K66" s="637"/>
      <c r="L66" s="637"/>
      <c r="M66" s="637"/>
      <c r="N66" s="637"/>
      <c r="O66" s="637"/>
      <c r="P66" s="637"/>
      <c r="Q66" s="637"/>
      <c r="R66" s="637"/>
      <c r="S66" s="637"/>
      <c r="T66" s="637"/>
      <c r="U66" s="637"/>
      <c r="V66" s="637"/>
      <c r="W66" s="637"/>
      <c r="X66" s="637"/>
      <c r="Y66" s="637"/>
      <c r="Z66" s="637"/>
      <c r="AA66" s="637"/>
      <c r="AB66" s="637"/>
      <c r="AC66" s="637"/>
      <c r="AD66" s="637"/>
      <c r="AE66" s="637"/>
      <c r="AF66" s="661"/>
      <c r="AG66" s="693"/>
      <c r="AH66" s="694"/>
      <c r="AI66" s="694"/>
      <c r="AJ66" s="694"/>
      <c r="AK66" s="694"/>
      <c r="AL66" s="694"/>
      <c r="AM66" s="695"/>
    </row>
    <row r="67" spans="1:39" ht="18.75" hidden="1" customHeight="1">
      <c r="A67" s="717"/>
      <c r="B67" s="732"/>
      <c r="C67" s="732"/>
      <c r="D67" s="732"/>
      <c r="E67" s="732"/>
      <c r="F67" s="732"/>
      <c r="G67" s="733"/>
      <c r="H67" s="728" t="s">
        <v>251</v>
      </c>
      <c r="I67" s="729"/>
      <c r="J67" s="54" t="s">
        <v>244</v>
      </c>
      <c r="K67" s="54"/>
      <c r="L67" s="54"/>
      <c r="M67" s="54"/>
      <c r="N67" s="54"/>
      <c r="O67" s="54"/>
      <c r="P67" s="54"/>
      <c r="Q67" s="54"/>
      <c r="R67" s="54"/>
      <c r="S67" s="54"/>
      <c r="T67" s="54"/>
      <c r="U67" s="54"/>
      <c r="V67" s="54"/>
      <c r="W67" s="54"/>
      <c r="X67" s="54"/>
      <c r="Y67" s="54"/>
      <c r="Z67" s="54"/>
      <c r="AA67" s="54"/>
      <c r="AB67" s="54"/>
      <c r="AC67" s="54"/>
      <c r="AD67" s="54"/>
      <c r="AE67" s="54"/>
      <c r="AF67" s="54"/>
      <c r="AG67" s="675"/>
      <c r="AH67" s="676"/>
      <c r="AI67" s="676"/>
      <c r="AJ67" s="676"/>
      <c r="AK67" s="676"/>
      <c r="AL67" s="676"/>
      <c r="AM67" s="677"/>
    </row>
    <row r="68" spans="1:39" ht="18.75" hidden="1" customHeight="1">
      <c r="A68" s="717"/>
      <c r="B68" s="732"/>
      <c r="C68" s="732"/>
      <c r="D68" s="732"/>
      <c r="E68" s="732"/>
      <c r="F68" s="732"/>
      <c r="G68" s="733"/>
      <c r="H68" s="728"/>
      <c r="I68" s="729"/>
      <c r="J68" s="56" t="s">
        <v>233</v>
      </c>
      <c r="K68" s="56"/>
      <c r="L68" s="56"/>
      <c r="M68" s="56"/>
      <c r="N68" s="56"/>
      <c r="O68" s="56"/>
      <c r="P68" s="56"/>
      <c r="Q68" s="56"/>
      <c r="R68" s="56"/>
      <c r="S68" s="56"/>
      <c r="T68" s="56"/>
      <c r="U68" s="56"/>
      <c r="V68" s="56"/>
      <c r="W68" s="56"/>
      <c r="X68" s="56"/>
      <c r="Y68" s="56"/>
      <c r="Z68" s="56"/>
      <c r="AA68" s="56"/>
      <c r="AB68" s="56"/>
      <c r="AC68" s="56"/>
      <c r="AD68" s="56"/>
      <c r="AE68" s="56"/>
      <c r="AF68" s="56"/>
      <c r="AG68" s="672"/>
      <c r="AH68" s="673"/>
      <c r="AI68" s="673"/>
      <c r="AJ68" s="673"/>
      <c r="AK68" s="673"/>
      <c r="AL68" s="673"/>
      <c r="AM68" s="674"/>
    </row>
    <row r="69" spans="1:39" ht="18.75" hidden="1" customHeight="1">
      <c r="A69" s="717"/>
      <c r="B69" s="732"/>
      <c r="C69" s="732"/>
      <c r="D69" s="732"/>
      <c r="E69" s="732"/>
      <c r="F69" s="732"/>
      <c r="G69" s="733"/>
      <c r="H69" s="728"/>
      <c r="I69" s="729"/>
      <c r="J69" s="678" t="s">
        <v>248</v>
      </c>
      <c r="K69" s="679"/>
      <c r="L69" s="679"/>
      <c r="M69" s="679"/>
      <c r="N69" s="679"/>
      <c r="O69" s="679"/>
      <c r="P69" s="679"/>
      <c r="Q69" s="679"/>
      <c r="R69" s="679"/>
      <c r="S69" s="679"/>
      <c r="T69" s="679"/>
      <c r="U69" s="679"/>
      <c r="V69" s="679"/>
      <c r="W69" s="679"/>
      <c r="X69" s="679"/>
      <c r="Y69" s="679"/>
      <c r="Z69" s="679"/>
      <c r="AA69" s="679"/>
      <c r="AB69" s="679"/>
      <c r="AC69" s="679"/>
      <c r="AD69" s="679"/>
      <c r="AE69" s="679"/>
      <c r="AF69" s="680"/>
      <c r="AG69" s="681"/>
      <c r="AH69" s="682"/>
      <c r="AI69" s="682"/>
      <c r="AJ69" s="682"/>
      <c r="AK69" s="682"/>
      <c r="AL69" s="682"/>
      <c r="AM69" s="683"/>
    </row>
    <row r="70" spans="1:39" ht="18.75" hidden="1" customHeight="1">
      <c r="A70" s="717"/>
      <c r="B70" s="732"/>
      <c r="C70" s="732"/>
      <c r="D70" s="732"/>
      <c r="E70" s="732"/>
      <c r="F70" s="732"/>
      <c r="G70" s="733"/>
      <c r="H70" s="728"/>
      <c r="I70" s="729"/>
      <c r="J70" s="636"/>
      <c r="K70" s="637"/>
      <c r="L70" s="637"/>
      <c r="M70" s="637"/>
      <c r="N70" s="637"/>
      <c r="O70" s="637"/>
      <c r="P70" s="637"/>
      <c r="Q70" s="637"/>
      <c r="R70" s="637"/>
      <c r="S70" s="637"/>
      <c r="T70" s="637"/>
      <c r="U70" s="637"/>
      <c r="V70" s="637"/>
      <c r="W70" s="637"/>
      <c r="X70" s="637"/>
      <c r="Y70" s="637"/>
      <c r="Z70" s="637"/>
      <c r="AA70" s="637"/>
      <c r="AB70" s="637"/>
      <c r="AC70" s="637"/>
      <c r="AD70" s="637"/>
      <c r="AE70" s="637"/>
      <c r="AF70" s="661"/>
      <c r="AG70" s="693"/>
      <c r="AH70" s="694"/>
      <c r="AI70" s="694"/>
      <c r="AJ70" s="694"/>
      <c r="AK70" s="694"/>
      <c r="AL70" s="694"/>
      <c r="AM70" s="695"/>
    </row>
    <row r="71" spans="1:39" ht="18.75" hidden="1" customHeight="1">
      <c r="A71" s="717"/>
      <c r="B71" s="732"/>
      <c r="C71" s="732"/>
      <c r="D71" s="732"/>
      <c r="E71" s="732"/>
      <c r="F71" s="732"/>
      <c r="G71" s="733"/>
      <c r="H71" s="728" t="s">
        <v>252</v>
      </c>
      <c r="I71" s="729"/>
      <c r="J71" s="54" t="s">
        <v>244</v>
      </c>
      <c r="K71" s="54"/>
      <c r="L71" s="54"/>
      <c r="M71" s="54"/>
      <c r="N71" s="54"/>
      <c r="O71" s="54"/>
      <c r="P71" s="54"/>
      <c r="Q71" s="54"/>
      <c r="R71" s="54"/>
      <c r="S71" s="54"/>
      <c r="T71" s="54"/>
      <c r="U71" s="54"/>
      <c r="V71" s="54"/>
      <c r="W71" s="54"/>
      <c r="X71" s="54"/>
      <c r="Y71" s="54"/>
      <c r="Z71" s="54"/>
      <c r="AA71" s="54"/>
      <c r="AB71" s="54"/>
      <c r="AC71" s="54"/>
      <c r="AD71" s="54"/>
      <c r="AE71" s="54"/>
      <c r="AF71" s="54"/>
      <c r="AG71" s="675"/>
      <c r="AH71" s="676"/>
      <c r="AI71" s="676"/>
      <c r="AJ71" s="676"/>
      <c r="AK71" s="676"/>
      <c r="AL71" s="676"/>
      <c r="AM71" s="677"/>
    </row>
    <row r="72" spans="1:39" ht="18.75" hidden="1" customHeight="1">
      <c r="A72" s="717"/>
      <c r="B72" s="732"/>
      <c r="C72" s="732"/>
      <c r="D72" s="732"/>
      <c r="E72" s="732"/>
      <c r="F72" s="732"/>
      <c r="G72" s="733"/>
      <c r="H72" s="728"/>
      <c r="I72" s="729"/>
      <c r="J72" s="56" t="s">
        <v>233</v>
      </c>
      <c r="K72" s="56"/>
      <c r="L72" s="56"/>
      <c r="M72" s="56"/>
      <c r="N72" s="56"/>
      <c r="O72" s="56"/>
      <c r="P72" s="56"/>
      <c r="Q72" s="56"/>
      <c r="R72" s="56"/>
      <c r="S72" s="56"/>
      <c r="T72" s="56"/>
      <c r="U72" s="56"/>
      <c r="V72" s="56"/>
      <c r="W72" s="56"/>
      <c r="X72" s="56"/>
      <c r="Y72" s="56"/>
      <c r="Z72" s="56"/>
      <c r="AA72" s="56"/>
      <c r="AB72" s="56"/>
      <c r="AC72" s="56"/>
      <c r="AD72" s="56"/>
      <c r="AE72" s="56"/>
      <c r="AF72" s="56"/>
      <c r="AG72" s="672"/>
      <c r="AH72" s="673"/>
      <c r="AI72" s="673"/>
      <c r="AJ72" s="673"/>
      <c r="AK72" s="673"/>
      <c r="AL72" s="673"/>
      <c r="AM72" s="674"/>
    </row>
    <row r="73" spans="1:39" ht="18.75" hidden="1" customHeight="1">
      <c r="A73" s="717"/>
      <c r="B73" s="732"/>
      <c r="C73" s="732"/>
      <c r="D73" s="732"/>
      <c r="E73" s="732"/>
      <c r="F73" s="732"/>
      <c r="G73" s="733"/>
      <c r="H73" s="728"/>
      <c r="I73" s="729"/>
      <c r="J73" s="56" t="s">
        <v>236</v>
      </c>
      <c r="K73" s="56"/>
      <c r="L73" s="56"/>
      <c r="M73" s="56"/>
      <c r="N73" s="56"/>
      <c r="O73" s="56"/>
      <c r="P73" s="56"/>
      <c r="Q73" s="56"/>
      <c r="R73" s="56"/>
      <c r="S73" s="56"/>
      <c r="T73" s="56"/>
      <c r="U73" s="56"/>
      <c r="V73" s="56"/>
      <c r="W73" s="56"/>
      <c r="X73" s="56"/>
      <c r="Y73" s="56"/>
      <c r="Z73" s="56"/>
      <c r="AA73" s="56"/>
      <c r="AB73" s="56"/>
      <c r="AC73" s="56"/>
      <c r="AD73" s="56"/>
      <c r="AE73" s="56"/>
      <c r="AF73" s="56"/>
      <c r="AG73" s="672"/>
      <c r="AH73" s="673"/>
      <c r="AI73" s="673"/>
      <c r="AJ73" s="673"/>
      <c r="AK73" s="673"/>
      <c r="AL73" s="673"/>
      <c r="AM73" s="674"/>
    </row>
    <row r="74" spans="1:39" ht="18.75" hidden="1" customHeight="1">
      <c r="A74" s="717"/>
      <c r="B74" s="732"/>
      <c r="C74" s="732"/>
      <c r="D74" s="732"/>
      <c r="E74" s="732"/>
      <c r="F74" s="732"/>
      <c r="G74" s="733"/>
      <c r="H74" s="728"/>
      <c r="I74" s="729"/>
      <c r="J74" s="678" t="s">
        <v>248</v>
      </c>
      <c r="K74" s="679"/>
      <c r="L74" s="679"/>
      <c r="M74" s="679"/>
      <c r="N74" s="679"/>
      <c r="O74" s="679"/>
      <c r="P74" s="679"/>
      <c r="Q74" s="679"/>
      <c r="R74" s="679"/>
      <c r="S74" s="679"/>
      <c r="T74" s="679"/>
      <c r="U74" s="679"/>
      <c r="V74" s="679"/>
      <c r="W74" s="679"/>
      <c r="X74" s="679"/>
      <c r="Y74" s="679"/>
      <c r="Z74" s="679"/>
      <c r="AA74" s="679"/>
      <c r="AB74" s="679"/>
      <c r="AC74" s="679"/>
      <c r="AD74" s="679"/>
      <c r="AE74" s="679"/>
      <c r="AF74" s="680"/>
      <c r="AG74" s="681"/>
      <c r="AH74" s="682"/>
      <c r="AI74" s="682"/>
      <c r="AJ74" s="682"/>
      <c r="AK74" s="682"/>
      <c r="AL74" s="682"/>
      <c r="AM74" s="683"/>
    </row>
    <row r="75" spans="1:39" ht="18.75" hidden="1" customHeight="1" thickBot="1">
      <c r="A75" s="656"/>
      <c r="B75" s="734"/>
      <c r="C75" s="734"/>
      <c r="D75" s="734"/>
      <c r="E75" s="734"/>
      <c r="F75" s="734"/>
      <c r="G75" s="735"/>
      <c r="H75" s="728"/>
      <c r="I75" s="729"/>
      <c r="J75" s="636"/>
      <c r="K75" s="637"/>
      <c r="L75" s="637"/>
      <c r="M75" s="637"/>
      <c r="N75" s="637"/>
      <c r="O75" s="637"/>
      <c r="P75" s="637"/>
      <c r="Q75" s="637"/>
      <c r="R75" s="637"/>
      <c r="S75" s="637"/>
      <c r="T75" s="637"/>
      <c r="U75" s="637"/>
      <c r="V75" s="637"/>
      <c r="W75" s="637"/>
      <c r="X75" s="637"/>
      <c r="Y75" s="637"/>
      <c r="Z75" s="637"/>
      <c r="AA75" s="637"/>
      <c r="AB75" s="637"/>
      <c r="AC75" s="637"/>
      <c r="AD75" s="637"/>
      <c r="AE75" s="637"/>
      <c r="AF75" s="661"/>
      <c r="AG75" s="690"/>
      <c r="AH75" s="691"/>
      <c r="AI75" s="691"/>
      <c r="AJ75" s="691"/>
      <c r="AK75" s="691"/>
      <c r="AL75" s="691"/>
      <c r="AM75" s="692"/>
    </row>
    <row r="76" spans="1:39" ht="23.25" hidden="1" customHeight="1">
      <c r="A76" s="655" t="s">
        <v>9</v>
      </c>
      <c r="B76" s="635" t="s">
        <v>253</v>
      </c>
      <c r="C76" s="635"/>
      <c r="D76" s="635"/>
      <c r="E76" s="635"/>
      <c r="F76" s="635"/>
      <c r="G76" s="670"/>
      <c r="H76" s="59" t="s">
        <v>254</v>
      </c>
      <c r="I76" s="60"/>
      <c r="J76" s="54"/>
      <c r="K76" s="54"/>
      <c r="L76" s="54"/>
      <c r="M76" s="54"/>
      <c r="N76" s="54"/>
      <c r="O76" s="54"/>
      <c r="P76" s="54"/>
      <c r="Q76" s="54"/>
      <c r="R76" s="54"/>
      <c r="S76" s="54"/>
      <c r="T76" s="54"/>
      <c r="U76" s="54"/>
      <c r="V76" s="54"/>
      <c r="W76" s="54"/>
      <c r="X76" s="54"/>
      <c r="Y76" s="54"/>
      <c r="Z76" s="662" t="s">
        <v>256</v>
      </c>
      <c r="AA76" s="662"/>
      <c r="AB76" s="662"/>
      <c r="AC76" s="662"/>
      <c r="AD76" s="662"/>
      <c r="AE76" s="662"/>
      <c r="AF76" s="663"/>
      <c r="AG76" s="664"/>
      <c r="AH76" s="665"/>
      <c r="AI76" s="665"/>
      <c r="AJ76" s="665"/>
      <c r="AK76" s="665"/>
      <c r="AL76" s="665"/>
      <c r="AM76" s="666"/>
    </row>
    <row r="77" spans="1:39" ht="23.25" hidden="1" customHeight="1" thickBot="1">
      <c r="A77" s="656"/>
      <c r="B77" s="637"/>
      <c r="C77" s="637"/>
      <c r="D77" s="637"/>
      <c r="E77" s="637"/>
      <c r="F77" s="637"/>
      <c r="G77" s="671"/>
      <c r="H77" s="61" t="s">
        <v>255</v>
      </c>
      <c r="I77" s="62"/>
      <c r="J77" s="63"/>
      <c r="K77" s="63"/>
      <c r="L77" s="63"/>
      <c r="M77" s="63"/>
      <c r="N77" s="63"/>
      <c r="O77" s="63"/>
      <c r="P77" s="63"/>
      <c r="Q77" s="63"/>
      <c r="R77" s="63"/>
      <c r="S77" s="63"/>
      <c r="T77" s="63"/>
      <c r="U77" s="63"/>
      <c r="V77" s="63"/>
      <c r="W77" s="63"/>
      <c r="X77" s="63"/>
      <c r="Y77" s="63"/>
      <c r="Z77" s="644" t="s">
        <v>256</v>
      </c>
      <c r="AA77" s="645"/>
      <c r="AB77" s="645"/>
      <c r="AC77" s="645"/>
      <c r="AD77" s="645"/>
      <c r="AE77" s="645"/>
      <c r="AF77" s="646"/>
      <c r="AG77" s="667"/>
      <c r="AH77" s="668"/>
      <c r="AI77" s="668"/>
      <c r="AJ77" s="668"/>
      <c r="AK77" s="668"/>
      <c r="AL77" s="668"/>
      <c r="AM77" s="669"/>
    </row>
    <row r="78" spans="1:39" ht="23.25" customHeight="1" thickBot="1">
      <c r="A78" s="64" t="s">
        <v>129</v>
      </c>
      <c r="B78" s="65" t="s">
        <v>257</v>
      </c>
      <c r="C78" s="66"/>
      <c r="D78" s="66"/>
      <c r="E78" s="66"/>
      <c r="F78" s="66"/>
      <c r="G78" s="66"/>
      <c r="H78" s="61"/>
      <c r="I78" s="62"/>
      <c r="J78" s="63"/>
      <c r="K78" s="63"/>
      <c r="L78" s="63"/>
      <c r="M78" s="63"/>
      <c r="N78" s="63"/>
      <c r="O78" s="63"/>
      <c r="P78" s="63"/>
      <c r="Q78" s="63"/>
      <c r="R78" s="63"/>
      <c r="S78" s="63"/>
      <c r="T78" s="63"/>
      <c r="U78" s="63"/>
      <c r="V78" s="63"/>
      <c r="W78" s="63"/>
      <c r="X78" s="63"/>
      <c r="Y78" s="63"/>
      <c r="Z78" s="644"/>
      <c r="AA78" s="645"/>
      <c r="AB78" s="645"/>
      <c r="AC78" s="645"/>
      <c r="AD78" s="645"/>
      <c r="AE78" s="645"/>
      <c r="AF78" s="646"/>
      <c r="AG78" s="647">
        <f>IF(AG17="該当",'幼稚園（処遇Ⅱ）'!AA36,0)</f>
        <v>0</v>
      </c>
      <c r="AH78" s="648"/>
      <c r="AI78" s="648"/>
      <c r="AJ78" s="648"/>
      <c r="AK78" s="648"/>
      <c r="AL78" s="648"/>
      <c r="AM78" s="649"/>
    </row>
    <row r="79" spans="1:39" ht="23.25" customHeight="1">
      <c r="A79" s="655" t="s">
        <v>132</v>
      </c>
      <c r="B79" s="653" t="s">
        <v>258</v>
      </c>
      <c r="C79" s="653"/>
      <c r="D79" s="653"/>
      <c r="E79" s="653"/>
      <c r="F79" s="653"/>
      <c r="G79" s="653"/>
      <c r="H79" s="67" t="s">
        <v>259</v>
      </c>
      <c r="I79" s="68"/>
      <c r="J79" s="69"/>
      <c r="K79" s="69"/>
      <c r="L79" s="69"/>
      <c r="M79" s="69"/>
      <c r="N79" s="69"/>
      <c r="O79" s="69"/>
      <c r="P79" s="69"/>
      <c r="Q79" s="69"/>
      <c r="R79" s="69"/>
      <c r="S79" s="69"/>
      <c r="T79" s="69"/>
      <c r="U79" s="69"/>
      <c r="V79" s="69"/>
      <c r="W79" s="69"/>
      <c r="X79" s="69"/>
      <c r="Y79" s="69"/>
      <c r="Z79" s="70"/>
      <c r="AA79" s="71"/>
      <c r="AB79" s="71"/>
      <c r="AC79" s="71"/>
      <c r="AD79" s="71"/>
      <c r="AE79" s="71"/>
      <c r="AF79" s="72"/>
      <c r="AG79" s="650">
        <f>AG78*1/3</f>
        <v>0</v>
      </c>
      <c r="AH79" s="651"/>
      <c r="AI79" s="651"/>
      <c r="AJ79" s="651"/>
      <c r="AK79" s="651"/>
      <c r="AL79" s="651"/>
      <c r="AM79" s="652"/>
    </row>
    <row r="80" spans="1:39" ht="23.25" customHeight="1" thickBot="1">
      <c r="A80" s="656"/>
      <c r="B80" s="654"/>
      <c r="C80" s="654"/>
      <c r="D80" s="654"/>
      <c r="E80" s="654"/>
      <c r="F80" s="654"/>
      <c r="G80" s="654"/>
      <c r="H80" s="73" t="s">
        <v>260</v>
      </c>
      <c r="I80" s="74"/>
      <c r="J80" s="58"/>
      <c r="K80" s="58"/>
      <c r="L80" s="58"/>
      <c r="M80" s="58"/>
      <c r="N80" s="58"/>
      <c r="O80" s="58"/>
      <c r="P80" s="58"/>
      <c r="Q80" s="58"/>
      <c r="R80" s="58"/>
      <c r="S80" s="58"/>
      <c r="T80" s="58"/>
      <c r="U80" s="58"/>
      <c r="V80" s="58"/>
      <c r="W80" s="58"/>
      <c r="X80" s="58"/>
      <c r="Y80" s="58"/>
      <c r="Z80" s="75"/>
      <c r="AA80" s="76"/>
      <c r="AB80" s="76"/>
      <c r="AC80" s="76"/>
      <c r="AD80" s="76"/>
      <c r="AE80" s="76"/>
      <c r="AF80" s="77"/>
      <c r="AG80" s="657">
        <f>AG78*1/5</f>
        <v>0</v>
      </c>
      <c r="AH80" s="658"/>
      <c r="AI80" s="658"/>
      <c r="AJ80" s="658"/>
      <c r="AK80" s="658"/>
      <c r="AL80" s="658"/>
      <c r="AM80" s="659"/>
    </row>
    <row r="81" spans="1:39">
      <c r="A81" s="45"/>
      <c r="B81" s="45"/>
      <c r="C81" s="45"/>
      <c r="D81" s="45"/>
      <c r="E81" s="45"/>
      <c r="F81" s="45"/>
      <c r="G81" s="45"/>
      <c r="H81" s="78"/>
      <c r="I81" s="78"/>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row>
    <row r="82" spans="1:39">
      <c r="A82" s="45" t="s">
        <v>285</v>
      </c>
      <c r="B82" s="45"/>
      <c r="C82" s="45"/>
      <c r="D82" s="45"/>
      <c r="E82" s="45"/>
      <c r="F82" s="45"/>
      <c r="G82" s="45"/>
      <c r="H82" s="78"/>
      <c r="I82" s="78"/>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row>
    <row r="83" spans="1:39" ht="14.25" thickBot="1">
      <c r="A83" s="47" t="s">
        <v>366</v>
      </c>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9"/>
    </row>
    <row r="84" spans="1:39">
      <c r="A84" s="50"/>
      <c r="B84" s="634" t="s">
        <v>286</v>
      </c>
      <c r="C84" s="635"/>
      <c r="D84" s="635"/>
      <c r="E84" s="635"/>
      <c r="F84" s="635"/>
      <c r="G84" s="635"/>
      <c r="H84" s="635"/>
      <c r="I84" s="635"/>
      <c r="J84" s="635"/>
      <c r="K84" s="635"/>
      <c r="L84" s="635"/>
      <c r="M84" s="635"/>
      <c r="N84" s="635"/>
      <c r="O84" s="635"/>
      <c r="P84" s="635"/>
      <c r="Q84" s="635"/>
      <c r="R84" s="635"/>
      <c r="S84" s="635"/>
      <c r="T84" s="635"/>
      <c r="U84" s="635"/>
      <c r="V84" s="635"/>
      <c r="W84" s="635"/>
      <c r="X84" s="635"/>
      <c r="Y84" s="635"/>
      <c r="Z84" s="635"/>
      <c r="AA84" s="635"/>
      <c r="AB84" s="635"/>
      <c r="AC84" s="635"/>
      <c r="AD84" s="635"/>
      <c r="AE84" s="635"/>
      <c r="AF84" s="635"/>
      <c r="AG84" s="638"/>
      <c r="AH84" s="639"/>
      <c r="AI84" s="639"/>
      <c r="AJ84" s="639"/>
      <c r="AK84" s="639"/>
      <c r="AL84" s="639"/>
      <c r="AM84" s="640"/>
    </row>
    <row r="85" spans="1:39" ht="14.25" thickBot="1">
      <c r="A85" s="79"/>
      <c r="B85" s="636"/>
      <c r="C85" s="637"/>
      <c r="D85" s="637"/>
      <c r="E85" s="637"/>
      <c r="F85" s="637"/>
      <c r="G85" s="637"/>
      <c r="H85" s="637"/>
      <c r="I85" s="637"/>
      <c r="J85" s="637"/>
      <c r="K85" s="637"/>
      <c r="L85" s="637"/>
      <c r="M85" s="637"/>
      <c r="N85" s="637"/>
      <c r="O85" s="637"/>
      <c r="P85" s="637"/>
      <c r="Q85" s="637"/>
      <c r="R85" s="637"/>
      <c r="S85" s="637"/>
      <c r="T85" s="637"/>
      <c r="U85" s="637"/>
      <c r="V85" s="637"/>
      <c r="W85" s="637"/>
      <c r="X85" s="637"/>
      <c r="Y85" s="637"/>
      <c r="Z85" s="637"/>
      <c r="AA85" s="637"/>
      <c r="AB85" s="637"/>
      <c r="AC85" s="637"/>
      <c r="AD85" s="637"/>
      <c r="AE85" s="637"/>
      <c r="AF85" s="637"/>
      <c r="AG85" s="641"/>
      <c r="AH85" s="642"/>
      <c r="AI85" s="642"/>
      <c r="AJ85" s="642"/>
      <c r="AK85" s="642"/>
      <c r="AL85" s="642"/>
      <c r="AM85" s="643"/>
    </row>
    <row r="86" spans="1:39">
      <c r="A86" s="79"/>
      <c r="B86" s="634" t="s">
        <v>347</v>
      </c>
      <c r="C86" s="635"/>
      <c r="D86" s="635"/>
      <c r="E86" s="635"/>
      <c r="F86" s="635"/>
      <c r="G86" s="635"/>
      <c r="H86" s="635"/>
      <c r="I86" s="635"/>
      <c r="J86" s="635"/>
      <c r="K86" s="635"/>
      <c r="L86" s="635"/>
      <c r="M86" s="635"/>
      <c r="N86" s="635"/>
      <c r="O86" s="635"/>
      <c r="P86" s="635"/>
      <c r="Q86" s="635"/>
      <c r="R86" s="635"/>
      <c r="S86" s="635"/>
      <c r="T86" s="635"/>
      <c r="U86" s="635"/>
      <c r="V86" s="635"/>
      <c r="W86" s="635"/>
      <c r="X86" s="635"/>
      <c r="Y86" s="635"/>
      <c r="Z86" s="635"/>
      <c r="AA86" s="635"/>
      <c r="AB86" s="635"/>
      <c r="AC86" s="635"/>
      <c r="AD86" s="635"/>
      <c r="AE86" s="635"/>
      <c r="AF86" s="660"/>
      <c r="AG86" s="638"/>
      <c r="AH86" s="639"/>
      <c r="AI86" s="639"/>
      <c r="AJ86" s="639"/>
      <c r="AK86" s="639"/>
      <c r="AL86" s="639"/>
      <c r="AM86" s="640"/>
    </row>
    <row r="87" spans="1:39" ht="14.25" customHeight="1" thickBot="1">
      <c r="A87" s="80"/>
      <c r="B87" s="636"/>
      <c r="C87" s="637"/>
      <c r="D87" s="637"/>
      <c r="E87" s="637"/>
      <c r="F87" s="637"/>
      <c r="G87" s="637"/>
      <c r="H87" s="637"/>
      <c r="I87" s="637"/>
      <c r="J87" s="637"/>
      <c r="K87" s="637"/>
      <c r="L87" s="637"/>
      <c r="M87" s="637"/>
      <c r="N87" s="637"/>
      <c r="O87" s="637"/>
      <c r="P87" s="637"/>
      <c r="Q87" s="637"/>
      <c r="R87" s="637"/>
      <c r="S87" s="637"/>
      <c r="T87" s="637"/>
      <c r="U87" s="637"/>
      <c r="V87" s="637"/>
      <c r="W87" s="637"/>
      <c r="X87" s="637"/>
      <c r="Y87" s="637"/>
      <c r="Z87" s="637"/>
      <c r="AA87" s="637"/>
      <c r="AB87" s="637"/>
      <c r="AC87" s="637"/>
      <c r="AD87" s="637"/>
      <c r="AE87" s="637"/>
      <c r="AF87" s="661"/>
      <c r="AG87" s="641"/>
      <c r="AH87" s="642"/>
      <c r="AI87" s="642"/>
      <c r="AJ87" s="642"/>
      <c r="AK87" s="642"/>
      <c r="AL87" s="642"/>
      <c r="AM87" s="643"/>
    </row>
    <row r="88" spans="1:39">
      <c r="A88" s="81"/>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3"/>
      <c r="AH88" s="83"/>
      <c r="AI88" s="83"/>
      <c r="AJ88" s="83"/>
      <c r="AK88" s="83"/>
      <c r="AL88" s="83"/>
      <c r="AM88" s="83"/>
    </row>
    <row r="89" spans="1:39" ht="14.25" thickBot="1">
      <c r="A89" s="45" t="s">
        <v>292</v>
      </c>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row>
    <row r="90" spans="1:39" ht="23.25" customHeight="1" thickBot="1">
      <c r="A90" s="84" t="s">
        <v>293</v>
      </c>
      <c r="B90" s="65"/>
      <c r="C90" s="66"/>
      <c r="D90" s="66"/>
      <c r="E90" s="66"/>
      <c r="F90" s="66"/>
      <c r="G90" s="66"/>
      <c r="H90" s="65"/>
      <c r="I90" s="85"/>
      <c r="J90" s="86"/>
      <c r="K90" s="86"/>
      <c r="L90" s="86"/>
      <c r="M90" s="86"/>
      <c r="N90" s="86"/>
      <c r="O90" s="86"/>
      <c r="P90" s="86"/>
      <c r="Q90" s="86"/>
      <c r="R90" s="86"/>
      <c r="S90" s="86"/>
      <c r="T90" s="86"/>
      <c r="U90" s="86"/>
      <c r="V90" s="86"/>
      <c r="W90" s="86"/>
      <c r="X90" s="86"/>
      <c r="Y90" s="86"/>
      <c r="Z90" s="87"/>
      <c r="AA90" s="88"/>
      <c r="AB90" s="88"/>
      <c r="AC90" s="88"/>
      <c r="AD90" s="88"/>
      <c r="AE90" s="88"/>
      <c r="AF90" s="89"/>
      <c r="AG90" s="628" t="str">
        <f>IF(AND(AG84="該当",AG86="該当"),'幼稚園（処遇Ⅱ）'!AA48,"")</f>
        <v/>
      </c>
      <c r="AH90" s="629"/>
      <c r="AI90" s="629"/>
      <c r="AJ90" s="629"/>
      <c r="AK90" s="629"/>
      <c r="AL90" s="629"/>
      <c r="AM90" s="630"/>
    </row>
    <row r="91" spans="1:39" ht="23.25" customHeight="1" thickBot="1">
      <c r="A91" s="84" t="s">
        <v>294</v>
      </c>
      <c r="B91" s="65"/>
      <c r="C91" s="66"/>
      <c r="D91" s="66"/>
      <c r="E91" s="66"/>
      <c r="F91" s="66"/>
      <c r="G91" s="66"/>
      <c r="H91" s="65"/>
      <c r="I91" s="85"/>
      <c r="J91" s="86"/>
      <c r="K91" s="86"/>
      <c r="L91" s="86"/>
      <c r="M91" s="86"/>
      <c r="N91" s="86"/>
      <c r="O91" s="86"/>
      <c r="P91" s="86"/>
      <c r="Q91" s="86"/>
      <c r="R91" s="86"/>
      <c r="S91" s="86"/>
      <c r="T91" s="86"/>
      <c r="U91" s="86"/>
      <c r="V91" s="86"/>
      <c r="W91" s="86"/>
      <c r="X91" s="86"/>
      <c r="Y91" s="86"/>
      <c r="Z91" s="87"/>
      <c r="AA91" s="88"/>
      <c r="AB91" s="88"/>
      <c r="AC91" s="88"/>
      <c r="AD91" s="88"/>
      <c r="AE91" s="88"/>
      <c r="AF91" s="89"/>
      <c r="AG91" s="628" t="str">
        <f>IF(AND(AG84="該当",AG86="該当"),'幼稚園（処遇Ⅱ）'!AA49,"")</f>
        <v/>
      </c>
      <c r="AH91" s="629"/>
      <c r="AI91" s="629"/>
      <c r="AJ91" s="629"/>
      <c r="AK91" s="629"/>
      <c r="AL91" s="629"/>
      <c r="AM91" s="630"/>
    </row>
    <row r="92" spans="1:39" ht="23.25" customHeight="1" thickBot="1">
      <c r="A92" s="84" t="s">
        <v>295</v>
      </c>
      <c r="B92" s="65"/>
      <c r="C92" s="66"/>
      <c r="D92" s="66"/>
      <c r="E92" s="66"/>
      <c r="F92" s="66"/>
      <c r="G92" s="66"/>
      <c r="H92" s="65"/>
      <c r="I92" s="85"/>
      <c r="J92" s="86"/>
      <c r="K92" s="86"/>
      <c r="L92" s="86"/>
      <c r="M92" s="86"/>
      <c r="N92" s="86"/>
      <c r="O92" s="86"/>
      <c r="P92" s="86"/>
      <c r="Q92" s="86"/>
      <c r="R92" s="86"/>
      <c r="S92" s="86"/>
      <c r="T92" s="86"/>
      <c r="U92" s="86"/>
      <c r="V92" s="86"/>
      <c r="W92" s="86"/>
      <c r="X92" s="86"/>
      <c r="Y92" s="86"/>
      <c r="Z92" s="87"/>
      <c r="AA92" s="88"/>
      <c r="AB92" s="88"/>
      <c r="AC92" s="88"/>
      <c r="AD92" s="88"/>
      <c r="AE92" s="88"/>
      <c r="AF92" s="89"/>
      <c r="AG92" s="628" t="str">
        <f>IF(AND(AG84="該当",AG86="該当"),'幼稚園（処遇Ⅱ）'!AA50,"")</f>
        <v/>
      </c>
      <c r="AH92" s="629"/>
      <c r="AI92" s="629"/>
      <c r="AJ92" s="629"/>
      <c r="AK92" s="629"/>
      <c r="AL92" s="629"/>
      <c r="AM92" s="630"/>
    </row>
    <row r="93" spans="1:39" ht="23.25" customHeight="1" thickBot="1">
      <c r="A93" s="84" t="s">
        <v>296</v>
      </c>
      <c r="B93" s="65"/>
      <c r="C93" s="66"/>
      <c r="D93" s="66"/>
      <c r="E93" s="66"/>
      <c r="F93" s="66"/>
      <c r="G93" s="66"/>
      <c r="H93" s="65"/>
      <c r="I93" s="85"/>
      <c r="J93" s="86"/>
      <c r="K93" s="86"/>
      <c r="L93" s="86"/>
      <c r="M93" s="86"/>
      <c r="N93" s="86"/>
      <c r="O93" s="86"/>
      <c r="P93" s="86"/>
      <c r="Q93" s="86"/>
      <c r="R93" s="86"/>
      <c r="S93" s="86"/>
      <c r="T93" s="86"/>
      <c r="U93" s="86"/>
      <c r="V93" s="86"/>
      <c r="W93" s="86"/>
      <c r="X93" s="86"/>
      <c r="Y93" s="86"/>
      <c r="Z93" s="87"/>
      <c r="AA93" s="88"/>
      <c r="AB93" s="88"/>
      <c r="AC93" s="88"/>
      <c r="AD93" s="88"/>
      <c r="AE93" s="88"/>
      <c r="AF93" s="89"/>
      <c r="AG93" s="631" t="str">
        <f>IF(AND(AG84="該当",AG86="該当"),'幼稚園（処遇Ⅱ）'!X51,"")</f>
        <v/>
      </c>
      <c r="AH93" s="632"/>
      <c r="AI93" s="632"/>
      <c r="AJ93" s="632"/>
      <c r="AK93" s="632"/>
      <c r="AL93" s="632"/>
      <c r="AM93" s="633"/>
    </row>
    <row r="94" spans="1:39" ht="23.25" customHeight="1" thickBot="1">
      <c r="A94" s="84" t="s">
        <v>297</v>
      </c>
      <c r="B94" s="65"/>
      <c r="C94" s="66"/>
      <c r="D94" s="66"/>
      <c r="E94" s="66"/>
      <c r="F94" s="66"/>
      <c r="G94" s="66"/>
      <c r="H94" s="65"/>
      <c r="I94" s="85"/>
      <c r="J94" s="86"/>
      <c r="K94" s="86"/>
      <c r="L94" s="86"/>
      <c r="M94" s="86"/>
      <c r="N94" s="86"/>
      <c r="O94" s="86"/>
      <c r="P94" s="86"/>
      <c r="Q94" s="86"/>
      <c r="R94" s="86"/>
      <c r="S94" s="86"/>
      <c r="T94" s="86"/>
      <c r="U94" s="86"/>
      <c r="V94" s="86"/>
      <c r="W94" s="86"/>
      <c r="X94" s="86"/>
      <c r="Y94" s="86"/>
      <c r="Z94" s="87"/>
      <c r="AA94" s="88"/>
      <c r="AB94" s="88"/>
      <c r="AC94" s="88"/>
      <c r="AD94" s="88"/>
      <c r="AE94" s="88"/>
      <c r="AF94" s="89"/>
      <c r="AG94" s="631" t="str">
        <f>IF(AND(AG84="該当",AG86="該当"),'幼稚園（処遇Ⅱ）'!X52,"")</f>
        <v/>
      </c>
      <c r="AH94" s="632"/>
      <c r="AI94" s="632"/>
      <c r="AJ94" s="632"/>
      <c r="AK94" s="632"/>
      <c r="AL94" s="632"/>
      <c r="AM94" s="633"/>
    </row>
    <row r="95" spans="1:39">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row>
    <row r="96" spans="1:39" ht="13.5" customHeight="1">
      <c r="A96" s="416" t="s">
        <v>362</v>
      </c>
      <c r="B96" s="416"/>
      <c r="C96" s="416"/>
      <c r="D96" s="416"/>
      <c r="E96" s="416"/>
      <c r="F96" s="416"/>
      <c r="G96" s="416"/>
      <c r="H96" s="416"/>
      <c r="I96" s="416"/>
      <c r="J96" s="416"/>
      <c r="K96" s="416"/>
      <c r="L96" s="416"/>
      <c r="M96" s="416"/>
      <c r="N96" s="416"/>
      <c r="O96" s="416"/>
      <c r="P96" s="416"/>
      <c r="Q96" s="416"/>
      <c r="R96" s="416"/>
      <c r="S96" s="416"/>
      <c r="T96" s="416"/>
      <c r="U96" s="416"/>
      <c r="V96" s="416"/>
      <c r="W96" s="416"/>
      <c r="X96" s="416"/>
      <c r="Y96" s="416"/>
      <c r="Z96" s="416"/>
      <c r="AA96" s="416"/>
      <c r="AB96" s="416"/>
      <c r="AC96" s="416"/>
      <c r="AD96" s="416"/>
      <c r="AE96" s="416"/>
      <c r="AF96" s="416"/>
      <c r="AG96" s="416"/>
      <c r="AH96" s="416"/>
      <c r="AI96" s="416"/>
      <c r="AJ96" s="416"/>
      <c r="AK96" s="416"/>
      <c r="AL96" s="416"/>
      <c r="AM96" s="416"/>
    </row>
    <row r="97" spans="1:39">
      <c r="A97" s="416"/>
      <c r="B97" s="416"/>
      <c r="C97" s="416"/>
      <c r="D97" s="416"/>
      <c r="E97" s="416"/>
      <c r="F97" s="416"/>
      <c r="G97" s="416"/>
      <c r="H97" s="416"/>
      <c r="I97" s="416"/>
      <c r="J97" s="416"/>
      <c r="K97" s="416"/>
      <c r="L97" s="416"/>
      <c r="M97" s="416"/>
      <c r="N97" s="416"/>
      <c r="O97" s="416"/>
      <c r="P97" s="416"/>
      <c r="Q97" s="416"/>
      <c r="R97" s="416"/>
      <c r="S97" s="416"/>
      <c r="T97" s="416"/>
      <c r="U97" s="416"/>
      <c r="V97" s="416"/>
      <c r="W97" s="416"/>
      <c r="X97" s="416"/>
      <c r="Y97" s="416"/>
      <c r="Z97" s="416"/>
      <c r="AA97" s="416"/>
      <c r="AB97" s="416"/>
      <c r="AC97" s="416"/>
      <c r="AD97" s="416"/>
      <c r="AE97" s="416"/>
      <c r="AF97" s="416"/>
      <c r="AG97" s="416"/>
      <c r="AH97" s="416"/>
      <c r="AI97" s="416"/>
      <c r="AJ97" s="416"/>
      <c r="AK97" s="416"/>
      <c r="AL97" s="416"/>
      <c r="AM97" s="416"/>
    </row>
    <row r="98" spans="1:39">
      <c r="A98" s="416"/>
      <c r="B98" s="416"/>
      <c r="C98" s="416"/>
      <c r="D98" s="416"/>
      <c r="E98" s="416"/>
      <c r="F98" s="416"/>
      <c r="G98" s="416"/>
      <c r="H98" s="416"/>
      <c r="I98" s="416"/>
      <c r="J98" s="416"/>
      <c r="K98" s="416"/>
      <c r="L98" s="416"/>
      <c r="M98" s="416"/>
      <c r="N98" s="416"/>
      <c r="O98" s="416"/>
      <c r="P98" s="416"/>
      <c r="Q98" s="416"/>
      <c r="R98" s="416"/>
      <c r="S98" s="416"/>
      <c r="T98" s="416"/>
      <c r="U98" s="416"/>
      <c r="V98" s="416"/>
      <c r="W98" s="416"/>
      <c r="X98" s="416"/>
      <c r="Y98" s="416"/>
      <c r="Z98" s="416"/>
      <c r="AA98" s="416"/>
      <c r="AB98" s="416"/>
      <c r="AC98" s="416"/>
      <c r="AD98" s="416"/>
      <c r="AE98" s="416"/>
      <c r="AF98" s="416"/>
      <c r="AG98" s="416"/>
      <c r="AH98" s="416"/>
      <c r="AI98" s="416"/>
      <c r="AJ98" s="416"/>
      <c r="AK98" s="416"/>
      <c r="AL98" s="416"/>
      <c r="AM98" s="416"/>
    </row>
    <row r="99" spans="1:39">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row>
  </sheetData>
  <sheetProtection password="9207" sheet="1" objects="1" scenarios="1" formatCells="0"/>
  <mergeCells count="115">
    <mergeCell ref="V7:AB7"/>
    <mergeCell ref="AC7:AM7"/>
    <mergeCell ref="V8:AB8"/>
    <mergeCell ref="AC8:AM8"/>
    <mergeCell ref="A2:AM3"/>
    <mergeCell ref="AC4:AM4"/>
    <mergeCell ref="V6:AB6"/>
    <mergeCell ref="AC6:AF6"/>
    <mergeCell ref="AG6:AK6"/>
    <mergeCell ref="AL6:AM6"/>
    <mergeCell ref="V9:AB10"/>
    <mergeCell ref="AC9:AM10"/>
    <mergeCell ref="H21:N22"/>
    <mergeCell ref="O21:O22"/>
    <mergeCell ref="H23:O23"/>
    <mergeCell ref="B17:AF18"/>
    <mergeCell ref="AG17:AM18"/>
    <mergeCell ref="A21:A22"/>
    <mergeCell ref="B21:G22"/>
    <mergeCell ref="V11:AB11"/>
    <mergeCell ref="AC11:AL11"/>
    <mergeCell ref="H41:I46"/>
    <mergeCell ref="H62:I66"/>
    <mergeCell ref="A29:A75"/>
    <mergeCell ref="B29:G75"/>
    <mergeCell ref="W27:W28"/>
    <mergeCell ref="H24:N28"/>
    <mergeCell ref="O24:O28"/>
    <mergeCell ref="X24:AD28"/>
    <mergeCell ref="AE24:AE28"/>
    <mergeCell ref="P24:V25"/>
    <mergeCell ref="W24:W25"/>
    <mergeCell ref="Q26:W26"/>
    <mergeCell ref="Q27:V28"/>
    <mergeCell ref="H47:I61"/>
    <mergeCell ref="H67:I70"/>
    <mergeCell ref="H71:I75"/>
    <mergeCell ref="J74:AF75"/>
    <mergeCell ref="J59:AF60"/>
    <mergeCell ref="J61:AF61"/>
    <mergeCell ref="AG29:AM29"/>
    <mergeCell ref="AG30:AM30"/>
    <mergeCell ref="AG32:AM32"/>
    <mergeCell ref="AG33:AM33"/>
    <mergeCell ref="AG34:AM34"/>
    <mergeCell ref="AG35:AM35"/>
    <mergeCell ref="AG37:AM37"/>
    <mergeCell ref="B23:G28"/>
    <mergeCell ref="A23:A28"/>
    <mergeCell ref="H29:I40"/>
    <mergeCell ref="AF24:AL28"/>
    <mergeCell ref="AM24:AM28"/>
    <mergeCell ref="P23:W23"/>
    <mergeCell ref="X23:AE23"/>
    <mergeCell ref="AF23:AM23"/>
    <mergeCell ref="AG36:AM36"/>
    <mergeCell ref="AG31:AM31"/>
    <mergeCell ref="AG44:AM44"/>
    <mergeCell ref="AG45:AM45"/>
    <mergeCell ref="AG46:AM46"/>
    <mergeCell ref="AG47:AM47"/>
    <mergeCell ref="AG48:AM48"/>
    <mergeCell ref="AG49:AM49"/>
    <mergeCell ref="AG38:AM38"/>
    <mergeCell ref="AG39:AM39"/>
    <mergeCell ref="AG40:AM40"/>
    <mergeCell ref="AG41:AM41"/>
    <mergeCell ref="AG42:AM42"/>
    <mergeCell ref="AG43:AM43"/>
    <mergeCell ref="AG50:AM50"/>
    <mergeCell ref="AG51:AM51"/>
    <mergeCell ref="AG52:AM52"/>
    <mergeCell ref="AG53:AM53"/>
    <mergeCell ref="AG54:AM54"/>
    <mergeCell ref="AG55:AM55"/>
    <mergeCell ref="AG59:AM60"/>
    <mergeCell ref="AG61:AM61"/>
    <mergeCell ref="AG74:AM75"/>
    <mergeCell ref="AG69:AM70"/>
    <mergeCell ref="AG64:AM64"/>
    <mergeCell ref="AG67:AM67"/>
    <mergeCell ref="AG68:AM68"/>
    <mergeCell ref="AG71:AM71"/>
    <mergeCell ref="AG65:AM66"/>
    <mergeCell ref="AG72:AM72"/>
    <mergeCell ref="AG73:AM73"/>
    <mergeCell ref="Z76:AF76"/>
    <mergeCell ref="Z77:AF77"/>
    <mergeCell ref="AG76:AM76"/>
    <mergeCell ref="AG77:AM77"/>
    <mergeCell ref="B76:G77"/>
    <mergeCell ref="A76:A77"/>
    <mergeCell ref="AG56:AM56"/>
    <mergeCell ref="AG57:AM57"/>
    <mergeCell ref="AG58:AM58"/>
    <mergeCell ref="AG62:AM62"/>
    <mergeCell ref="AG63:AM63"/>
    <mergeCell ref="J69:AF70"/>
    <mergeCell ref="J65:AF66"/>
    <mergeCell ref="AG90:AM90"/>
    <mergeCell ref="AG91:AM91"/>
    <mergeCell ref="AG92:AM92"/>
    <mergeCell ref="AG93:AM93"/>
    <mergeCell ref="AG94:AM94"/>
    <mergeCell ref="A96:AM98"/>
    <mergeCell ref="B84:AF85"/>
    <mergeCell ref="AG84:AM85"/>
    <mergeCell ref="Z78:AF78"/>
    <mergeCell ref="AG78:AM78"/>
    <mergeCell ref="AG79:AM79"/>
    <mergeCell ref="B79:G80"/>
    <mergeCell ref="A79:A80"/>
    <mergeCell ref="AG80:AM80"/>
    <mergeCell ref="B86:AF87"/>
    <mergeCell ref="AG86:AM87"/>
  </mergeCells>
  <phoneticPr fontId="1"/>
  <dataValidations count="1">
    <dataValidation type="list" allowBlank="1" showInputMessage="1" showErrorMessage="1" sqref="AG17:AM18 AG84:AM85 AG88:AM88 AG86">
      <formula1>"該当,非該当"</formula1>
    </dataValidation>
  </dataValidations>
  <pageMargins left="0.7" right="0.7" top="0.75" bottom="0.75" header="0.3" footer="0.3"/>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幼稚園（処遇Ⅱ）</vt:lpstr>
      <vt:lpstr>第２号様式の２（内訳表）</vt:lpstr>
      <vt:lpstr>第２号様式の３</vt:lpstr>
      <vt:lpstr>第３号様式(表)</vt:lpstr>
      <vt:lpstr>第３号様式(裏面)</vt:lpstr>
      <vt:lpstr>第４号様式の１</vt:lpstr>
      <vt:lpstr>第４号様式の２（内訳表）</vt:lpstr>
      <vt:lpstr>参考様式</vt:lpstr>
      <vt:lpstr>第５号様式</vt:lpstr>
      <vt:lpstr>'第２号様式の２（内訳表）'!Print_Area</vt:lpstr>
      <vt:lpstr>第２号様式の３!Print_Area</vt:lpstr>
      <vt:lpstr>'第３号様式(表)'!Print_Area</vt:lpstr>
      <vt:lpstr>'第３号様式(裏面)'!Print_Area</vt:lpstr>
      <vt:lpstr>第４号様式の１!Print_Area</vt:lpstr>
      <vt:lpstr>'第４号様式の２（内訳表）'!Print_Area</vt:lpstr>
      <vt:lpstr>第５号様式!Print_Area</vt:lpstr>
      <vt:lpstr>'幼稚園（処遇Ⅱ）'!Print_Area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2019-07-17T08:03:41Z</dcterms:modified>
</cp:coreProperties>
</file>