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01081089\Desktop\HP用\"/>
    </mc:Choice>
  </mc:AlternateContent>
  <xr:revisionPtr revIDLastSave="0" documentId="13_ncr:1_{3FB93304-F9BA-44BC-915A-5A0ECB17E4B6}" xr6:coauthVersionLast="47" xr6:coauthVersionMax="47" xr10:uidLastSave="{00000000-0000-0000-0000-000000000000}"/>
  <workbookProtection workbookAlgorithmName="SHA-512" workbookHashValue="OZ7Sobm14PLIIBT5jxpKlwmK08wFQP5JdKVWRpKOgxpcOU1efwC+tKPZsyB9PXyXAPgGLFj+tuGrttHK+nyJDw==" workbookSaltValue="A+8GWf8OKaoxw6tSEhqO3A==" workbookSpinCount="100000" lockStructure="1"/>
  <bookViews>
    <workbookView xWindow="-120" yWindow="-120" windowWidth="20730" windowHeight="11040" tabRatio="868" firstSheet="3" activeTab="3" xr2:uid="{00000000-000D-0000-FFFF-FFFF00000000}"/>
  </bookViews>
  <sheets>
    <sheet name="園に周知する様式" sheetId="95" state="hidden" r:id="rId1"/>
    <sheet name="状況報告書（第１号）" sheetId="78" state="hidden" r:id="rId2"/>
    <sheet name="状況報告書別表（第１号別表 ）" sheetId="85" state="hidden" r:id="rId3"/>
    <sheet name="実績報告書（独自助成分）（第１号）" sheetId="100" r:id="rId4"/>
    <sheet name="交付決定（第2号）" sheetId="88" state="hidden" r:id="rId5"/>
    <sheet name="請求書（第３号）" sheetId="83" r:id="rId6"/>
    <sheet name="請求書（変更交付分）（第８号）" sheetId="94" state="hidden" r:id="rId7"/>
    <sheet name="不交付決定（第４号）" sheetId="93" state="hidden" r:id="rId8"/>
    <sheet name="仕入控除（第５号）" sheetId="73" r:id="rId9"/>
    <sheet name="取消通知書（第６号）" sheetId="102" state="hidden" r:id="rId10"/>
    <sheet name="設定" sheetId="58" state="hidden" r:id="rId11"/>
    <sheet name="第１号 (記入例)" sheetId="15" state="hidden" r:id="rId12"/>
    <sheet name="第２号 (記入例)４月" sheetId="16" state="hidden" r:id="rId13"/>
    <sheet name="第２号 (記入例) ５月" sheetId="19" state="hidden" r:id="rId14"/>
    <sheet name="第２号 (記入例) ６月" sheetId="18" state="hidden" r:id="rId15"/>
    <sheet name="第３号 記入例)" sheetId="20" state="hidden" r:id="rId16"/>
    <sheet name="第３号別紙 (記入例)" sheetId="21" state="hidden" r:id="rId17"/>
    <sheet name="第４号 (記入例)" sheetId="22" state="hidden" r:id="rId18"/>
    <sheet name="第５号 (記入例)" sheetId="23" state="hidden" r:id="rId19"/>
    <sheet name="第６号 (記入例)" sheetId="24" state="hidden" r:id="rId20"/>
    <sheet name="第６号別表 (2)" sheetId="37" state="hidden" r:id="rId21"/>
    <sheet name="第７号 (記入例)" sheetId="28" state="hidden" r:id="rId22"/>
    <sheet name="第７号別紙１ (記入例)" sheetId="29" state="hidden" r:id="rId23"/>
    <sheet name="第７号別紙２ (記入例)" sheetId="30" state="hidden" r:id="rId24"/>
    <sheet name="第８号 (記入例)" sheetId="31" state="hidden" r:id="rId25"/>
    <sheet name="第９号 (記入例)" sheetId="32" state="hidden" r:id="rId26"/>
    <sheet name="第１０号 (記入例)" sheetId="33" state="hidden" r:id="rId27"/>
    <sheet name="第11号 (記入例)" sheetId="35" state="hidden" r:id="rId28"/>
  </sheets>
  <definedNames>
    <definedName name="_xlnm._FilterDatabase" localSheetId="0" hidden="1">園に周知する様式!$A$3:$E$3</definedName>
    <definedName name="_pl0408" localSheetId="4">#REF!</definedName>
    <definedName name="_pl0408" localSheetId="9">#REF!</definedName>
    <definedName name="_pl0408" localSheetId="2">#REF!</definedName>
    <definedName name="_pl0408" localSheetId="7">#REF!</definedName>
    <definedName name="_pl0408">#REF!</definedName>
    <definedName name="_tt2" localSheetId="2">#REF!</definedName>
    <definedName name="_tt2">#REF!</definedName>
    <definedName name="Ａ" localSheetId="2">#REF!</definedName>
    <definedName name="Ａ">#REF!</definedName>
    <definedName name="Acc">#REF!</definedName>
    <definedName name="Assign">#REF!</definedName>
    <definedName name="Ｂ">#REF!</definedName>
    <definedName name="BW">#REF!</definedName>
    <definedName name="CAM">#REF!</definedName>
    <definedName name="CBM">#REF!</definedName>
    <definedName name="CCM">#REF!</definedName>
    <definedName name="CFM">#REF!</definedName>
    <definedName name="CJK">#REF!</definedName>
    <definedName name="CLM">#REF!</definedName>
    <definedName name="CSR">#REF!</definedName>
    <definedName name="CWS">#REF!</definedName>
    <definedName name="Ｄ">#REF!</definedName>
    <definedName name="Ｅ">#REF!</definedName>
    <definedName name="ECRTM">#REF!</definedName>
    <definedName name="EI">#REF!</definedName>
    <definedName name="EIA">#REF!</definedName>
    <definedName name="EIF">#REF!</definedName>
    <definedName name="EIFA">#REF!</definedName>
    <definedName name="EIFH">#REF!</definedName>
    <definedName name="EIFL">#REF!</definedName>
    <definedName name="EIH">#REF!</definedName>
    <definedName name="EIL">#REF!</definedName>
    <definedName name="EO">#REF!</definedName>
    <definedName name="EOA">#REF!</definedName>
    <definedName name="EOH">#REF!</definedName>
    <definedName name="EOL">#REF!</definedName>
    <definedName name="EQ">#REF!</definedName>
    <definedName name="EQA">#REF!</definedName>
    <definedName name="EQH">#REF!</definedName>
    <definedName name="EQL">#REF!</definedName>
    <definedName name="Ｆ">#REF!</definedName>
    <definedName name="g">#REF!</definedName>
    <definedName name="HCM_BW">#REF!</definedName>
    <definedName name="Header">#REF!</definedName>
    <definedName name="HTML1_13">#REF!</definedName>
    <definedName name="HTML1_14">#REF!</definedName>
    <definedName name="HTML1_15">#REF!</definedName>
    <definedName name="id">#REF!</definedName>
    <definedName name="ILF">#REF!</definedName>
    <definedName name="ILFA">#REF!</definedName>
    <definedName name="ILFH">#REF!</definedName>
    <definedName name="ILFL">#REF!</definedName>
    <definedName name="inp_ptn">#REF!</definedName>
    <definedName name="inst">#REF!</definedName>
    <definedName name="inst0408">#REF!</definedName>
    <definedName name="instBAND">#REF!</definedName>
    <definedName name="java">#REF!</definedName>
    <definedName name="jsp">#REF!</definedName>
    <definedName name="kibo">#REF!</definedName>
    <definedName name="kinou">#REF!</definedName>
    <definedName name="module">#REF!</definedName>
    <definedName name="name">#REF!</definedName>
    <definedName name="NW_Mgmt.">#REF!</definedName>
    <definedName name="NW_Opt">#REF!</definedName>
    <definedName name="NW_Option">#REF!</definedName>
    <definedName name="NW_Tech.">#REF!</definedName>
    <definedName name="o単1">#REF!</definedName>
    <definedName name="o単2">#REF!</definedName>
    <definedName name="o単3">#REF!</definedName>
    <definedName name="o単5">#REF!</definedName>
    <definedName name="pl">#REF!</definedName>
    <definedName name="plBAND">#REF!</definedName>
    <definedName name="_xlnm.Print_Area" localSheetId="4">'交付決定（第2号）'!$A$1:$AI$29</definedName>
    <definedName name="_xlnm.Print_Area" localSheetId="8">'仕入控除（第５号）'!$A$1:$I$88</definedName>
    <definedName name="_xlnm.Print_Area" localSheetId="3">'実績報告書（独自助成分）（第１号）'!$A$1:$AD$52</definedName>
    <definedName name="_xlnm.Print_Area" localSheetId="9">'取消通知書（第６号）'!$A$1:$AG$33</definedName>
    <definedName name="_xlnm.Print_Area" localSheetId="1">'状況報告書（第１号）'!$A$1:$AD$54</definedName>
    <definedName name="_xlnm.Print_Area" localSheetId="2">'状況報告書別表（第１号別表 ）'!$A$1:$BH$139</definedName>
    <definedName name="_xlnm.Print_Area" localSheetId="5">'請求書（第３号）'!$A$1:$AE$37</definedName>
    <definedName name="_xlnm.Print_Area" localSheetId="6">'請求書（変更交付分）（第８号）'!$A$1:$AE$40</definedName>
    <definedName name="_xlnm.Print_Area" localSheetId="12">'第２号 (記入例)４月'!$A$1:$AD$56</definedName>
    <definedName name="_xlnm.Print_Area" localSheetId="7">'不交付決定（第４号）'!$A$1:$AG$33</definedName>
    <definedName name="PRINT_AREA_MI" localSheetId="4">#REF!</definedName>
    <definedName name="PRINT_AREA_MI" localSheetId="9">#REF!</definedName>
    <definedName name="PRINT_AREA_MI" localSheetId="2">#REF!</definedName>
    <definedName name="PRINT_AREA_MI" localSheetId="7">#REF!</definedName>
    <definedName name="PRINT_AREA_MI">#REF!</definedName>
    <definedName name="_xlnm.Print_Titles" localSheetId="2">'状況報告書別表（第１号別表 ）'!$1:$10</definedName>
    <definedName name="_xlnm.Print_Titles" localSheetId="20">'第６号別表 (2)'!$1:$9</definedName>
    <definedName name="_xlnm.Print_Titles" localSheetId="22">'第７号別紙１ (記入例)'!$A:$E,'第７号別紙１ (記入例)'!$1:$8</definedName>
    <definedName name="_xlnm.Print_Titles" localSheetId="23">'第７号別紙２ (記入例)'!$A:$E,'第７号別紙２ (記入例)'!$1:$8</definedName>
    <definedName name="Ptotal" localSheetId="4">#REF!</definedName>
    <definedName name="Ptotal" localSheetId="9">#REF!</definedName>
    <definedName name="Ptotal" localSheetId="2">#REF!</definedName>
    <definedName name="Ptotal" localSheetId="7">#REF!</definedName>
    <definedName name="Ptotal">#REF!</definedName>
    <definedName name="RawData" localSheetId="2">#REF!</definedName>
    <definedName name="RawData">#REF!</definedName>
    <definedName name="rd" localSheetId="2">#REF!</definedName>
    <definedName name="rd">#REF!</definedName>
    <definedName name="ritu1">#REF!</definedName>
    <definedName name="ritu2">#REF!</definedName>
    <definedName name="ritu3">#REF!</definedName>
    <definedName name="role">#REF!</definedName>
    <definedName name="SCM_BW">#REF!</definedName>
    <definedName name="skill">#REF!</definedName>
    <definedName name="solution_option">#REF!</definedName>
    <definedName name="Sonata">#REF!</definedName>
    <definedName name="Soshiki">#REF!</definedName>
    <definedName name="Sys_Admin.">#REF!</definedName>
    <definedName name="SYS_ID">#REF!</definedName>
    <definedName name="SYS_NAME">#REF!</definedName>
    <definedName name="ｓ単2">#REF!</definedName>
    <definedName name="ｓ単5">#REF!</definedName>
    <definedName name="table">#REF!</definedName>
    <definedName name="tbl082SupportBands">#REF!</definedName>
    <definedName name="tbl083GoodsBands">#REF!</definedName>
    <definedName name="tbl083GoodsBandsApr15NEW">#REF!</definedName>
    <definedName name="TT">#REF!</definedName>
    <definedName name="あああああ">#REF!</definedName>
    <definedName name="アクティビティ">#REF!</definedName>
    <definedName name="お客様確認">#REF!</definedName>
    <definedName name="ベース">#REF!</definedName>
    <definedName name="ランク記号">#REF!</definedName>
    <definedName name="ランク名">#REF!</definedName>
    <definedName name="ロール">#REF!</definedName>
    <definedName name="確度">#REF!</definedName>
    <definedName name="確認">#REF!</definedName>
    <definedName name="業種">#REF!</definedName>
    <definedName name="項目分類">#REF!</definedName>
    <definedName name="作業状態">#REF!</definedName>
    <definedName name="製品コ_ド.積算">#REF!</definedName>
    <definedName name="製品分類">#REF!</definedName>
    <definedName name="任意">#REF!</definedName>
    <definedName name="分類1">#REF!</definedName>
    <definedName name="分類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2" i="100" l="1"/>
  <c r="Z31" i="100"/>
  <c r="Z30" i="100"/>
  <c r="F42" i="100"/>
  <c r="K24" i="83"/>
  <c r="K14" i="83"/>
  <c r="P24" i="88"/>
  <c r="K14" i="88" s="1"/>
  <c r="H23" i="100"/>
  <c r="H21" i="100"/>
  <c r="F49" i="100"/>
  <c r="J42" i="100"/>
  <c r="H22" i="100" s="1"/>
  <c r="J41" i="100"/>
  <c r="J40" i="100"/>
  <c r="J39" i="100"/>
  <c r="J33" i="100"/>
  <c r="H24" i="100" l="1"/>
  <c r="K14" i="100" s="1"/>
  <c r="AK45" i="100"/>
  <c r="AI38" i="100" l="1"/>
  <c r="V26" i="94" l="1"/>
  <c r="V25" i="94"/>
  <c r="V24" i="94"/>
  <c r="V23" i="94"/>
  <c r="V22" i="94"/>
  <c r="V21" i="94"/>
  <c r="J26" i="94" l="1"/>
  <c r="P26" i="94"/>
  <c r="K14" i="94" l="1"/>
  <c r="U106" i="85" l="1"/>
  <c r="U101" i="85"/>
  <c r="U76" i="85"/>
  <c r="U71" i="85"/>
  <c r="BT74" i="85" s="1"/>
  <c r="U46" i="85"/>
  <c r="U41" i="85"/>
  <c r="BT44" i="85" s="1"/>
  <c r="U36" i="85"/>
  <c r="U31" i="85"/>
  <c r="U26" i="85"/>
  <c r="U21" i="85"/>
  <c r="U16" i="85"/>
  <c r="U11" i="85"/>
  <c r="K126" i="85"/>
  <c r="K121" i="85"/>
  <c r="K66" i="85"/>
  <c r="BQ67" i="85" s="1"/>
  <c r="K61" i="85"/>
  <c r="K56" i="85"/>
  <c r="BR57" i="85" s="1"/>
  <c r="K51" i="85"/>
  <c r="BR52" i="85" s="1"/>
  <c r="K46" i="85"/>
  <c r="BR47" i="85" s="1"/>
  <c r="K41" i="85"/>
  <c r="K36" i="85"/>
  <c r="K31" i="85"/>
  <c r="K26" i="85"/>
  <c r="K21" i="85"/>
  <c r="K16" i="85"/>
  <c r="K11" i="85"/>
  <c r="K116" i="85"/>
  <c r="K111" i="85"/>
  <c r="K106" i="85"/>
  <c r="K101" i="85"/>
  <c r="K96" i="85"/>
  <c r="BR97" i="85" s="1"/>
  <c r="K91" i="85"/>
  <c r="BR92" i="85" s="1"/>
  <c r="K86" i="85"/>
  <c r="BR87" i="85" s="1"/>
  <c r="K81" i="85"/>
  <c r="K76" i="85"/>
  <c r="BP77" i="85" s="1"/>
  <c r="K71" i="85"/>
  <c r="BR72" i="85" s="1"/>
  <c r="BR67" i="85"/>
  <c r="BQ62" i="85"/>
  <c r="BP37" i="85"/>
  <c r="BR32" i="85"/>
  <c r="BR27" i="85"/>
  <c r="BQ22" i="85"/>
  <c r="BR17" i="85"/>
  <c r="V11" i="85"/>
  <c r="U126" i="85"/>
  <c r="V126" i="85"/>
  <c r="V121" i="85"/>
  <c r="V116" i="85"/>
  <c r="V111" i="85"/>
  <c r="V106" i="85"/>
  <c r="V101" i="85"/>
  <c r="V96" i="85"/>
  <c r="V91" i="85"/>
  <c r="V86" i="85"/>
  <c r="V81" i="85"/>
  <c r="V76" i="85"/>
  <c r="V71" i="85"/>
  <c r="V66" i="85"/>
  <c r="V61" i="85"/>
  <c r="V56" i="85"/>
  <c r="V51" i="85"/>
  <c r="V46" i="85"/>
  <c r="V41" i="85"/>
  <c r="V36" i="85"/>
  <c r="V31" i="85"/>
  <c r="V26" i="85"/>
  <c r="V21" i="85"/>
  <c r="V16" i="85"/>
  <c r="Y11" i="85"/>
  <c r="DB70" i="85"/>
  <c r="DA70" i="85"/>
  <c r="CZ70" i="85"/>
  <c r="CY70" i="85"/>
  <c r="CX70" i="85"/>
  <c r="CW70" i="85"/>
  <c r="CV70" i="85"/>
  <c r="CU70" i="85"/>
  <c r="CT70" i="85"/>
  <c r="CS70" i="85"/>
  <c r="CR70" i="85"/>
  <c r="CQ70" i="85"/>
  <c r="CP70" i="85"/>
  <c r="CO70" i="85"/>
  <c r="CN70" i="85"/>
  <c r="CM70" i="85"/>
  <c r="CL70" i="85"/>
  <c r="CK70" i="85"/>
  <c r="CJ70" i="85"/>
  <c r="CI70" i="85"/>
  <c r="CH70" i="85"/>
  <c r="CG70" i="85"/>
  <c r="CF70" i="85"/>
  <c r="CE70" i="85"/>
  <c r="CD70" i="85"/>
  <c r="CC70" i="85"/>
  <c r="CB70" i="85"/>
  <c r="CA70" i="85"/>
  <c r="BZ70" i="85"/>
  <c r="BY70" i="85"/>
  <c r="BX70" i="85"/>
  <c r="DB69" i="85"/>
  <c r="DA69" i="85"/>
  <c r="CZ69" i="85"/>
  <c r="CY69" i="85"/>
  <c r="CX69" i="85"/>
  <c r="CW69" i="85"/>
  <c r="CV69" i="85"/>
  <c r="CU69" i="85"/>
  <c r="CT69" i="85"/>
  <c r="CS69" i="85"/>
  <c r="CR69" i="85"/>
  <c r="CQ69" i="85"/>
  <c r="CP69" i="85"/>
  <c r="CO69" i="85"/>
  <c r="CN69" i="85"/>
  <c r="CM69" i="85"/>
  <c r="CL69" i="85"/>
  <c r="CK69" i="85"/>
  <c r="CJ69" i="85"/>
  <c r="CI69" i="85"/>
  <c r="CH69" i="85"/>
  <c r="CG69" i="85"/>
  <c r="CF69" i="85"/>
  <c r="CE69" i="85"/>
  <c r="CD69" i="85"/>
  <c r="CC69" i="85"/>
  <c r="CB69" i="85"/>
  <c r="CA69" i="85"/>
  <c r="BZ69" i="85"/>
  <c r="BY69" i="85"/>
  <c r="BX69" i="85"/>
  <c r="BT69" i="85"/>
  <c r="DB68" i="85"/>
  <c r="DA68" i="85"/>
  <c r="CZ68" i="85"/>
  <c r="CY68" i="85"/>
  <c r="CX68" i="85"/>
  <c r="CW68" i="85"/>
  <c r="CV68" i="85"/>
  <c r="CU68" i="85"/>
  <c r="CT68" i="85"/>
  <c r="CS68" i="85"/>
  <c r="CR68" i="85"/>
  <c r="CQ68" i="85"/>
  <c r="CP68" i="85"/>
  <c r="CO68" i="85"/>
  <c r="CN68" i="85"/>
  <c r="CM68" i="85"/>
  <c r="CL68" i="85"/>
  <c r="CK68" i="85"/>
  <c r="CJ68" i="85"/>
  <c r="CI68" i="85"/>
  <c r="CH68" i="85"/>
  <c r="CG68" i="85"/>
  <c r="CF68" i="85"/>
  <c r="CE68" i="85"/>
  <c r="CD68" i="85"/>
  <c r="CC68" i="85"/>
  <c r="CB68" i="85"/>
  <c r="CA68" i="85"/>
  <c r="BZ68" i="85"/>
  <c r="BY68" i="85"/>
  <c r="BX68" i="85"/>
  <c r="BT68" i="85"/>
  <c r="DB67" i="85"/>
  <c r="DA67" i="85"/>
  <c r="CZ67" i="85"/>
  <c r="CY67" i="85"/>
  <c r="CX67" i="85"/>
  <c r="CW67" i="85"/>
  <c r="CV67" i="85"/>
  <c r="CU67" i="85"/>
  <c r="CT67" i="85"/>
  <c r="CS67" i="85"/>
  <c r="CR67" i="85"/>
  <c r="CQ67" i="85"/>
  <c r="CP67" i="85"/>
  <c r="CO67" i="85"/>
  <c r="CN67" i="85"/>
  <c r="CM67" i="85"/>
  <c r="CL67" i="85"/>
  <c r="CK67" i="85"/>
  <c r="CJ67" i="85"/>
  <c r="CI67" i="85"/>
  <c r="CH67" i="85"/>
  <c r="CG67" i="85"/>
  <c r="CF67" i="85"/>
  <c r="CE67" i="85"/>
  <c r="CD67" i="85"/>
  <c r="CC67" i="85"/>
  <c r="CB67" i="85"/>
  <c r="CA67" i="85"/>
  <c r="DC67" i="85" s="1"/>
  <c r="BZ67" i="85"/>
  <c r="BY67" i="85"/>
  <c r="BX67" i="85"/>
  <c r="BT67" i="85"/>
  <c r="M67" i="85"/>
  <c r="Y66" i="85"/>
  <c r="W66" i="85"/>
  <c r="U66" i="85"/>
  <c r="DB65" i="85"/>
  <c r="DA65" i="85"/>
  <c r="CZ65" i="85"/>
  <c r="CY65" i="85"/>
  <c r="CX65" i="85"/>
  <c r="CW65" i="85"/>
  <c r="CV65" i="85"/>
  <c r="CU65" i="85"/>
  <c r="CT65" i="85"/>
  <c r="CS65" i="85"/>
  <c r="CR65" i="85"/>
  <c r="CQ65" i="85"/>
  <c r="CP65" i="85"/>
  <c r="CO65" i="85"/>
  <c r="CN65" i="85"/>
  <c r="CM65" i="85"/>
  <c r="CL65" i="85"/>
  <c r="CK65" i="85"/>
  <c r="CJ65" i="85"/>
  <c r="CI65" i="85"/>
  <c r="CH65" i="85"/>
  <c r="CG65" i="85"/>
  <c r="CF65" i="85"/>
  <c r="CE65" i="85"/>
  <c r="CD65" i="85"/>
  <c r="CC65" i="85"/>
  <c r="CB65" i="85"/>
  <c r="CA65" i="85"/>
  <c r="BZ65" i="85"/>
  <c r="BY65" i="85"/>
  <c r="BX65" i="85"/>
  <c r="DB64" i="85"/>
  <c r="DA64" i="85"/>
  <c r="CZ64" i="85"/>
  <c r="CY64" i="85"/>
  <c r="CX64" i="85"/>
  <c r="CW64" i="85"/>
  <c r="CV64" i="85"/>
  <c r="CU64" i="85"/>
  <c r="CT64" i="85"/>
  <c r="CS64" i="85"/>
  <c r="CR64" i="85"/>
  <c r="CQ64" i="85"/>
  <c r="CP64" i="85"/>
  <c r="CO64" i="85"/>
  <c r="CN64" i="85"/>
  <c r="CM64" i="85"/>
  <c r="CL64" i="85"/>
  <c r="CK64" i="85"/>
  <c r="CJ64" i="85"/>
  <c r="CI64" i="85"/>
  <c r="CH64" i="85"/>
  <c r="CG64" i="85"/>
  <c r="CF64" i="85"/>
  <c r="CE64" i="85"/>
  <c r="CD64" i="85"/>
  <c r="CC64" i="85"/>
  <c r="CB64" i="85"/>
  <c r="CA64" i="85"/>
  <c r="BZ64" i="85"/>
  <c r="BY64" i="85"/>
  <c r="BX64" i="85"/>
  <c r="BT64" i="85"/>
  <c r="DB63" i="85"/>
  <c r="DA63" i="85"/>
  <c r="CZ63" i="85"/>
  <c r="CY63" i="85"/>
  <c r="CX63" i="85"/>
  <c r="CW63" i="85"/>
  <c r="CV63" i="85"/>
  <c r="CU63" i="85"/>
  <c r="CT63" i="85"/>
  <c r="CS63" i="85"/>
  <c r="CR63" i="85"/>
  <c r="CQ63" i="85"/>
  <c r="CP63" i="85"/>
  <c r="CO63" i="85"/>
  <c r="CN63" i="85"/>
  <c r="CM63" i="85"/>
  <c r="CL63" i="85"/>
  <c r="CK63" i="85"/>
  <c r="CJ63" i="85"/>
  <c r="CI63" i="85"/>
  <c r="CH63" i="85"/>
  <c r="CG63" i="85"/>
  <c r="CF63" i="85"/>
  <c r="CE63" i="85"/>
  <c r="CD63" i="85"/>
  <c r="CC63" i="85"/>
  <c r="CB63" i="85"/>
  <c r="CA63" i="85"/>
  <c r="BZ63" i="85"/>
  <c r="BY63" i="85"/>
  <c r="BX63" i="85"/>
  <c r="BT63" i="85"/>
  <c r="DB62" i="85"/>
  <c r="DA62" i="85"/>
  <c r="CZ62" i="85"/>
  <c r="CY62" i="85"/>
  <c r="CX62" i="85"/>
  <c r="CW62" i="85"/>
  <c r="CV62" i="85"/>
  <c r="CU62" i="85"/>
  <c r="CT62" i="85"/>
  <c r="CS62" i="85"/>
  <c r="CR62" i="85"/>
  <c r="CQ62" i="85"/>
  <c r="CP62" i="85"/>
  <c r="CO62" i="85"/>
  <c r="CN62" i="85"/>
  <c r="CM62" i="85"/>
  <c r="CL62" i="85"/>
  <c r="CK62" i="85"/>
  <c r="CJ62" i="85"/>
  <c r="CI62" i="85"/>
  <c r="CH62" i="85"/>
  <c r="CG62" i="85"/>
  <c r="CF62" i="85"/>
  <c r="CE62" i="85"/>
  <c r="CD62" i="85"/>
  <c r="CC62" i="85"/>
  <c r="CB62" i="85"/>
  <c r="CA62" i="85"/>
  <c r="BZ62" i="85"/>
  <c r="BY62" i="85"/>
  <c r="BX62" i="85"/>
  <c r="BT62" i="85"/>
  <c r="M62" i="85"/>
  <c r="Y61" i="85"/>
  <c r="BR62" i="85" s="1"/>
  <c r="W61" i="85"/>
  <c r="U61" i="85"/>
  <c r="DB60" i="85"/>
  <c r="DA60" i="85"/>
  <c r="CZ60" i="85"/>
  <c r="CY60" i="85"/>
  <c r="CX60" i="85"/>
  <c r="CW60" i="85"/>
  <c r="CV60" i="85"/>
  <c r="CU60" i="85"/>
  <c r="CT60" i="85"/>
  <c r="CS60" i="85"/>
  <c r="CR60" i="85"/>
  <c r="CQ60" i="85"/>
  <c r="CP60" i="85"/>
  <c r="CO60" i="85"/>
  <c r="CN60" i="85"/>
  <c r="CM60" i="85"/>
  <c r="CL60" i="85"/>
  <c r="CK60" i="85"/>
  <c r="CJ60" i="85"/>
  <c r="CI60" i="85"/>
  <c r="CH60" i="85"/>
  <c r="CG60" i="85"/>
  <c r="CF60" i="85"/>
  <c r="CE60" i="85"/>
  <c r="CD60" i="85"/>
  <c r="CC60" i="85"/>
  <c r="CB60" i="85"/>
  <c r="CA60" i="85"/>
  <c r="BZ60" i="85"/>
  <c r="BY60" i="85"/>
  <c r="BX60" i="85"/>
  <c r="DB59" i="85"/>
  <c r="DA59" i="85"/>
  <c r="CZ59" i="85"/>
  <c r="CY59" i="85"/>
  <c r="CX59" i="85"/>
  <c r="CW59" i="85"/>
  <c r="CV59" i="85"/>
  <c r="CU59" i="85"/>
  <c r="CT59" i="85"/>
  <c r="CS59" i="85"/>
  <c r="CR59" i="85"/>
  <c r="CQ59" i="85"/>
  <c r="CP59" i="85"/>
  <c r="CO59" i="85"/>
  <c r="CN59" i="85"/>
  <c r="CM59" i="85"/>
  <c r="CL59" i="85"/>
  <c r="CK59" i="85"/>
  <c r="CJ59" i="85"/>
  <c r="CI59" i="85"/>
  <c r="CH59" i="85"/>
  <c r="CG59" i="85"/>
  <c r="CF59" i="85"/>
  <c r="CE59" i="85"/>
  <c r="CD59" i="85"/>
  <c r="CC59" i="85"/>
  <c r="CB59" i="85"/>
  <c r="CA59" i="85"/>
  <c r="BZ59" i="85"/>
  <c r="BY59" i="85"/>
  <c r="BX59" i="85"/>
  <c r="BT59" i="85"/>
  <c r="DB58" i="85"/>
  <c r="DA58" i="85"/>
  <c r="CZ58" i="85"/>
  <c r="CY58" i="85"/>
  <c r="CX58" i="85"/>
  <c r="CW58" i="85"/>
  <c r="CV58" i="85"/>
  <c r="CU58" i="85"/>
  <c r="CT58" i="85"/>
  <c r="CS58" i="85"/>
  <c r="CR58" i="85"/>
  <c r="CQ58" i="85"/>
  <c r="CP58" i="85"/>
  <c r="CO58" i="85"/>
  <c r="CN58" i="85"/>
  <c r="CM58" i="85"/>
  <c r="CL58" i="85"/>
  <c r="CK58" i="85"/>
  <c r="CJ58" i="85"/>
  <c r="CI58" i="85"/>
  <c r="CH58" i="85"/>
  <c r="CG58" i="85"/>
  <c r="CF58" i="85"/>
  <c r="CE58" i="85"/>
  <c r="CD58" i="85"/>
  <c r="CC58" i="85"/>
  <c r="CB58" i="85"/>
  <c r="CA58" i="85"/>
  <c r="BZ58" i="85"/>
  <c r="BY58" i="85"/>
  <c r="BX58" i="85"/>
  <c r="BT58" i="85"/>
  <c r="DB57" i="85"/>
  <c r="DA57" i="85"/>
  <c r="CZ57" i="85"/>
  <c r="CY57" i="85"/>
  <c r="CX57" i="85"/>
  <c r="CW57" i="85"/>
  <c r="CV57" i="85"/>
  <c r="CU57" i="85"/>
  <c r="CT57" i="85"/>
  <c r="CS57" i="85"/>
  <c r="CR57" i="85"/>
  <c r="CQ57" i="85"/>
  <c r="CP57" i="85"/>
  <c r="CO57" i="85"/>
  <c r="CN57" i="85"/>
  <c r="CM57" i="85"/>
  <c r="CL57" i="85"/>
  <c r="CK57" i="85"/>
  <c r="CJ57" i="85"/>
  <c r="CI57" i="85"/>
  <c r="CH57" i="85"/>
  <c r="CG57" i="85"/>
  <c r="CF57" i="85"/>
  <c r="CE57" i="85"/>
  <c r="CD57" i="85"/>
  <c r="CC57" i="85"/>
  <c r="CB57" i="85"/>
  <c r="CA57" i="85"/>
  <c r="BZ57" i="85"/>
  <c r="BY57" i="85"/>
  <c r="BX57" i="85"/>
  <c r="BT57" i="85"/>
  <c r="M57" i="85"/>
  <c r="Y56" i="85"/>
  <c r="W56" i="85"/>
  <c r="U56" i="85"/>
  <c r="DB55" i="85"/>
  <c r="DA55" i="85"/>
  <c r="CZ55" i="85"/>
  <c r="CY55" i="85"/>
  <c r="CX55" i="85"/>
  <c r="CW55" i="85"/>
  <c r="CV55" i="85"/>
  <c r="CU55" i="85"/>
  <c r="CT55" i="85"/>
  <c r="CS55" i="85"/>
  <c r="CR55" i="85"/>
  <c r="CQ55" i="85"/>
  <c r="CP55" i="85"/>
  <c r="CO55" i="85"/>
  <c r="CN55" i="85"/>
  <c r="CM55" i="85"/>
  <c r="CL55" i="85"/>
  <c r="CK55" i="85"/>
  <c r="CJ55" i="85"/>
  <c r="CI55" i="85"/>
  <c r="CH55" i="85"/>
  <c r="CG55" i="85"/>
  <c r="CF55" i="85"/>
  <c r="CE55" i="85"/>
  <c r="CD55" i="85"/>
  <c r="CC55" i="85"/>
  <c r="CB55" i="85"/>
  <c r="CA55" i="85"/>
  <c r="BZ55" i="85"/>
  <c r="BY55" i="85"/>
  <c r="BX55" i="85"/>
  <c r="DB54" i="85"/>
  <c r="DA54" i="85"/>
  <c r="CZ54" i="85"/>
  <c r="CY54" i="85"/>
  <c r="CX54" i="85"/>
  <c r="CW54" i="85"/>
  <c r="CV54" i="85"/>
  <c r="CU54" i="85"/>
  <c r="CT54" i="85"/>
  <c r="CS54" i="85"/>
  <c r="CR54" i="85"/>
  <c r="CQ54" i="85"/>
  <c r="CP54" i="85"/>
  <c r="CO54" i="85"/>
  <c r="CN54" i="85"/>
  <c r="CM54" i="85"/>
  <c r="CL54" i="85"/>
  <c r="CK54" i="85"/>
  <c r="CJ54" i="85"/>
  <c r="CI54" i="85"/>
  <c r="CH54" i="85"/>
  <c r="CG54" i="85"/>
  <c r="CF54" i="85"/>
  <c r="CE54" i="85"/>
  <c r="CD54" i="85"/>
  <c r="CC54" i="85"/>
  <c r="CB54" i="85"/>
  <c r="CA54" i="85"/>
  <c r="BZ54" i="85"/>
  <c r="BY54" i="85"/>
  <c r="BX54" i="85"/>
  <c r="BT54" i="85"/>
  <c r="DB53" i="85"/>
  <c r="DA53" i="85"/>
  <c r="CZ53" i="85"/>
  <c r="CY53" i="85"/>
  <c r="CX53" i="85"/>
  <c r="CW53" i="85"/>
  <c r="CV53" i="85"/>
  <c r="CU53" i="85"/>
  <c r="CT53" i="85"/>
  <c r="CS53" i="85"/>
  <c r="CR53" i="85"/>
  <c r="CQ53" i="85"/>
  <c r="CP53" i="85"/>
  <c r="CO53" i="85"/>
  <c r="CN53" i="85"/>
  <c r="CM53" i="85"/>
  <c r="CL53" i="85"/>
  <c r="CK53" i="85"/>
  <c r="CJ53" i="85"/>
  <c r="CI53" i="85"/>
  <c r="CH53" i="85"/>
  <c r="CG53" i="85"/>
  <c r="CF53" i="85"/>
  <c r="CE53" i="85"/>
  <c r="CD53" i="85"/>
  <c r="CC53" i="85"/>
  <c r="CB53" i="85"/>
  <c r="CA53" i="85"/>
  <c r="BZ53" i="85"/>
  <c r="BY53" i="85"/>
  <c r="BX53" i="85"/>
  <c r="BT53" i="85"/>
  <c r="DB52" i="85"/>
  <c r="DA52" i="85"/>
  <c r="CZ52" i="85"/>
  <c r="CY52" i="85"/>
  <c r="CX52" i="85"/>
  <c r="CW52" i="85"/>
  <c r="CV52" i="85"/>
  <c r="CU52" i="85"/>
  <c r="CT52" i="85"/>
  <c r="CS52" i="85"/>
  <c r="CR52" i="85"/>
  <c r="CQ52" i="85"/>
  <c r="CP52" i="85"/>
  <c r="CO52" i="85"/>
  <c r="CN52" i="85"/>
  <c r="CM52" i="85"/>
  <c r="CL52" i="85"/>
  <c r="CK52" i="85"/>
  <c r="CJ52" i="85"/>
  <c r="CI52" i="85"/>
  <c r="CH52" i="85"/>
  <c r="CG52" i="85"/>
  <c r="CF52" i="85"/>
  <c r="CE52" i="85"/>
  <c r="DC52" i="85" s="1"/>
  <c r="CD52" i="85"/>
  <c r="CC52" i="85"/>
  <c r="CB52" i="85"/>
  <c r="CA52" i="85"/>
  <c r="BZ52" i="85"/>
  <c r="BY52" i="85"/>
  <c r="BX52" i="85"/>
  <c r="BT52" i="85"/>
  <c r="M52" i="85"/>
  <c r="Y51" i="85"/>
  <c r="W51" i="85"/>
  <c r="U51" i="85"/>
  <c r="DB50" i="85"/>
  <c r="DA50" i="85"/>
  <c r="CZ50" i="85"/>
  <c r="CY50" i="85"/>
  <c r="CX50" i="85"/>
  <c r="CW50" i="85"/>
  <c r="CV50" i="85"/>
  <c r="CU50" i="85"/>
  <c r="CT50" i="85"/>
  <c r="CS50" i="85"/>
  <c r="CR50" i="85"/>
  <c r="CQ50" i="85"/>
  <c r="CP50" i="85"/>
  <c r="CO50" i="85"/>
  <c r="CN50" i="85"/>
  <c r="CM50" i="85"/>
  <c r="CL50" i="85"/>
  <c r="CK50" i="85"/>
  <c r="CJ50" i="85"/>
  <c r="CI50" i="85"/>
  <c r="CH50" i="85"/>
  <c r="CG50" i="85"/>
  <c r="CF50" i="85"/>
  <c r="CE50" i="85"/>
  <c r="CD50" i="85"/>
  <c r="CC50" i="85"/>
  <c r="CB50" i="85"/>
  <c r="CA50" i="85"/>
  <c r="BZ50" i="85"/>
  <c r="BY50" i="85"/>
  <c r="BX50" i="85"/>
  <c r="DB49" i="85"/>
  <c r="DA49" i="85"/>
  <c r="CZ49" i="85"/>
  <c r="CY49" i="85"/>
  <c r="CX49" i="85"/>
  <c r="CW49" i="85"/>
  <c r="CV49" i="85"/>
  <c r="CU49" i="85"/>
  <c r="CT49" i="85"/>
  <c r="CS49" i="85"/>
  <c r="CR49" i="85"/>
  <c r="CQ49" i="85"/>
  <c r="CP49" i="85"/>
  <c r="CO49" i="85"/>
  <c r="CN49" i="85"/>
  <c r="CM49" i="85"/>
  <c r="CL49" i="85"/>
  <c r="CK49" i="85"/>
  <c r="CJ49" i="85"/>
  <c r="CI49" i="85"/>
  <c r="CH49" i="85"/>
  <c r="CG49" i="85"/>
  <c r="CF49" i="85"/>
  <c r="CE49" i="85"/>
  <c r="CD49" i="85"/>
  <c r="CC49" i="85"/>
  <c r="CB49" i="85"/>
  <c r="CA49" i="85"/>
  <c r="BZ49" i="85"/>
  <c r="BY49" i="85"/>
  <c r="BX49" i="85"/>
  <c r="BT49" i="85"/>
  <c r="DB48" i="85"/>
  <c r="DA48" i="85"/>
  <c r="CZ48" i="85"/>
  <c r="CY48" i="85"/>
  <c r="CX48" i="85"/>
  <c r="CW48" i="85"/>
  <c r="CV48" i="85"/>
  <c r="CU48" i="85"/>
  <c r="CT48" i="85"/>
  <c r="CS48" i="85"/>
  <c r="CR48" i="85"/>
  <c r="CQ48" i="85"/>
  <c r="CP48" i="85"/>
  <c r="CO48" i="85"/>
  <c r="CN48" i="85"/>
  <c r="CM48" i="85"/>
  <c r="CL48" i="85"/>
  <c r="CK48" i="85"/>
  <c r="CJ48" i="85"/>
  <c r="CI48" i="85"/>
  <c r="CH48" i="85"/>
  <c r="CG48" i="85"/>
  <c r="CF48" i="85"/>
  <c r="CE48" i="85"/>
  <c r="CD48" i="85"/>
  <c r="CC48" i="85"/>
  <c r="CB48" i="85"/>
  <c r="CA48" i="85"/>
  <c r="BZ48" i="85"/>
  <c r="BY48" i="85"/>
  <c r="BX48" i="85"/>
  <c r="BT48" i="85"/>
  <c r="DB47" i="85"/>
  <c r="DA47" i="85"/>
  <c r="CZ47" i="85"/>
  <c r="CY47" i="85"/>
  <c r="CX47" i="85"/>
  <c r="CW47" i="85"/>
  <c r="CV47" i="85"/>
  <c r="CU47" i="85"/>
  <c r="CT47" i="85"/>
  <c r="CS47" i="85"/>
  <c r="CR47" i="85"/>
  <c r="CQ47" i="85"/>
  <c r="CP47" i="85"/>
  <c r="CO47" i="85"/>
  <c r="CN47" i="85"/>
  <c r="CM47" i="85"/>
  <c r="CL47" i="85"/>
  <c r="CK47" i="85"/>
  <c r="CJ47" i="85"/>
  <c r="CI47" i="85"/>
  <c r="CH47" i="85"/>
  <c r="CG47" i="85"/>
  <c r="CF47" i="85"/>
  <c r="CE47" i="85"/>
  <c r="CD47" i="85"/>
  <c r="CC47" i="85"/>
  <c r="CB47" i="85"/>
  <c r="CA47" i="85"/>
  <c r="BZ47" i="85"/>
  <c r="BY47" i="85"/>
  <c r="BX47" i="85"/>
  <c r="BT47" i="85"/>
  <c r="M47" i="85"/>
  <c r="Y46" i="85"/>
  <c r="W46" i="85"/>
  <c r="DB45" i="85"/>
  <c r="DA45" i="85"/>
  <c r="CZ45" i="85"/>
  <c r="CY45" i="85"/>
  <c r="CX45" i="85"/>
  <c r="CW45" i="85"/>
  <c r="CV45" i="85"/>
  <c r="CU45" i="85"/>
  <c r="CT45" i="85"/>
  <c r="CS45" i="85"/>
  <c r="CR45" i="85"/>
  <c r="CQ45" i="85"/>
  <c r="CP45" i="85"/>
  <c r="CO45" i="85"/>
  <c r="CN45" i="85"/>
  <c r="CM45" i="85"/>
  <c r="CL45" i="85"/>
  <c r="CK45" i="85"/>
  <c r="CJ45" i="85"/>
  <c r="CI45" i="85"/>
  <c r="CH45" i="85"/>
  <c r="CG45" i="85"/>
  <c r="CF45" i="85"/>
  <c r="CE45" i="85"/>
  <c r="CD45" i="85"/>
  <c r="CC45" i="85"/>
  <c r="CB45" i="85"/>
  <c r="CA45" i="85"/>
  <c r="BZ45" i="85"/>
  <c r="BY45" i="85"/>
  <c r="BX45" i="85"/>
  <c r="DB44" i="85"/>
  <c r="DA44" i="85"/>
  <c r="CZ44" i="85"/>
  <c r="CY44" i="85"/>
  <c r="CX44" i="85"/>
  <c r="CW44" i="85"/>
  <c r="CV44" i="85"/>
  <c r="CU44" i="85"/>
  <c r="CT44" i="85"/>
  <c r="CS44" i="85"/>
  <c r="CR44" i="85"/>
  <c r="CQ44" i="85"/>
  <c r="CP44" i="85"/>
  <c r="CO44" i="85"/>
  <c r="CN44" i="85"/>
  <c r="CM44" i="85"/>
  <c r="CL44" i="85"/>
  <c r="CK44" i="85"/>
  <c r="CJ44" i="85"/>
  <c r="CI44" i="85"/>
  <c r="CH44" i="85"/>
  <c r="CG44" i="85"/>
  <c r="CF44" i="85"/>
  <c r="CE44" i="85"/>
  <c r="CD44" i="85"/>
  <c r="CC44" i="85"/>
  <c r="CB44" i="85"/>
  <c r="CA44" i="85"/>
  <c r="BZ44" i="85"/>
  <c r="BY44" i="85"/>
  <c r="BX44" i="85"/>
  <c r="DB43" i="85"/>
  <c r="DA43" i="85"/>
  <c r="CZ43" i="85"/>
  <c r="CY43" i="85"/>
  <c r="CX43" i="85"/>
  <c r="CW43" i="85"/>
  <c r="CV43" i="85"/>
  <c r="CU43" i="85"/>
  <c r="CT43" i="85"/>
  <c r="CS43" i="85"/>
  <c r="CR43" i="85"/>
  <c r="CQ43" i="85"/>
  <c r="CP43" i="85"/>
  <c r="CO43" i="85"/>
  <c r="CN43" i="85"/>
  <c r="CM43" i="85"/>
  <c r="CL43" i="85"/>
  <c r="CK43" i="85"/>
  <c r="CJ43" i="85"/>
  <c r="CI43" i="85"/>
  <c r="CH43" i="85"/>
  <c r="CG43" i="85"/>
  <c r="CF43" i="85"/>
  <c r="CE43" i="85"/>
  <c r="CD43" i="85"/>
  <c r="CC43" i="85"/>
  <c r="CB43" i="85"/>
  <c r="CA43" i="85"/>
  <c r="BZ43" i="85"/>
  <c r="BY43" i="85"/>
  <c r="BX43" i="85"/>
  <c r="BT43" i="85"/>
  <c r="DB42" i="85"/>
  <c r="DA42" i="85"/>
  <c r="CZ42" i="85"/>
  <c r="CY42" i="85"/>
  <c r="CX42" i="85"/>
  <c r="CW42" i="85"/>
  <c r="CV42" i="85"/>
  <c r="CU42" i="85"/>
  <c r="CT42" i="85"/>
  <c r="CS42" i="85"/>
  <c r="CR42" i="85"/>
  <c r="CQ42" i="85"/>
  <c r="CP42" i="85"/>
  <c r="CO42" i="85"/>
  <c r="CN42" i="85"/>
  <c r="CM42" i="85"/>
  <c r="CL42" i="85"/>
  <c r="CK42" i="85"/>
  <c r="CJ42" i="85"/>
  <c r="CI42" i="85"/>
  <c r="CH42" i="85"/>
  <c r="CG42" i="85"/>
  <c r="CF42" i="85"/>
  <c r="CE42" i="85"/>
  <c r="CD42" i="85"/>
  <c r="CC42" i="85"/>
  <c r="CB42" i="85"/>
  <c r="CA42" i="85"/>
  <c r="BZ42" i="85"/>
  <c r="BY42" i="85"/>
  <c r="BX42" i="85"/>
  <c r="BT42" i="85"/>
  <c r="M42" i="85"/>
  <c r="Y41" i="85"/>
  <c r="W41" i="85"/>
  <c r="DB40" i="85"/>
  <c r="DA40" i="85"/>
  <c r="CZ40" i="85"/>
  <c r="CY40" i="85"/>
  <c r="CX40" i="85"/>
  <c r="CW40" i="85"/>
  <c r="CV40" i="85"/>
  <c r="CU40" i="85"/>
  <c r="CT40" i="85"/>
  <c r="CS40" i="85"/>
  <c r="CR40" i="85"/>
  <c r="CQ40" i="85"/>
  <c r="CP40" i="85"/>
  <c r="CO40" i="85"/>
  <c r="CN40" i="85"/>
  <c r="CM40" i="85"/>
  <c r="CL40" i="85"/>
  <c r="CK40" i="85"/>
  <c r="CJ40" i="85"/>
  <c r="CI40" i="85"/>
  <c r="CH40" i="85"/>
  <c r="CG40" i="85"/>
  <c r="CF40" i="85"/>
  <c r="CE40" i="85"/>
  <c r="CD40" i="85"/>
  <c r="CC40" i="85"/>
  <c r="CB40" i="85"/>
  <c r="CA40" i="85"/>
  <c r="BZ40" i="85"/>
  <c r="BY40" i="85"/>
  <c r="BX40" i="85"/>
  <c r="DB39" i="85"/>
  <c r="DA39" i="85"/>
  <c r="CZ39" i="85"/>
  <c r="CY39" i="85"/>
  <c r="CX39" i="85"/>
  <c r="CW39" i="85"/>
  <c r="CV39" i="85"/>
  <c r="CU39" i="85"/>
  <c r="CT39" i="85"/>
  <c r="CS39" i="85"/>
  <c r="CR39" i="85"/>
  <c r="CQ39" i="85"/>
  <c r="CP39" i="85"/>
  <c r="CO39" i="85"/>
  <c r="CN39" i="85"/>
  <c r="CM39" i="85"/>
  <c r="CL39" i="85"/>
  <c r="CK39" i="85"/>
  <c r="CJ39" i="85"/>
  <c r="CI39" i="85"/>
  <c r="CH39" i="85"/>
  <c r="CG39" i="85"/>
  <c r="CF39" i="85"/>
  <c r="CE39" i="85"/>
  <c r="DC39" i="85" s="1"/>
  <c r="CD39" i="85"/>
  <c r="CC39" i="85"/>
  <c r="CB39" i="85"/>
  <c r="CA39" i="85"/>
  <c r="BZ39" i="85"/>
  <c r="BY39" i="85"/>
  <c r="BX39" i="85"/>
  <c r="BT39" i="85"/>
  <c r="DB38" i="85"/>
  <c r="DA38" i="85"/>
  <c r="CZ38" i="85"/>
  <c r="CY38" i="85"/>
  <c r="CX38" i="85"/>
  <c r="CW38" i="85"/>
  <c r="CV38" i="85"/>
  <c r="CU38" i="85"/>
  <c r="CT38" i="85"/>
  <c r="CS38" i="85"/>
  <c r="CR38" i="85"/>
  <c r="CQ38" i="85"/>
  <c r="CP38" i="85"/>
  <c r="CO38" i="85"/>
  <c r="CN38" i="85"/>
  <c r="CM38" i="85"/>
  <c r="CL38" i="85"/>
  <c r="CK38" i="85"/>
  <c r="CJ38" i="85"/>
  <c r="CI38" i="85"/>
  <c r="CH38" i="85"/>
  <c r="CG38" i="85"/>
  <c r="CF38" i="85"/>
  <c r="CE38" i="85"/>
  <c r="CD38" i="85"/>
  <c r="CC38" i="85"/>
  <c r="CB38" i="85"/>
  <c r="CA38" i="85"/>
  <c r="BZ38" i="85"/>
  <c r="BY38" i="85"/>
  <c r="BX38" i="85"/>
  <c r="BT38" i="85"/>
  <c r="DB37" i="85"/>
  <c r="DA37" i="85"/>
  <c r="CZ37" i="85"/>
  <c r="CY37" i="85"/>
  <c r="CX37" i="85"/>
  <c r="CW37" i="85"/>
  <c r="CV37" i="85"/>
  <c r="CU37" i="85"/>
  <c r="CT37" i="85"/>
  <c r="CS37" i="85"/>
  <c r="CR37" i="85"/>
  <c r="CQ37" i="85"/>
  <c r="CP37" i="85"/>
  <c r="CO37" i="85"/>
  <c r="CN37" i="85"/>
  <c r="CM37" i="85"/>
  <c r="CL37" i="85"/>
  <c r="CK37" i="85"/>
  <c r="CJ37" i="85"/>
  <c r="CI37" i="85"/>
  <c r="CH37" i="85"/>
  <c r="CG37" i="85"/>
  <c r="CF37" i="85"/>
  <c r="CE37" i="85"/>
  <c r="CD37" i="85"/>
  <c r="CC37" i="85"/>
  <c r="CB37" i="85"/>
  <c r="CA37" i="85"/>
  <c r="BZ37" i="85"/>
  <c r="BY37" i="85"/>
  <c r="BX37" i="85"/>
  <c r="BT37" i="85"/>
  <c r="M37" i="85"/>
  <c r="Y36" i="85"/>
  <c r="BR37" i="85" s="1"/>
  <c r="W36" i="85"/>
  <c r="DB35" i="85"/>
  <c r="DA35" i="85"/>
  <c r="CZ35" i="85"/>
  <c r="CY35" i="85"/>
  <c r="CX35" i="85"/>
  <c r="CW35" i="85"/>
  <c r="CV35" i="85"/>
  <c r="CU35" i="85"/>
  <c r="CT35" i="85"/>
  <c r="CS35" i="85"/>
  <c r="CR35" i="85"/>
  <c r="CQ35" i="85"/>
  <c r="CP35" i="85"/>
  <c r="CO35" i="85"/>
  <c r="CN35" i="85"/>
  <c r="CM35" i="85"/>
  <c r="CL35" i="85"/>
  <c r="CK35" i="85"/>
  <c r="CJ35" i="85"/>
  <c r="CI35" i="85"/>
  <c r="CH35" i="85"/>
  <c r="CG35" i="85"/>
  <c r="CF35" i="85"/>
  <c r="CE35" i="85"/>
  <c r="CD35" i="85"/>
  <c r="CC35" i="85"/>
  <c r="CB35" i="85"/>
  <c r="CA35" i="85"/>
  <c r="BZ35" i="85"/>
  <c r="BY35" i="85"/>
  <c r="BX35" i="85"/>
  <c r="DB34" i="85"/>
  <c r="DA34" i="85"/>
  <c r="CZ34" i="85"/>
  <c r="CY34" i="85"/>
  <c r="CX34" i="85"/>
  <c r="CW34" i="85"/>
  <c r="CV34" i="85"/>
  <c r="CU34" i="85"/>
  <c r="CT34" i="85"/>
  <c r="CS34" i="85"/>
  <c r="CR34" i="85"/>
  <c r="CQ34" i="85"/>
  <c r="CP34" i="85"/>
  <c r="CO34" i="85"/>
  <c r="CN34" i="85"/>
  <c r="CM34" i="85"/>
  <c r="CL34" i="85"/>
  <c r="CK34" i="85"/>
  <c r="CJ34" i="85"/>
  <c r="CI34" i="85"/>
  <c r="CH34" i="85"/>
  <c r="CG34" i="85"/>
  <c r="CF34" i="85"/>
  <c r="CE34" i="85"/>
  <c r="CD34" i="85"/>
  <c r="CC34" i="85"/>
  <c r="CB34" i="85"/>
  <c r="CA34" i="85"/>
  <c r="BZ34" i="85"/>
  <c r="BY34" i="85"/>
  <c r="BX34" i="85"/>
  <c r="BT34" i="85"/>
  <c r="DB33" i="85"/>
  <c r="DA33" i="85"/>
  <c r="CZ33" i="85"/>
  <c r="CY33" i="85"/>
  <c r="CX33" i="85"/>
  <c r="CW33" i="85"/>
  <c r="CV33" i="85"/>
  <c r="CU33" i="85"/>
  <c r="CT33" i="85"/>
  <c r="CS33" i="85"/>
  <c r="CR33" i="85"/>
  <c r="CQ33" i="85"/>
  <c r="CP33" i="85"/>
  <c r="CO33" i="85"/>
  <c r="CN33" i="85"/>
  <c r="CM33" i="85"/>
  <c r="CL33" i="85"/>
  <c r="CK33" i="85"/>
  <c r="CJ33" i="85"/>
  <c r="CI33" i="85"/>
  <c r="CH33" i="85"/>
  <c r="CG33" i="85"/>
  <c r="CF33" i="85"/>
  <c r="CE33" i="85"/>
  <c r="CD33" i="85"/>
  <c r="CC33" i="85"/>
  <c r="CB33" i="85"/>
  <c r="CA33" i="85"/>
  <c r="BZ33" i="85"/>
  <c r="BY33" i="85"/>
  <c r="BX33" i="85"/>
  <c r="BT33" i="85"/>
  <c r="DB32" i="85"/>
  <c r="DA32" i="85"/>
  <c r="CZ32" i="85"/>
  <c r="CY32" i="85"/>
  <c r="CX32" i="85"/>
  <c r="CW32" i="85"/>
  <c r="CV32" i="85"/>
  <c r="CU32" i="85"/>
  <c r="CT32" i="85"/>
  <c r="CS32" i="85"/>
  <c r="CR32" i="85"/>
  <c r="CQ32" i="85"/>
  <c r="CP32" i="85"/>
  <c r="CO32" i="85"/>
  <c r="CN32" i="85"/>
  <c r="CM32" i="85"/>
  <c r="CL32" i="85"/>
  <c r="CK32" i="85"/>
  <c r="CJ32" i="85"/>
  <c r="CI32" i="85"/>
  <c r="CH32" i="85"/>
  <c r="CG32" i="85"/>
  <c r="CF32" i="85"/>
  <c r="CE32" i="85"/>
  <c r="CD32" i="85"/>
  <c r="CC32" i="85"/>
  <c r="CB32" i="85"/>
  <c r="CA32" i="85"/>
  <c r="BZ32" i="85"/>
  <c r="BY32" i="85"/>
  <c r="BX32" i="85"/>
  <c r="BT32" i="85"/>
  <c r="M32" i="85"/>
  <c r="Y31" i="85"/>
  <c r="W31" i="85"/>
  <c r="DB30" i="85"/>
  <c r="DA30" i="85"/>
  <c r="CZ30" i="85"/>
  <c r="CY30" i="85"/>
  <c r="CX30" i="85"/>
  <c r="CW30" i="85"/>
  <c r="CV30" i="85"/>
  <c r="CU30" i="85"/>
  <c r="CT30" i="85"/>
  <c r="CS30" i="85"/>
  <c r="CR30" i="85"/>
  <c r="CQ30" i="85"/>
  <c r="CP30" i="85"/>
  <c r="CO30" i="85"/>
  <c r="CN30" i="85"/>
  <c r="CM30" i="85"/>
  <c r="CL30" i="85"/>
  <c r="CK30" i="85"/>
  <c r="CJ30" i="85"/>
  <c r="CI30" i="85"/>
  <c r="CH30" i="85"/>
  <c r="CG30" i="85"/>
  <c r="CF30" i="85"/>
  <c r="CE30" i="85"/>
  <c r="CD30" i="85"/>
  <c r="CC30" i="85"/>
  <c r="CB30" i="85"/>
  <c r="CA30" i="85"/>
  <c r="BZ30" i="85"/>
  <c r="BY30" i="85"/>
  <c r="BX30" i="85"/>
  <c r="DB29" i="85"/>
  <c r="DA29" i="85"/>
  <c r="CZ29" i="85"/>
  <c r="CY29" i="85"/>
  <c r="CX29" i="85"/>
  <c r="CW29" i="85"/>
  <c r="CV29" i="85"/>
  <c r="CU29" i="85"/>
  <c r="CT29" i="85"/>
  <c r="CS29" i="85"/>
  <c r="CR29" i="85"/>
  <c r="CQ29" i="85"/>
  <c r="CP29" i="85"/>
  <c r="CO29" i="85"/>
  <c r="CN29" i="85"/>
  <c r="CM29" i="85"/>
  <c r="CL29" i="85"/>
  <c r="CK29" i="85"/>
  <c r="CJ29" i="85"/>
  <c r="CI29" i="85"/>
  <c r="CH29" i="85"/>
  <c r="CG29" i="85"/>
  <c r="CF29" i="85"/>
  <c r="CE29" i="85"/>
  <c r="CD29" i="85"/>
  <c r="CC29" i="85"/>
  <c r="CB29" i="85"/>
  <c r="CA29" i="85"/>
  <c r="BZ29" i="85"/>
  <c r="BY29" i="85"/>
  <c r="BX29" i="85"/>
  <c r="BT29" i="85"/>
  <c r="DB28" i="85"/>
  <c r="DA28" i="85"/>
  <c r="CZ28" i="85"/>
  <c r="CY28" i="85"/>
  <c r="CX28" i="85"/>
  <c r="CW28" i="85"/>
  <c r="CV28" i="85"/>
  <c r="CU28" i="85"/>
  <c r="CT28" i="85"/>
  <c r="CS28" i="85"/>
  <c r="CR28" i="85"/>
  <c r="CQ28" i="85"/>
  <c r="CP28" i="85"/>
  <c r="CO28" i="85"/>
  <c r="CN28" i="85"/>
  <c r="CM28" i="85"/>
  <c r="CL28" i="85"/>
  <c r="CK28" i="85"/>
  <c r="CJ28" i="85"/>
  <c r="CI28" i="85"/>
  <c r="CH28" i="85"/>
  <c r="CG28" i="85"/>
  <c r="CF28" i="85"/>
  <c r="CE28" i="85"/>
  <c r="CD28" i="85"/>
  <c r="CC28" i="85"/>
  <c r="CB28" i="85"/>
  <c r="CA28" i="85"/>
  <c r="BZ28" i="85"/>
  <c r="BY28" i="85"/>
  <c r="BX28" i="85"/>
  <c r="BT28" i="85"/>
  <c r="DB27" i="85"/>
  <c r="DA27" i="85"/>
  <c r="CZ27" i="85"/>
  <c r="CY27" i="85"/>
  <c r="CX27" i="85"/>
  <c r="CW27" i="85"/>
  <c r="CV27" i="85"/>
  <c r="CU27" i="85"/>
  <c r="CT27" i="85"/>
  <c r="CS27" i="85"/>
  <c r="CR27" i="85"/>
  <c r="CQ27" i="85"/>
  <c r="CP27" i="85"/>
  <c r="CO27" i="85"/>
  <c r="CN27" i="85"/>
  <c r="CM27" i="85"/>
  <c r="CL27" i="85"/>
  <c r="CK27" i="85"/>
  <c r="CJ27" i="85"/>
  <c r="CI27" i="85"/>
  <c r="CH27" i="85"/>
  <c r="CG27" i="85"/>
  <c r="CF27" i="85"/>
  <c r="CE27" i="85"/>
  <c r="CD27" i="85"/>
  <c r="CC27" i="85"/>
  <c r="CB27" i="85"/>
  <c r="CA27" i="85"/>
  <c r="BZ27" i="85"/>
  <c r="BY27" i="85"/>
  <c r="BX27" i="85"/>
  <c r="BT27" i="85"/>
  <c r="M27" i="85"/>
  <c r="Y26" i="85"/>
  <c r="W26" i="85"/>
  <c r="DB25" i="85"/>
  <c r="DA25" i="85"/>
  <c r="CZ25" i="85"/>
  <c r="CY25" i="85"/>
  <c r="CX25" i="85"/>
  <c r="CW25" i="85"/>
  <c r="CV25" i="85"/>
  <c r="CU25" i="85"/>
  <c r="CT25" i="85"/>
  <c r="CS25" i="85"/>
  <c r="CR25" i="85"/>
  <c r="CQ25" i="85"/>
  <c r="CP25" i="85"/>
  <c r="CO25" i="85"/>
  <c r="CN25" i="85"/>
  <c r="CM25" i="85"/>
  <c r="CL25" i="85"/>
  <c r="CK25" i="85"/>
  <c r="CJ25" i="85"/>
  <c r="CI25" i="85"/>
  <c r="CH25" i="85"/>
  <c r="CG25" i="85"/>
  <c r="CF25" i="85"/>
  <c r="CE25" i="85"/>
  <c r="CD25" i="85"/>
  <c r="CC25" i="85"/>
  <c r="CB25" i="85"/>
  <c r="CA25" i="85"/>
  <c r="BZ25" i="85"/>
  <c r="BY25" i="85"/>
  <c r="BX25" i="85"/>
  <c r="DB24" i="85"/>
  <c r="DA24" i="85"/>
  <c r="CZ24" i="85"/>
  <c r="CY24" i="85"/>
  <c r="CX24" i="85"/>
  <c r="CW24" i="85"/>
  <c r="CV24" i="85"/>
  <c r="CU24" i="85"/>
  <c r="CT24" i="85"/>
  <c r="CS24" i="85"/>
  <c r="CR24" i="85"/>
  <c r="CQ24" i="85"/>
  <c r="CP24" i="85"/>
  <c r="CO24" i="85"/>
  <c r="CN24" i="85"/>
  <c r="CM24" i="85"/>
  <c r="CL24" i="85"/>
  <c r="CK24" i="85"/>
  <c r="CJ24" i="85"/>
  <c r="CI24" i="85"/>
  <c r="CH24" i="85"/>
  <c r="CG24" i="85"/>
  <c r="CF24" i="85"/>
  <c r="CE24" i="85"/>
  <c r="CD24" i="85"/>
  <c r="CC24" i="85"/>
  <c r="CB24" i="85"/>
  <c r="CA24" i="85"/>
  <c r="BZ24" i="85"/>
  <c r="BY24" i="85"/>
  <c r="BX24" i="85"/>
  <c r="BT24" i="85"/>
  <c r="DB23" i="85"/>
  <c r="DA23" i="85"/>
  <c r="CZ23" i="85"/>
  <c r="CY23" i="85"/>
  <c r="CX23" i="85"/>
  <c r="CW23" i="85"/>
  <c r="CV23" i="85"/>
  <c r="CU23" i="85"/>
  <c r="CT23" i="85"/>
  <c r="CS23" i="85"/>
  <c r="CR23" i="85"/>
  <c r="CQ23" i="85"/>
  <c r="CP23" i="85"/>
  <c r="CO23" i="85"/>
  <c r="CN23" i="85"/>
  <c r="CM23" i="85"/>
  <c r="CL23" i="85"/>
  <c r="CK23" i="85"/>
  <c r="CJ23" i="85"/>
  <c r="CI23" i="85"/>
  <c r="CH23" i="85"/>
  <c r="CG23" i="85"/>
  <c r="CF23" i="85"/>
  <c r="CE23" i="85"/>
  <c r="CD23" i="85"/>
  <c r="CC23" i="85"/>
  <c r="CB23" i="85"/>
  <c r="CA23" i="85"/>
  <c r="BZ23" i="85"/>
  <c r="BY23" i="85"/>
  <c r="BX23" i="85"/>
  <c r="BT23" i="85"/>
  <c r="DB22" i="85"/>
  <c r="DA22" i="85"/>
  <c r="CZ22" i="85"/>
  <c r="CY22" i="85"/>
  <c r="CX22" i="85"/>
  <c r="CW22" i="85"/>
  <c r="CV22" i="85"/>
  <c r="CU22" i="85"/>
  <c r="CT22" i="85"/>
  <c r="CS22" i="85"/>
  <c r="CR22" i="85"/>
  <c r="CQ22" i="85"/>
  <c r="CP22" i="85"/>
  <c r="CO22" i="85"/>
  <c r="CN22" i="85"/>
  <c r="CM22" i="85"/>
  <c r="CL22" i="85"/>
  <c r="CK22" i="85"/>
  <c r="CJ22" i="85"/>
  <c r="CI22" i="85"/>
  <c r="CH22" i="85"/>
  <c r="CG22" i="85"/>
  <c r="CF22" i="85"/>
  <c r="CE22" i="85"/>
  <c r="CD22" i="85"/>
  <c r="CC22" i="85"/>
  <c r="CB22" i="85"/>
  <c r="CA22" i="85"/>
  <c r="BZ22" i="85"/>
  <c r="BY22" i="85"/>
  <c r="BX22" i="85"/>
  <c r="BT22" i="85"/>
  <c r="M22" i="85"/>
  <c r="Y21" i="85"/>
  <c r="BR22" i="85" s="1"/>
  <c r="W21" i="85"/>
  <c r="DB20" i="85"/>
  <c r="DA20" i="85"/>
  <c r="CZ20" i="85"/>
  <c r="CY20" i="85"/>
  <c r="CX20" i="85"/>
  <c r="CW20" i="85"/>
  <c r="CV20" i="85"/>
  <c r="CU20" i="85"/>
  <c r="CT20" i="85"/>
  <c r="CS20" i="85"/>
  <c r="CR20" i="85"/>
  <c r="CQ20" i="85"/>
  <c r="CP20" i="85"/>
  <c r="CO20" i="85"/>
  <c r="CN20" i="85"/>
  <c r="CM20" i="85"/>
  <c r="CL20" i="85"/>
  <c r="CK20" i="85"/>
  <c r="CJ20" i="85"/>
  <c r="CI20" i="85"/>
  <c r="CH20" i="85"/>
  <c r="CG20" i="85"/>
  <c r="CF20" i="85"/>
  <c r="CE20" i="85"/>
  <c r="CD20" i="85"/>
  <c r="CC20" i="85"/>
  <c r="CB20" i="85"/>
  <c r="CA20" i="85"/>
  <c r="BZ20" i="85"/>
  <c r="BY20" i="85"/>
  <c r="BX20" i="85"/>
  <c r="DB19" i="85"/>
  <c r="DA19" i="85"/>
  <c r="CZ19" i="85"/>
  <c r="CY19" i="85"/>
  <c r="CX19" i="85"/>
  <c r="CW19" i="85"/>
  <c r="CV19" i="85"/>
  <c r="CU19" i="85"/>
  <c r="CT19" i="85"/>
  <c r="CS19" i="85"/>
  <c r="CR19" i="85"/>
  <c r="CQ19" i="85"/>
  <c r="CP19" i="85"/>
  <c r="CO19" i="85"/>
  <c r="CN19" i="85"/>
  <c r="CM19" i="85"/>
  <c r="CL19" i="85"/>
  <c r="CK19" i="85"/>
  <c r="CJ19" i="85"/>
  <c r="CI19" i="85"/>
  <c r="CH19" i="85"/>
  <c r="CG19" i="85"/>
  <c r="CF19" i="85"/>
  <c r="CE19" i="85"/>
  <c r="CD19" i="85"/>
  <c r="CC19" i="85"/>
  <c r="CB19" i="85"/>
  <c r="CA19" i="85"/>
  <c r="BZ19" i="85"/>
  <c r="BY19" i="85"/>
  <c r="BX19" i="85"/>
  <c r="BT19" i="85"/>
  <c r="DB18" i="85"/>
  <c r="DA18" i="85"/>
  <c r="CZ18" i="85"/>
  <c r="CY18" i="85"/>
  <c r="CX18" i="85"/>
  <c r="CW18" i="85"/>
  <c r="CV18" i="85"/>
  <c r="CU18" i="85"/>
  <c r="CT18" i="85"/>
  <c r="CS18" i="85"/>
  <c r="CR18" i="85"/>
  <c r="CQ18" i="85"/>
  <c r="CP18" i="85"/>
  <c r="CO18" i="85"/>
  <c r="CN18" i="85"/>
  <c r="CM18" i="85"/>
  <c r="CL18" i="85"/>
  <c r="CK18" i="85"/>
  <c r="CJ18" i="85"/>
  <c r="CI18" i="85"/>
  <c r="CH18" i="85"/>
  <c r="CG18" i="85"/>
  <c r="CF18" i="85"/>
  <c r="CE18" i="85"/>
  <c r="CD18" i="85"/>
  <c r="CC18" i="85"/>
  <c r="CB18" i="85"/>
  <c r="CA18" i="85"/>
  <c r="BZ18" i="85"/>
  <c r="BY18" i="85"/>
  <c r="BX18" i="85"/>
  <c r="BT18" i="85"/>
  <c r="DB17" i="85"/>
  <c r="DA17" i="85"/>
  <c r="CZ17" i="85"/>
  <c r="CY17" i="85"/>
  <c r="CX17" i="85"/>
  <c r="CW17" i="85"/>
  <c r="CV17" i="85"/>
  <c r="CU17" i="85"/>
  <c r="CT17" i="85"/>
  <c r="CS17" i="85"/>
  <c r="CR17" i="85"/>
  <c r="CQ17" i="85"/>
  <c r="CP17" i="85"/>
  <c r="CO17" i="85"/>
  <c r="CN17" i="85"/>
  <c r="CM17" i="85"/>
  <c r="CL17" i="85"/>
  <c r="CK17" i="85"/>
  <c r="CJ17" i="85"/>
  <c r="CI17" i="85"/>
  <c r="CH17" i="85"/>
  <c r="CG17" i="85"/>
  <c r="CF17" i="85"/>
  <c r="CE17" i="85"/>
  <c r="CD17" i="85"/>
  <c r="CC17" i="85"/>
  <c r="CB17" i="85"/>
  <c r="CA17" i="85"/>
  <c r="BZ17" i="85"/>
  <c r="BY17" i="85"/>
  <c r="BX17" i="85"/>
  <c r="BT17" i="85"/>
  <c r="M17" i="85"/>
  <c r="Y16" i="85"/>
  <c r="W16" i="85"/>
  <c r="DB15" i="85"/>
  <c r="DA15" i="85"/>
  <c r="CZ15" i="85"/>
  <c r="CY15" i="85"/>
  <c r="CX15" i="85"/>
  <c r="CW15" i="85"/>
  <c r="CV15" i="85"/>
  <c r="CU15" i="85"/>
  <c r="CT15" i="85"/>
  <c r="CS15" i="85"/>
  <c r="CR15" i="85"/>
  <c r="CQ15" i="85"/>
  <c r="CP15" i="85"/>
  <c r="CO15" i="85"/>
  <c r="CN15" i="85"/>
  <c r="CM15" i="85"/>
  <c r="CL15" i="85"/>
  <c r="CK15" i="85"/>
  <c r="CJ15" i="85"/>
  <c r="CI15" i="85"/>
  <c r="CH15" i="85"/>
  <c r="CG15" i="85"/>
  <c r="CF15" i="85"/>
  <c r="CE15" i="85"/>
  <c r="CD15" i="85"/>
  <c r="CC15" i="85"/>
  <c r="CB15" i="85"/>
  <c r="CA15" i="85"/>
  <c r="BZ15" i="85"/>
  <c r="BY15" i="85"/>
  <c r="BX15" i="85"/>
  <c r="DB14" i="85"/>
  <c r="DA14" i="85"/>
  <c r="CZ14" i="85"/>
  <c r="CY14" i="85"/>
  <c r="CX14" i="85"/>
  <c r="CW14" i="85"/>
  <c r="CV14" i="85"/>
  <c r="CU14" i="85"/>
  <c r="CT14" i="85"/>
  <c r="CS14" i="85"/>
  <c r="CR14" i="85"/>
  <c r="CQ14" i="85"/>
  <c r="CP14" i="85"/>
  <c r="CO14" i="85"/>
  <c r="CN14" i="85"/>
  <c r="CM14" i="85"/>
  <c r="CL14" i="85"/>
  <c r="CK14" i="85"/>
  <c r="CJ14" i="85"/>
  <c r="CI14" i="85"/>
  <c r="CH14" i="85"/>
  <c r="CG14" i="85"/>
  <c r="CF14" i="85"/>
  <c r="CE14" i="85"/>
  <c r="CD14" i="85"/>
  <c r="CC14" i="85"/>
  <c r="CB14" i="85"/>
  <c r="CA14" i="85"/>
  <c r="BZ14" i="85"/>
  <c r="BY14" i="85"/>
  <c r="BX14" i="85"/>
  <c r="DB13" i="85"/>
  <c r="DA13" i="85"/>
  <c r="CZ13" i="85"/>
  <c r="CY13" i="85"/>
  <c r="CX13" i="85"/>
  <c r="CW13" i="85"/>
  <c r="CV13" i="85"/>
  <c r="CU13" i="85"/>
  <c r="CT13" i="85"/>
  <c r="CS13" i="85"/>
  <c r="CR13" i="85"/>
  <c r="CQ13" i="85"/>
  <c r="CP13" i="85"/>
  <c r="CO13" i="85"/>
  <c r="CN13" i="85"/>
  <c r="CM13" i="85"/>
  <c r="CL13" i="85"/>
  <c r="CK13" i="85"/>
  <c r="CJ13" i="85"/>
  <c r="CI13" i="85"/>
  <c r="CH13" i="85"/>
  <c r="CG13" i="85"/>
  <c r="CF13" i="85"/>
  <c r="CE13" i="85"/>
  <c r="CD13" i="85"/>
  <c r="CC13" i="85"/>
  <c r="CB13" i="85"/>
  <c r="CA13" i="85"/>
  <c r="BZ13" i="85"/>
  <c r="BY13" i="85"/>
  <c r="BX13" i="85"/>
  <c r="DB12" i="85"/>
  <c r="DA12" i="85"/>
  <c r="CZ12" i="85"/>
  <c r="CY12" i="85"/>
  <c r="CX12" i="85"/>
  <c r="CW12" i="85"/>
  <c r="CV12" i="85"/>
  <c r="CU12" i="85"/>
  <c r="CT12" i="85"/>
  <c r="CS12" i="85"/>
  <c r="CR12" i="85"/>
  <c r="CQ12" i="85"/>
  <c r="CP12" i="85"/>
  <c r="CO12" i="85"/>
  <c r="CN12" i="85"/>
  <c r="CM12" i="85"/>
  <c r="CL12" i="85"/>
  <c r="CK12" i="85"/>
  <c r="CJ12" i="85"/>
  <c r="CI12" i="85"/>
  <c r="CH12" i="85"/>
  <c r="CG12" i="85"/>
  <c r="CF12" i="85"/>
  <c r="CE12" i="85"/>
  <c r="CD12" i="85"/>
  <c r="CC12" i="85"/>
  <c r="CB12" i="85"/>
  <c r="CA12" i="85"/>
  <c r="BZ12" i="85"/>
  <c r="BY12" i="85"/>
  <c r="BX12" i="85"/>
  <c r="M12" i="85"/>
  <c r="W11" i="85"/>
  <c r="DB100" i="85"/>
  <c r="DA100" i="85"/>
  <c r="CZ100" i="85"/>
  <c r="CY100" i="85"/>
  <c r="CX100" i="85"/>
  <c r="CW100" i="85"/>
  <c r="CV100" i="85"/>
  <c r="CU100" i="85"/>
  <c r="CT100" i="85"/>
  <c r="CS100" i="85"/>
  <c r="CR100" i="85"/>
  <c r="CQ100" i="85"/>
  <c r="CP100" i="85"/>
  <c r="CO100" i="85"/>
  <c r="CN100" i="85"/>
  <c r="CM100" i="85"/>
  <c r="CL100" i="85"/>
  <c r="CK100" i="85"/>
  <c r="CJ100" i="85"/>
  <c r="CI100" i="85"/>
  <c r="CH100" i="85"/>
  <c r="CG100" i="85"/>
  <c r="CF100" i="85"/>
  <c r="CE100" i="85"/>
  <c r="CD100" i="85"/>
  <c r="CC100" i="85"/>
  <c r="CB100" i="85"/>
  <c r="CA100" i="85"/>
  <c r="BZ100" i="85"/>
  <c r="BY100" i="85"/>
  <c r="BX100" i="85"/>
  <c r="DB99" i="85"/>
  <c r="DA99" i="85"/>
  <c r="CZ99" i="85"/>
  <c r="CY99" i="85"/>
  <c r="CX99" i="85"/>
  <c r="CW99" i="85"/>
  <c r="CV99" i="85"/>
  <c r="CU99" i="85"/>
  <c r="CT99" i="85"/>
  <c r="CS99" i="85"/>
  <c r="CR99" i="85"/>
  <c r="CQ99" i="85"/>
  <c r="CP99" i="85"/>
  <c r="CO99" i="85"/>
  <c r="CN99" i="85"/>
  <c r="CM99" i="85"/>
  <c r="CL99" i="85"/>
  <c r="CK99" i="85"/>
  <c r="CJ99" i="85"/>
  <c r="CI99" i="85"/>
  <c r="CH99" i="85"/>
  <c r="CG99" i="85"/>
  <c r="CF99" i="85"/>
  <c r="CE99" i="85"/>
  <c r="CD99" i="85"/>
  <c r="CC99" i="85"/>
  <c r="CB99" i="85"/>
  <c r="CA99" i="85"/>
  <c r="BZ99" i="85"/>
  <c r="BY99" i="85"/>
  <c r="BX99" i="85"/>
  <c r="BT99" i="85"/>
  <c r="DB98" i="85"/>
  <c r="DA98" i="85"/>
  <c r="CZ98" i="85"/>
  <c r="CY98" i="85"/>
  <c r="CX98" i="85"/>
  <c r="CW98" i="85"/>
  <c r="CV98" i="85"/>
  <c r="CU98" i="85"/>
  <c r="CT98" i="85"/>
  <c r="CS98" i="85"/>
  <c r="CR98" i="85"/>
  <c r="CQ98" i="85"/>
  <c r="CP98" i="85"/>
  <c r="CO98" i="85"/>
  <c r="CN98" i="85"/>
  <c r="CM98" i="85"/>
  <c r="CL98" i="85"/>
  <c r="CK98" i="85"/>
  <c r="CJ98" i="85"/>
  <c r="CI98" i="85"/>
  <c r="CH98" i="85"/>
  <c r="CG98" i="85"/>
  <c r="CF98" i="85"/>
  <c r="CE98" i="85"/>
  <c r="CD98" i="85"/>
  <c r="CC98" i="85"/>
  <c r="CB98" i="85"/>
  <c r="CA98" i="85"/>
  <c r="BZ98" i="85"/>
  <c r="BY98" i="85"/>
  <c r="BX98" i="85"/>
  <c r="BT98" i="85"/>
  <c r="DB97" i="85"/>
  <c r="DA97" i="85"/>
  <c r="CZ97" i="85"/>
  <c r="CY97" i="85"/>
  <c r="CX97" i="85"/>
  <c r="CW97" i="85"/>
  <c r="CV97" i="85"/>
  <c r="CU97" i="85"/>
  <c r="CT97" i="85"/>
  <c r="CS97" i="85"/>
  <c r="CR97" i="85"/>
  <c r="CQ97" i="85"/>
  <c r="CP97" i="85"/>
  <c r="CO97" i="85"/>
  <c r="CN97" i="85"/>
  <c r="CM97" i="85"/>
  <c r="CL97" i="85"/>
  <c r="CK97" i="85"/>
  <c r="CJ97" i="85"/>
  <c r="CI97" i="85"/>
  <c r="CH97" i="85"/>
  <c r="CG97" i="85"/>
  <c r="CF97" i="85"/>
  <c r="CE97" i="85"/>
  <c r="CD97" i="85"/>
  <c r="CC97" i="85"/>
  <c r="CB97" i="85"/>
  <c r="CA97" i="85"/>
  <c r="BZ97" i="85"/>
  <c r="BY97" i="85"/>
  <c r="BX97" i="85"/>
  <c r="BT97" i="85"/>
  <c r="M97" i="85"/>
  <c r="Y96" i="85"/>
  <c r="W96" i="85"/>
  <c r="U96" i="85"/>
  <c r="DB95" i="85"/>
  <c r="DA95" i="85"/>
  <c r="CZ95" i="85"/>
  <c r="CY95" i="85"/>
  <c r="CX95" i="85"/>
  <c r="CW95" i="85"/>
  <c r="CV95" i="85"/>
  <c r="CU95" i="85"/>
  <c r="CT95" i="85"/>
  <c r="CS95" i="85"/>
  <c r="CR95" i="85"/>
  <c r="CQ95" i="85"/>
  <c r="CP95" i="85"/>
  <c r="CO95" i="85"/>
  <c r="CN95" i="85"/>
  <c r="CM95" i="85"/>
  <c r="CL95" i="85"/>
  <c r="CK95" i="85"/>
  <c r="CJ95" i="85"/>
  <c r="CI95" i="85"/>
  <c r="CH95" i="85"/>
  <c r="CG95" i="85"/>
  <c r="CF95" i="85"/>
  <c r="CE95" i="85"/>
  <c r="CD95" i="85"/>
  <c r="CC95" i="85"/>
  <c r="CB95" i="85"/>
  <c r="CA95" i="85"/>
  <c r="BZ95" i="85"/>
  <c r="BY95" i="85"/>
  <c r="BX95" i="85"/>
  <c r="DB94" i="85"/>
  <c r="DA94" i="85"/>
  <c r="CZ94" i="85"/>
  <c r="CY94" i="85"/>
  <c r="CX94" i="85"/>
  <c r="CW94" i="85"/>
  <c r="CV94" i="85"/>
  <c r="CU94" i="85"/>
  <c r="CT94" i="85"/>
  <c r="CS94" i="85"/>
  <c r="CR94" i="85"/>
  <c r="CQ94" i="85"/>
  <c r="CP94" i="85"/>
  <c r="CO94" i="85"/>
  <c r="CN94" i="85"/>
  <c r="CM94" i="85"/>
  <c r="CL94" i="85"/>
  <c r="CK94" i="85"/>
  <c r="CJ94" i="85"/>
  <c r="CI94" i="85"/>
  <c r="CH94" i="85"/>
  <c r="CG94" i="85"/>
  <c r="CF94" i="85"/>
  <c r="CE94" i="85"/>
  <c r="CD94" i="85"/>
  <c r="CC94" i="85"/>
  <c r="CB94" i="85"/>
  <c r="CA94" i="85"/>
  <c r="BZ94" i="85"/>
  <c r="BY94" i="85"/>
  <c r="BX94" i="85"/>
  <c r="BT94" i="85"/>
  <c r="DB93" i="85"/>
  <c r="DA93" i="85"/>
  <c r="CZ93" i="85"/>
  <c r="CY93" i="85"/>
  <c r="CX93" i="85"/>
  <c r="CW93" i="85"/>
  <c r="CV93" i="85"/>
  <c r="CU93" i="85"/>
  <c r="CT93" i="85"/>
  <c r="CS93" i="85"/>
  <c r="CR93" i="85"/>
  <c r="CQ93" i="85"/>
  <c r="CP93" i="85"/>
  <c r="CO93" i="85"/>
  <c r="CN93" i="85"/>
  <c r="CM93" i="85"/>
  <c r="CL93" i="85"/>
  <c r="CK93" i="85"/>
  <c r="CJ93" i="85"/>
  <c r="CI93" i="85"/>
  <c r="CH93" i="85"/>
  <c r="CG93" i="85"/>
  <c r="CF93" i="85"/>
  <c r="CE93" i="85"/>
  <c r="CD93" i="85"/>
  <c r="CC93" i="85"/>
  <c r="CB93" i="85"/>
  <c r="CA93" i="85"/>
  <c r="BZ93" i="85"/>
  <c r="BY93" i="85"/>
  <c r="BX93" i="85"/>
  <c r="BT93" i="85"/>
  <c r="DB92" i="85"/>
  <c r="DA92" i="85"/>
  <c r="CZ92" i="85"/>
  <c r="CY92" i="85"/>
  <c r="CX92" i="85"/>
  <c r="CW92" i="85"/>
  <c r="CV92" i="85"/>
  <c r="CU92" i="85"/>
  <c r="CT92" i="85"/>
  <c r="CS92" i="85"/>
  <c r="CR92" i="85"/>
  <c r="CQ92" i="85"/>
  <c r="CP92" i="85"/>
  <c r="CO92" i="85"/>
  <c r="CN92" i="85"/>
  <c r="CM92" i="85"/>
  <c r="CL92" i="85"/>
  <c r="CK92" i="85"/>
  <c r="CJ92" i="85"/>
  <c r="CI92" i="85"/>
  <c r="CH92" i="85"/>
  <c r="CG92" i="85"/>
  <c r="CF92" i="85"/>
  <c r="CE92" i="85"/>
  <c r="CD92" i="85"/>
  <c r="CC92" i="85"/>
  <c r="CB92" i="85"/>
  <c r="CA92" i="85"/>
  <c r="BZ92" i="85"/>
  <c r="BY92" i="85"/>
  <c r="BX92" i="85"/>
  <c r="BT92" i="85"/>
  <c r="M92" i="85"/>
  <c r="Y91" i="85"/>
  <c r="W91" i="85"/>
  <c r="U91" i="85"/>
  <c r="DB90" i="85"/>
  <c r="DA90" i="85"/>
  <c r="CZ90" i="85"/>
  <c r="CY90" i="85"/>
  <c r="CX90" i="85"/>
  <c r="CW90" i="85"/>
  <c r="CV90" i="85"/>
  <c r="CU90" i="85"/>
  <c r="CT90" i="85"/>
  <c r="CS90" i="85"/>
  <c r="CR90" i="85"/>
  <c r="CQ90" i="85"/>
  <c r="CP90" i="85"/>
  <c r="CO90" i="85"/>
  <c r="CN90" i="85"/>
  <c r="CM90" i="85"/>
  <c r="CL90" i="85"/>
  <c r="CK90" i="85"/>
  <c r="CJ90" i="85"/>
  <c r="CI90" i="85"/>
  <c r="CH90" i="85"/>
  <c r="CG90" i="85"/>
  <c r="CF90" i="85"/>
  <c r="CE90" i="85"/>
  <c r="CD90" i="85"/>
  <c r="CC90" i="85"/>
  <c r="CB90" i="85"/>
  <c r="CA90" i="85"/>
  <c r="BZ90" i="85"/>
  <c r="BY90" i="85"/>
  <c r="BX90" i="85"/>
  <c r="DB89" i="85"/>
  <c r="DA89" i="85"/>
  <c r="CZ89" i="85"/>
  <c r="CY89" i="85"/>
  <c r="CX89" i="85"/>
  <c r="CW89" i="85"/>
  <c r="CV89" i="85"/>
  <c r="CU89" i="85"/>
  <c r="CT89" i="85"/>
  <c r="CS89" i="85"/>
  <c r="CR89" i="85"/>
  <c r="CQ89" i="85"/>
  <c r="CP89" i="85"/>
  <c r="CO89" i="85"/>
  <c r="CN89" i="85"/>
  <c r="CM89" i="85"/>
  <c r="CL89" i="85"/>
  <c r="CK89" i="85"/>
  <c r="CJ89" i="85"/>
  <c r="CI89" i="85"/>
  <c r="CH89" i="85"/>
  <c r="CG89" i="85"/>
  <c r="CF89" i="85"/>
  <c r="CE89" i="85"/>
  <c r="CD89" i="85"/>
  <c r="CC89" i="85"/>
  <c r="CB89" i="85"/>
  <c r="CA89" i="85"/>
  <c r="BZ89" i="85"/>
  <c r="BY89" i="85"/>
  <c r="BX89" i="85"/>
  <c r="BT89" i="85"/>
  <c r="DB88" i="85"/>
  <c r="DA88" i="85"/>
  <c r="CZ88" i="85"/>
  <c r="CY88" i="85"/>
  <c r="CX88" i="85"/>
  <c r="CW88" i="85"/>
  <c r="CV88" i="85"/>
  <c r="CU88" i="85"/>
  <c r="CT88" i="85"/>
  <c r="CS88" i="85"/>
  <c r="CR88" i="85"/>
  <c r="CQ88" i="85"/>
  <c r="CP88" i="85"/>
  <c r="CO88" i="85"/>
  <c r="CN88" i="85"/>
  <c r="CM88" i="85"/>
  <c r="CL88" i="85"/>
  <c r="CK88" i="85"/>
  <c r="CJ88" i="85"/>
  <c r="CI88" i="85"/>
  <c r="CH88" i="85"/>
  <c r="CG88" i="85"/>
  <c r="CF88" i="85"/>
  <c r="CE88" i="85"/>
  <c r="CD88" i="85"/>
  <c r="CC88" i="85"/>
  <c r="CB88" i="85"/>
  <c r="CA88" i="85"/>
  <c r="BZ88" i="85"/>
  <c r="BY88" i="85"/>
  <c r="BX88" i="85"/>
  <c r="BT88" i="85"/>
  <c r="DB87" i="85"/>
  <c r="DA87" i="85"/>
  <c r="CZ87" i="85"/>
  <c r="CY87" i="85"/>
  <c r="CX87" i="85"/>
  <c r="CW87" i="85"/>
  <c r="CV87" i="85"/>
  <c r="CU87" i="85"/>
  <c r="CT87" i="85"/>
  <c r="CS87" i="85"/>
  <c r="CR87" i="85"/>
  <c r="CQ87" i="85"/>
  <c r="CP87" i="85"/>
  <c r="CO87" i="85"/>
  <c r="CN87" i="85"/>
  <c r="CM87" i="85"/>
  <c r="CL87" i="85"/>
  <c r="CK87" i="85"/>
  <c r="CJ87" i="85"/>
  <c r="CI87" i="85"/>
  <c r="CH87" i="85"/>
  <c r="CG87" i="85"/>
  <c r="CF87" i="85"/>
  <c r="CE87" i="85"/>
  <c r="CD87" i="85"/>
  <c r="CC87" i="85"/>
  <c r="CB87" i="85"/>
  <c r="CA87" i="85"/>
  <c r="BZ87" i="85"/>
  <c r="BY87" i="85"/>
  <c r="BX87" i="85"/>
  <c r="BT87" i="85"/>
  <c r="M87" i="85"/>
  <c r="Y86" i="85"/>
  <c r="W86" i="85"/>
  <c r="U86" i="85"/>
  <c r="DB85" i="85"/>
  <c r="DA85" i="85"/>
  <c r="CZ85" i="85"/>
  <c r="CY85" i="85"/>
  <c r="CX85" i="85"/>
  <c r="CW85" i="85"/>
  <c r="CV85" i="85"/>
  <c r="CU85" i="85"/>
  <c r="CT85" i="85"/>
  <c r="CS85" i="85"/>
  <c r="CR85" i="85"/>
  <c r="CQ85" i="85"/>
  <c r="CP85" i="85"/>
  <c r="CO85" i="85"/>
  <c r="CN85" i="85"/>
  <c r="CM85" i="85"/>
  <c r="CL85" i="85"/>
  <c r="CK85" i="85"/>
  <c r="CJ85" i="85"/>
  <c r="CI85" i="85"/>
  <c r="CH85" i="85"/>
  <c r="CG85" i="85"/>
  <c r="CF85" i="85"/>
  <c r="CE85" i="85"/>
  <c r="CD85" i="85"/>
  <c r="CC85" i="85"/>
  <c r="CB85" i="85"/>
  <c r="CA85" i="85"/>
  <c r="BZ85" i="85"/>
  <c r="BY85" i="85"/>
  <c r="BX85" i="85"/>
  <c r="DB84" i="85"/>
  <c r="DA84" i="85"/>
  <c r="CZ84" i="85"/>
  <c r="CY84" i="85"/>
  <c r="CX84" i="85"/>
  <c r="CW84" i="85"/>
  <c r="CV84" i="85"/>
  <c r="CU84" i="85"/>
  <c r="CT84" i="85"/>
  <c r="CS84" i="85"/>
  <c r="CR84" i="85"/>
  <c r="CQ84" i="85"/>
  <c r="CP84" i="85"/>
  <c r="CO84" i="85"/>
  <c r="CN84" i="85"/>
  <c r="CM84" i="85"/>
  <c r="CL84" i="85"/>
  <c r="CK84" i="85"/>
  <c r="CJ84" i="85"/>
  <c r="CI84" i="85"/>
  <c r="CH84" i="85"/>
  <c r="CG84" i="85"/>
  <c r="CF84" i="85"/>
  <c r="CE84" i="85"/>
  <c r="CD84" i="85"/>
  <c r="CC84" i="85"/>
  <c r="CB84" i="85"/>
  <c r="CA84" i="85"/>
  <c r="BZ84" i="85"/>
  <c r="BY84" i="85"/>
  <c r="BX84" i="85"/>
  <c r="BT84" i="85"/>
  <c r="DB83" i="85"/>
  <c r="DA83" i="85"/>
  <c r="CZ83" i="85"/>
  <c r="CY83" i="85"/>
  <c r="CX83" i="85"/>
  <c r="CW83" i="85"/>
  <c r="CV83" i="85"/>
  <c r="CU83" i="85"/>
  <c r="CT83" i="85"/>
  <c r="CS83" i="85"/>
  <c r="CR83" i="85"/>
  <c r="CQ83" i="85"/>
  <c r="CP83" i="85"/>
  <c r="CO83" i="85"/>
  <c r="CN83" i="85"/>
  <c r="CM83" i="85"/>
  <c r="CL83" i="85"/>
  <c r="CK83" i="85"/>
  <c r="CJ83" i="85"/>
  <c r="CI83" i="85"/>
  <c r="CH83" i="85"/>
  <c r="CG83" i="85"/>
  <c r="CF83" i="85"/>
  <c r="CE83" i="85"/>
  <c r="CD83" i="85"/>
  <c r="CC83" i="85"/>
  <c r="CB83" i="85"/>
  <c r="CA83" i="85"/>
  <c r="BZ83" i="85"/>
  <c r="BY83" i="85"/>
  <c r="BX83" i="85"/>
  <c r="BT83" i="85"/>
  <c r="DB82" i="85"/>
  <c r="DA82" i="85"/>
  <c r="CZ82" i="85"/>
  <c r="CY82" i="85"/>
  <c r="CX82" i="85"/>
  <c r="CW82" i="85"/>
  <c r="CV82" i="85"/>
  <c r="CU82" i="85"/>
  <c r="CT82" i="85"/>
  <c r="CS82" i="85"/>
  <c r="CR82" i="85"/>
  <c r="CQ82" i="85"/>
  <c r="CP82" i="85"/>
  <c r="CO82" i="85"/>
  <c r="CN82" i="85"/>
  <c r="CM82" i="85"/>
  <c r="CL82" i="85"/>
  <c r="CK82" i="85"/>
  <c r="CJ82" i="85"/>
  <c r="CI82" i="85"/>
  <c r="CH82" i="85"/>
  <c r="CG82" i="85"/>
  <c r="CF82" i="85"/>
  <c r="CE82" i="85"/>
  <c r="CD82" i="85"/>
  <c r="CC82" i="85"/>
  <c r="CB82" i="85"/>
  <c r="CA82" i="85"/>
  <c r="BZ82" i="85"/>
  <c r="BY82" i="85"/>
  <c r="BX82" i="85"/>
  <c r="BT82" i="85"/>
  <c r="M82" i="85"/>
  <c r="Y81" i="85"/>
  <c r="W81" i="85"/>
  <c r="U81" i="85"/>
  <c r="DB80" i="85"/>
  <c r="DA80" i="85"/>
  <c r="CZ80" i="85"/>
  <c r="CY80" i="85"/>
  <c r="CX80" i="85"/>
  <c r="CW80" i="85"/>
  <c r="CV80" i="85"/>
  <c r="CU80" i="85"/>
  <c r="CT80" i="85"/>
  <c r="CS80" i="85"/>
  <c r="CR80" i="85"/>
  <c r="CQ80" i="85"/>
  <c r="CP80" i="85"/>
  <c r="CO80" i="85"/>
  <c r="CN80" i="85"/>
  <c r="CM80" i="85"/>
  <c r="CL80" i="85"/>
  <c r="CK80" i="85"/>
  <c r="CJ80" i="85"/>
  <c r="CI80" i="85"/>
  <c r="CH80" i="85"/>
  <c r="CG80" i="85"/>
  <c r="CF80" i="85"/>
  <c r="CE80" i="85"/>
  <c r="CD80" i="85"/>
  <c r="CC80" i="85"/>
  <c r="CB80" i="85"/>
  <c r="CA80" i="85"/>
  <c r="BZ80" i="85"/>
  <c r="BY80" i="85"/>
  <c r="BX80" i="85"/>
  <c r="DB79" i="85"/>
  <c r="DA79" i="85"/>
  <c r="CZ79" i="85"/>
  <c r="CY79" i="85"/>
  <c r="CX79" i="85"/>
  <c r="CW79" i="85"/>
  <c r="CV79" i="85"/>
  <c r="CU79" i="85"/>
  <c r="CT79" i="85"/>
  <c r="CS79" i="85"/>
  <c r="CR79" i="85"/>
  <c r="CQ79" i="85"/>
  <c r="CP79" i="85"/>
  <c r="CO79" i="85"/>
  <c r="CN79" i="85"/>
  <c r="CM79" i="85"/>
  <c r="CL79" i="85"/>
  <c r="CK79" i="85"/>
  <c r="CJ79" i="85"/>
  <c r="CI79" i="85"/>
  <c r="CH79" i="85"/>
  <c r="CG79" i="85"/>
  <c r="CF79" i="85"/>
  <c r="CE79" i="85"/>
  <c r="CD79" i="85"/>
  <c r="CC79" i="85"/>
  <c r="CB79" i="85"/>
  <c r="CA79" i="85"/>
  <c r="BZ79" i="85"/>
  <c r="BY79" i="85"/>
  <c r="BX79" i="85"/>
  <c r="BT79" i="85"/>
  <c r="DB78" i="85"/>
  <c r="DA78" i="85"/>
  <c r="CZ78" i="85"/>
  <c r="CY78" i="85"/>
  <c r="CX78" i="85"/>
  <c r="CW78" i="85"/>
  <c r="CV78" i="85"/>
  <c r="CU78" i="85"/>
  <c r="CT78" i="85"/>
  <c r="CS78" i="85"/>
  <c r="CR78" i="85"/>
  <c r="CQ78" i="85"/>
  <c r="CP78" i="85"/>
  <c r="CO78" i="85"/>
  <c r="CN78" i="85"/>
  <c r="CM78" i="85"/>
  <c r="CL78" i="85"/>
  <c r="CK78" i="85"/>
  <c r="CJ78" i="85"/>
  <c r="CI78" i="85"/>
  <c r="CH78" i="85"/>
  <c r="CG78" i="85"/>
  <c r="CF78" i="85"/>
  <c r="CE78" i="85"/>
  <c r="CD78" i="85"/>
  <c r="CC78" i="85"/>
  <c r="CB78" i="85"/>
  <c r="CA78" i="85"/>
  <c r="BZ78" i="85"/>
  <c r="BY78" i="85"/>
  <c r="BX78" i="85"/>
  <c r="BT78" i="85"/>
  <c r="DB77" i="85"/>
  <c r="DA77" i="85"/>
  <c r="CZ77" i="85"/>
  <c r="CY77" i="85"/>
  <c r="CX77" i="85"/>
  <c r="CW77" i="85"/>
  <c r="CV77" i="85"/>
  <c r="CU77" i="85"/>
  <c r="CT77" i="85"/>
  <c r="CS77" i="85"/>
  <c r="CR77" i="85"/>
  <c r="CQ77" i="85"/>
  <c r="CP77" i="85"/>
  <c r="CO77" i="85"/>
  <c r="CN77" i="85"/>
  <c r="CM77" i="85"/>
  <c r="CL77" i="85"/>
  <c r="CK77" i="85"/>
  <c r="CJ77" i="85"/>
  <c r="CI77" i="85"/>
  <c r="CH77" i="85"/>
  <c r="CG77" i="85"/>
  <c r="CF77" i="85"/>
  <c r="CE77" i="85"/>
  <c r="CD77" i="85"/>
  <c r="CC77" i="85"/>
  <c r="CB77" i="85"/>
  <c r="CA77" i="85"/>
  <c r="BZ77" i="85"/>
  <c r="BY77" i="85"/>
  <c r="BX77" i="85"/>
  <c r="BT77" i="85"/>
  <c r="M77" i="85"/>
  <c r="Y76" i="85"/>
  <c r="W76" i="85"/>
  <c r="DB75" i="85"/>
  <c r="DA75" i="85"/>
  <c r="CZ75" i="85"/>
  <c r="CY75" i="85"/>
  <c r="CX75" i="85"/>
  <c r="CW75" i="85"/>
  <c r="CV75" i="85"/>
  <c r="CU75" i="85"/>
  <c r="CT75" i="85"/>
  <c r="CS75" i="85"/>
  <c r="CR75" i="85"/>
  <c r="CQ75" i="85"/>
  <c r="CP75" i="85"/>
  <c r="CO75" i="85"/>
  <c r="CN75" i="85"/>
  <c r="CM75" i="85"/>
  <c r="CL75" i="85"/>
  <c r="CK75" i="85"/>
  <c r="CJ75" i="85"/>
  <c r="CI75" i="85"/>
  <c r="CH75" i="85"/>
  <c r="CG75" i="85"/>
  <c r="CF75" i="85"/>
  <c r="CE75" i="85"/>
  <c r="CD75" i="85"/>
  <c r="CC75" i="85"/>
  <c r="CB75" i="85"/>
  <c r="CA75" i="85"/>
  <c r="BZ75" i="85"/>
  <c r="BY75" i="85"/>
  <c r="BX75" i="85"/>
  <c r="DB74" i="85"/>
  <c r="DA74" i="85"/>
  <c r="CZ74" i="85"/>
  <c r="CY74" i="85"/>
  <c r="CX74" i="85"/>
  <c r="CW74" i="85"/>
  <c r="CV74" i="85"/>
  <c r="CU74" i="85"/>
  <c r="CT74" i="85"/>
  <c r="CS74" i="85"/>
  <c r="CR74" i="85"/>
  <c r="CQ74" i="85"/>
  <c r="CP74" i="85"/>
  <c r="CO74" i="85"/>
  <c r="CN74" i="85"/>
  <c r="CM74" i="85"/>
  <c r="CL74" i="85"/>
  <c r="CK74" i="85"/>
  <c r="CJ74" i="85"/>
  <c r="CI74" i="85"/>
  <c r="CH74" i="85"/>
  <c r="CG74" i="85"/>
  <c r="CF74" i="85"/>
  <c r="CE74" i="85"/>
  <c r="CD74" i="85"/>
  <c r="CC74" i="85"/>
  <c r="CB74" i="85"/>
  <c r="CA74" i="85"/>
  <c r="BZ74" i="85"/>
  <c r="BY74" i="85"/>
  <c r="BX74" i="85"/>
  <c r="DB73" i="85"/>
  <c r="DA73" i="85"/>
  <c r="CZ73" i="85"/>
  <c r="CY73" i="85"/>
  <c r="CX73" i="85"/>
  <c r="CW73" i="85"/>
  <c r="CV73" i="85"/>
  <c r="CU73" i="85"/>
  <c r="CT73" i="85"/>
  <c r="CS73" i="85"/>
  <c r="CR73" i="85"/>
  <c r="CQ73" i="85"/>
  <c r="CP73" i="85"/>
  <c r="CO73" i="85"/>
  <c r="CN73" i="85"/>
  <c r="CM73" i="85"/>
  <c r="CL73" i="85"/>
  <c r="CK73" i="85"/>
  <c r="CJ73" i="85"/>
  <c r="CI73" i="85"/>
  <c r="CH73" i="85"/>
  <c r="CG73" i="85"/>
  <c r="CF73" i="85"/>
  <c r="CE73" i="85"/>
  <c r="CD73" i="85"/>
  <c r="CC73" i="85"/>
  <c r="CB73" i="85"/>
  <c r="CA73" i="85"/>
  <c r="BZ73" i="85"/>
  <c r="BY73" i="85"/>
  <c r="BX73" i="85"/>
  <c r="BT73" i="85"/>
  <c r="DB72" i="85"/>
  <c r="DA72" i="85"/>
  <c r="CZ72" i="85"/>
  <c r="CY72" i="85"/>
  <c r="CX72" i="85"/>
  <c r="CW72" i="85"/>
  <c r="CV72" i="85"/>
  <c r="CU72" i="85"/>
  <c r="CT72" i="85"/>
  <c r="CS72" i="85"/>
  <c r="CR72" i="85"/>
  <c r="CQ72" i="85"/>
  <c r="CP72" i="85"/>
  <c r="CO72" i="85"/>
  <c r="CN72" i="85"/>
  <c r="CM72" i="85"/>
  <c r="CL72" i="85"/>
  <c r="CK72" i="85"/>
  <c r="CJ72" i="85"/>
  <c r="CI72" i="85"/>
  <c r="CH72" i="85"/>
  <c r="CG72" i="85"/>
  <c r="CF72" i="85"/>
  <c r="CE72" i="85"/>
  <c r="CD72" i="85"/>
  <c r="CC72" i="85"/>
  <c r="CB72" i="85"/>
  <c r="CA72" i="85"/>
  <c r="BZ72" i="85"/>
  <c r="BY72" i="85"/>
  <c r="BX72" i="85"/>
  <c r="BT72" i="85"/>
  <c r="M72" i="85"/>
  <c r="Y71" i="85"/>
  <c r="W71" i="85"/>
  <c r="BQ12" i="85" l="1"/>
  <c r="DC43" i="85"/>
  <c r="BQ92" i="85"/>
  <c r="BP67" i="85"/>
  <c r="BR77" i="85"/>
  <c r="BR82" i="85"/>
  <c r="BQ27" i="85"/>
  <c r="BR42" i="85"/>
  <c r="BQ52" i="85"/>
  <c r="BR12" i="85"/>
  <c r="CB133" i="85"/>
  <c r="CR133" i="85"/>
  <c r="BZ134" i="85"/>
  <c r="DC19" i="85"/>
  <c r="DC23" i="85"/>
  <c r="DC32" i="85"/>
  <c r="DC55" i="85"/>
  <c r="DC59" i="85"/>
  <c r="DC63" i="85"/>
  <c r="BP12" i="85"/>
  <c r="BQ37" i="85"/>
  <c r="BP52" i="85"/>
  <c r="BQ77" i="85"/>
  <c r="BP92" i="85"/>
  <c r="DC94" i="85"/>
  <c r="BZ133" i="85"/>
  <c r="DC18" i="85"/>
  <c r="DC27" i="85"/>
  <c r="DC50" i="85"/>
  <c r="DC54" i="85"/>
  <c r="DC58" i="85"/>
  <c r="BP27" i="85"/>
  <c r="DC22" i="85"/>
  <c r="DC45" i="85"/>
  <c r="DC49" i="85"/>
  <c r="DC53" i="85"/>
  <c r="DC62" i="85"/>
  <c r="BP42" i="85"/>
  <c r="BP82" i="85"/>
  <c r="DC35" i="85"/>
  <c r="DC17" i="85"/>
  <c r="DC40" i="85"/>
  <c r="DC44" i="85"/>
  <c r="DC48" i="85"/>
  <c r="DC57" i="85"/>
  <c r="BP17" i="85"/>
  <c r="BQ42" i="85"/>
  <c r="BP57" i="85"/>
  <c r="BQ82" i="85"/>
  <c r="BP97" i="85"/>
  <c r="BQ17" i="85"/>
  <c r="BP32" i="85"/>
  <c r="BQ57" i="85"/>
  <c r="BP72" i="85"/>
  <c r="BQ97" i="85"/>
  <c r="DC30" i="85"/>
  <c r="DC34" i="85"/>
  <c r="DC38" i="85"/>
  <c r="DC47" i="85"/>
  <c r="DC70" i="85"/>
  <c r="BQ32" i="85"/>
  <c r="BP47" i="85"/>
  <c r="BQ72" i="85"/>
  <c r="BP87" i="85"/>
  <c r="DC25" i="85"/>
  <c r="DC33" i="85"/>
  <c r="DC42" i="85"/>
  <c r="DC65" i="85"/>
  <c r="DC69" i="85"/>
  <c r="BP22" i="85"/>
  <c r="BQ47" i="85"/>
  <c r="BP62" i="85"/>
  <c r="BQ87" i="85"/>
  <c r="DC20" i="85"/>
  <c r="DC24" i="85"/>
  <c r="DC28" i="85"/>
  <c r="DC29" i="85"/>
  <c r="DC37" i="85"/>
  <c r="DC60" i="85"/>
  <c r="DC64" i="85"/>
  <c r="DC68" i="85"/>
  <c r="BT12" i="85"/>
  <c r="BT13" i="85"/>
  <c r="BT14" i="85"/>
  <c r="DC15" i="85"/>
  <c r="DC14" i="85"/>
  <c r="DC13" i="85"/>
  <c r="DC12" i="85"/>
  <c r="DC72" i="85"/>
  <c r="DC80" i="85"/>
  <c r="DC87" i="85"/>
  <c r="DC93" i="85"/>
  <c r="DC85" i="85"/>
  <c r="DC92" i="85"/>
  <c r="DC78" i="85"/>
  <c r="DC77" i="85"/>
  <c r="DC99" i="85"/>
  <c r="DC75" i="85"/>
  <c r="DC82" i="85"/>
  <c r="DC74" i="85"/>
  <c r="DC90" i="85"/>
  <c r="DC79" i="85"/>
  <c r="DC84" i="85"/>
  <c r="DC100" i="85"/>
  <c r="DC83" i="85"/>
  <c r="DC98" i="85"/>
  <c r="DC73" i="85"/>
  <c r="DC88" i="85"/>
  <c r="DC89" i="85"/>
  <c r="DC95" i="85"/>
  <c r="DC97" i="85"/>
  <c r="H53" i="78"/>
  <c r="H52" i="78"/>
  <c r="DB130" i="85"/>
  <c r="DA130" i="85"/>
  <c r="CZ130" i="85"/>
  <c r="CY130" i="85"/>
  <c r="CX130" i="85"/>
  <c r="CW130" i="85"/>
  <c r="CV130" i="85"/>
  <c r="CU130" i="85"/>
  <c r="CT130" i="85"/>
  <c r="CS130" i="85"/>
  <c r="CR130" i="85"/>
  <c r="CQ130" i="85"/>
  <c r="CP130" i="85"/>
  <c r="CO130" i="85"/>
  <c r="CN130" i="85"/>
  <c r="CM130" i="85"/>
  <c r="CL130" i="85"/>
  <c r="CK130" i="85"/>
  <c r="CJ130" i="85"/>
  <c r="CI130" i="85"/>
  <c r="CH130" i="85"/>
  <c r="CG130" i="85"/>
  <c r="CF130" i="85"/>
  <c r="CE130" i="85"/>
  <c r="CD130" i="85"/>
  <c r="CC130" i="85"/>
  <c r="CB130" i="85"/>
  <c r="CA130" i="85"/>
  <c r="BZ130" i="85"/>
  <c r="BY130" i="85"/>
  <c r="BX130" i="85"/>
  <c r="DB129" i="85"/>
  <c r="DA129" i="85"/>
  <c r="CZ129" i="85"/>
  <c r="CY129" i="85"/>
  <c r="CX129" i="85"/>
  <c r="CW129" i="85"/>
  <c r="CW134" i="85" s="1"/>
  <c r="CV129" i="85"/>
  <c r="CU129" i="85"/>
  <c r="CT129" i="85"/>
  <c r="CS129" i="85"/>
  <c r="CR129" i="85"/>
  <c r="CQ129" i="85"/>
  <c r="CP129" i="85"/>
  <c r="CO129" i="85"/>
  <c r="CN129" i="85"/>
  <c r="CM129" i="85"/>
  <c r="CL129" i="85"/>
  <c r="CK129" i="85"/>
  <c r="CJ129" i="85"/>
  <c r="CI129" i="85"/>
  <c r="CH129" i="85"/>
  <c r="CG129" i="85"/>
  <c r="CF129" i="85"/>
  <c r="CE129" i="85"/>
  <c r="CD129" i="85"/>
  <c r="CC129" i="85"/>
  <c r="CB129" i="85"/>
  <c r="CA129" i="85"/>
  <c r="BZ129" i="85"/>
  <c r="BY129" i="85"/>
  <c r="BX129" i="85"/>
  <c r="BT129" i="85"/>
  <c r="DB128" i="85"/>
  <c r="DA128" i="85"/>
  <c r="CZ128" i="85"/>
  <c r="CY128" i="85"/>
  <c r="CX128" i="85"/>
  <c r="CW128" i="85"/>
  <c r="CV128" i="85"/>
  <c r="CU128" i="85"/>
  <c r="CT128" i="85"/>
  <c r="CS128" i="85"/>
  <c r="CR128" i="85"/>
  <c r="CQ128" i="85"/>
  <c r="CP128" i="85"/>
  <c r="CO128" i="85"/>
  <c r="CN128" i="85"/>
  <c r="CM128" i="85"/>
  <c r="CL128" i="85"/>
  <c r="CK128" i="85"/>
  <c r="CJ128" i="85"/>
  <c r="CI128" i="85"/>
  <c r="CH128" i="85"/>
  <c r="CG128" i="85"/>
  <c r="CF128" i="85"/>
  <c r="CE128" i="85"/>
  <c r="CD128" i="85"/>
  <c r="CC128" i="85"/>
  <c r="CB128" i="85"/>
  <c r="CA128" i="85"/>
  <c r="BZ128" i="85"/>
  <c r="BY128" i="85"/>
  <c r="BX128" i="85"/>
  <c r="BT128" i="85"/>
  <c r="DB127" i="85"/>
  <c r="DA127" i="85"/>
  <c r="CZ127" i="85"/>
  <c r="CY127" i="85"/>
  <c r="CX127" i="85"/>
  <c r="CW127" i="85"/>
  <c r="CV127" i="85"/>
  <c r="CU127" i="85"/>
  <c r="CT127" i="85"/>
  <c r="CS127" i="85"/>
  <c r="CR127" i="85"/>
  <c r="CQ127" i="85"/>
  <c r="CP127" i="85"/>
  <c r="CO127" i="85"/>
  <c r="CN127" i="85"/>
  <c r="CM127" i="85"/>
  <c r="CL127" i="85"/>
  <c r="CK127" i="85"/>
  <c r="CJ127" i="85"/>
  <c r="CI127" i="85"/>
  <c r="CH127" i="85"/>
  <c r="CG127" i="85"/>
  <c r="CF127" i="85"/>
  <c r="CE127" i="85"/>
  <c r="CD127" i="85"/>
  <c r="CC127" i="85"/>
  <c r="CB127" i="85"/>
  <c r="CA127" i="85"/>
  <c r="BZ127" i="85"/>
  <c r="BY127" i="85"/>
  <c r="BX127" i="85"/>
  <c r="BT127" i="85"/>
  <c r="DB125" i="85"/>
  <c r="DA125" i="85"/>
  <c r="CZ125" i="85"/>
  <c r="CZ135" i="85" s="1"/>
  <c r="CY125" i="85"/>
  <c r="CY135" i="85" s="1"/>
  <c r="CX125" i="85"/>
  <c r="CW125" i="85"/>
  <c r="CV125" i="85"/>
  <c r="CU125" i="85"/>
  <c r="CT125" i="85"/>
  <c r="CS125" i="85"/>
  <c r="CR125" i="85"/>
  <c r="CQ125" i="85"/>
  <c r="CP125" i="85"/>
  <c r="CO125" i="85"/>
  <c r="CN125" i="85"/>
  <c r="CM125" i="85"/>
  <c r="CL125" i="85"/>
  <c r="CK125" i="85"/>
  <c r="CJ125" i="85"/>
  <c r="CI125" i="85"/>
  <c r="CH125" i="85"/>
  <c r="CG125" i="85"/>
  <c r="CF125" i="85"/>
  <c r="CE125" i="85"/>
  <c r="CD125" i="85"/>
  <c r="CC125" i="85"/>
  <c r="CB125" i="85"/>
  <c r="CA125" i="85"/>
  <c r="BZ125" i="85"/>
  <c r="BY125" i="85"/>
  <c r="BX125" i="85"/>
  <c r="DB124" i="85"/>
  <c r="DA124" i="85"/>
  <c r="CZ124" i="85"/>
  <c r="CY124" i="85"/>
  <c r="CX124" i="85"/>
  <c r="CW124" i="85"/>
  <c r="CV124" i="85"/>
  <c r="CV134" i="85" s="1"/>
  <c r="CU124" i="85"/>
  <c r="CT124" i="85"/>
  <c r="CS124" i="85"/>
  <c r="CR124" i="85"/>
  <c r="CQ124" i="85"/>
  <c r="CP124" i="85"/>
  <c r="CO124" i="85"/>
  <c r="CN124" i="85"/>
  <c r="CM124" i="85"/>
  <c r="CL124" i="85"/>
  <c r="CK124" i="85"/>
  <c r="CJ124" i="85"/>
  <c r="CI124" i="85"/>
  <c r="CH124" i="85"/>
  <c r="CG124" i="85"/>
  <c r="CF124" i="85"/>
  <c r="CE124" i="85"/>
  <c r="CD124" i="85"/>
  <c r="CC124" i="85"/>
  <c r="CB124" i="85"/>
  <c r="CA124" i="85"/>
  <c r="BZ124" i="85"/>
  <c r="BY124" i="85"/>
  <c r="BX124" i="85"/>
  <c r="BT124" i="85"/>
  <c r="DB123" i="85"/>
  <c r="DA123" i="85"/>
  <c r="CZ123" i="85"/>
  <c r="CY123" i="85"/>
  <c r="CX123" i="85"/>
  <c r="CW123" i="85"/>
  <c r="CV123" i="85"/>
  <c r="CU123" i="85"/>
  <c r="CT123" i="85"/>
  <c r="CS123" i="85"/>
  <c r="CR123" i="85"/>
  <c r="CQ123" i="85"/>
  <c r="CP123" i="85"/>
  <c r="CO123" i="85"/>
  <c r="CN123" i="85"/>
  <c r="CM123" i="85"/>
  <c r="CL123" i="85"/>
  <c r="CK123" i="85"/>
  <c r="CJ123" i="85"/>
  <c r="CI123" i="85"/>
  <c r="CH123" i="85"/>
  <c r="CG123" i="85"/>
  <c r="CF123" i="85"/>
  <c r="CE123" i="85"/>
  <c r="CD123" i="85"/>
  <c r="CC123" i="85"/>
  <c r="CB123" i="85"/>
  <c r="CA123" i="85"/>
  <c r="BZ123" i="85"/>
  <c r="BY123" i="85"/>
  <c r="BX123" i="85"/>
  <c r="BT123" i="85"/>
  <c r="DB122" i="85"/>
  <c r="DA122" i="85"/>
  <c r="CZ122" i="85"/>
  <c r="CY122" i="85"/>
  <c r="CX122" i="85"/>
  <c r="CW122" i="85"/>
  <c r="CV122" i="85"/>
  <c r="CU122" i="85"/>
  <c r="CT122" i="85"/>
  <c r="CS122" i="85"/>
  <c r="CR122" i="85"/>
  <c r="CQ122" i="85"/>
  <c r="CP122" i="85"/>
  <c r="CO122" i="85"/>
  <c r="CN122" i="85"/>
  <c r="CM122" i="85"/>
  <c r="CL122" i="85"/>
  <c r="CK122" i="85"/>
  <c r="CJ122" i="85"/>
  <c r="CI122" i="85"/>
  <c r="CH122" i="85"/>
  <c r="CG122" i="85"/>
  <c r="CF122" i="85"/>
  <c r="CE122" i="85"/>
  <c r="CD122" i="85"/>
  <c r="CC122" i="85"/>
  <c r="CB122" i="85"/>
  <c r="CA122" i="85"/>
  <c r="BZ122" i="85"/>
  <c r="BY122" i="85"/>
  <c r="BY132" i="85" s="1"/>
  <c r="BX122" i="85"/>
  <c r="BT122" i="85"/>
  <c r="DB120" i="85"/>
  <c r="DA120" i="85"/>
  <c r="CZ120" i="85"/>
  <c r="CY120" i="85"/>
  <c r="CX120" i="85"/>
  <c r="CW120" i="85"/>
  <c r="CV120" i="85"/>
  <c r="CU120" i="85"/>
  <c r="CT120" i="85"/>
  <c r="CS120" i="85"/>
  <c r="CR120" i="85"/>
  <c r="CQ120" i="85"/>
  <c r="CP120" i="85"/>
  <c r="CO120" i="85"/>
  <c r="CN120" i="85"/>
  <c r="CN135" i="85" s="1"/>
  <c r="CM120" i="85"/>
  <c r="CL120" i="85"/>
  <c r="CK120" i="85"/>
  <c r="CJ120" i="85"/>
  <c r="CI120" i="85"/>
  <c r="CH120" i="85"/>
  <c r="CG120" i="85"/>
  <c r="CF120" i="85"/>
  <c r="CE120" i="85"/>
  <c r="CD120" i="85"/>
  <c r="CC120" i="85"/>
  <c r="CB120" i="85"/>
  <c r="CA120" i="85"/>
  <c r="BZ120" i="85"/>
  <c r="BY120" i="85"/>
  <c r="BX120" i="85"/>
  <c r="DB119" i="85"/>
  <c r="DA119" i="85"/>
  <c r="CZ119" i="85"/>
  <c r="CY119" i="85"/>
  <c r="CX119" i="85"/>
  <c r="CW119" i="85"/>
  <c r="CV119" i="85"/>
  <c r="CU119" i="85"/>
  <c r="CT119" i="85"/>
  <c r="CS119" i="85"/>
  <c r="CR119" i="85"/>
  <c r="CQ119" i="85"/>
  <c r="CP119" i="85"/>
  <c r="CO119" i="85"/>
  <c r="CN119" i="85"/>
  <c r="CN134" i="85" s="1"/>
  <c r="CM119" i="85"/>
  <c r="CL119" i="85"/>
  <c r="CK119" i="85"/>
  <c r="CJ119" i="85"/>
  <c r="CI119" i="85"/>
  <c r="CH119" i="85"/>
  <c r="CG119" i="85"/>
  <c r="CF119" i="85"/>
  <c r="CE119" i="85"/>
  <c r="CD119" i="85"/>
  <c r="CC119" i="85"/>
  <c r="CB119" i="85"/>
  <c r="CA119" i="85"/>
  <c r="BZ119" i="85"/>
  <c r="BY119" i="85"/>
  <c r="BX119" i="85"/>
  <c r="BT119" i="85"/>
  <c r="DB118" i="85"/>
  <c r="DA118" i="85"/>
  <c r="CZ118" i="85"/>
  <c r="CY118" i="85"/>
  <c r="CX118" i="85"/>
  <c r="CW118" i="85"/>
  <c r="CV118" i="85"/>
  <c r="CU118" i="85"/>
  <c r="CT118" i="85"/>
  <c r="CS118" i="85"/>
  <c r="CR118" i="85"/>
  <c r="CQ118" i="85"/>
  <c r="CP118" i="85"/>
  <c r="CO118" i="85"/>
  <c r="CN118" i="85"/>
  <c r="CM118" i="85"/>
  <c r="CL118" i="85"/>
  <c r="CK118" i="85"/>
  <c r="CJ118" i="85"/>
  <c r="CI118" i="85"/>
  <c r="CH118" i="85"/>
  <c r="CG118" i="85"/>
  <c r="CF118" i="85"/>
  <c r="CE118" i="85"/>
  <c r="CD118" i="85"/>
  <c r="CC118" i="85"/>
  <c r="CB118" i="85"/>
  <c r="CA118" i="85"/>
  <c r="BZ118" i="85"/>
  <c r="BY118" i="85"/>
  <c r="BX118" i="85"/>
  <c r="BT118" i="85"/>
  <c r="DB117" i="85"/>
  <c r="DA117" i="85"/>
  <c r="CZ117" i="85"/>
  <c r="CY117" i="85"/>
  <c r="CX117" i="85"/>
  <c r="CW117" i="85"/>
  <c r="CV117" i="85"/>
  <c r="CU117" i="85"/>
  <c r="CT117" i="85"/>
  <c r="CS117" i="85"/>
  <c r="CR117" i="85"/>
  <c r="CQ117" i="85"/>
  <c r="CP117" i="85"/>
  <c r="CO117" i="85"/>
  <c r="CN117" i="85"/>
  <c r="CM117" i="85"/>
  <c r="CM132" i="85" s="1"/>
  <c r="CL117" i="85"/>
  <c r="CK117" i="85"/>
  <c r="CJ117" i="85"/>
  <c r="CI117" i="85"/>
  <c r="CH117" i="85"/>
  <c r="CG117" i="85"/>
  <c r="CF117" i="85"/>
  <c r="CE117" i="85"/>
  <c r="CD117" i="85"/>
  <c r="CC117" i="85"/>
  <c r="CB117" i="85"/>
  <c r="CA117" i="85"/>
  <c r="BZ117" i="85"/>
  <c r="BY117" i="85"/>
  <c r="BX117" i="85"/>
  <c r="BT117" i="85"/>
  <c r="DB115" i="85"/>
  <c r="DA115" i="85"/>
  <c r="CZ115" i="85"/>
  <c r="CY115" i="85"/>
  <c r="CX115" i="85"/>
  <c r="CW115" i="85"/>
  <c r="CV115" i="85"/>
  <c r="CU115" i="85"/>
  <c r="CT115" i="85"/>
  <c r="CS115" i="85"/>
  <c r="CR115" i="85"/>
  <c r="CQ115" i="85"/>
  <c r="CP115" i="85"/>
  <c r="CO115" i="85"/>
  <c r="CN115" i="85"/>
  <c r="CM115" i="85"/>
  <c r="CM135" i="85" s="1"/>
  <c r="CL115" i="85"/>
  <c r="CK115" i="85"/>
  <c r="CJ115" i="85"/>
  <c r="CI115" i="85"/>
  <c r="CH115" i="85"/>
  <c r="CG115" i="85"/>
  <c r="CF115" i="85"/>
  <c r="CF135" i="85" s="1"/>
  <c r="CE115" i="85"/>
  <c r="CD115" i="85"/>
  <c r="CC115" i="85"/>
  <c r="CB115" i="85"/>
  <c r="CA115" i="85"/>
  <c r="BZ115" i="85"/>
  <c r="BY115" i="85"/>
  <c r="BY135" i="85" s="1"/>
  <c r="BX115" i="85"/>
  <c r="DB114" i="85"/>
  <c r="DA114" i="85"/>
  <c r="CZ114" i="85"/>
  <c r="CY114" i="85"/>
  <c r="CX114" i="85"/>
  <c r="CW114" i="85"/>
  <c r="CV114" i="85"/>
  <c r="CU114" i="85"/>
  <c r="CT114" i="85"/>
  <c r="CS114" i="85"/>
  <c r="CR114" i="85"/>
  <c r="CQ114" i="85"/>
  <c r="CP114" i="85"/>
  <c r="CO114" i="85"/>
  <c r="CN114" i="85"/>
  <c r="CM114" i="85"/>
  <c r="CL114" i="85"/>
  <c r="CK114" i="85"/>
  <c r="CJ114" i="85"/>
  <c r="CI114" i="85"/>
  <c r="CH114" i="85"/>
  <c r="CG114" i="85"/>
  <c r="CF114" i="85"/>
  <c r="CF134" i="85" s="1"/>
  <c r="CE114" i="85"/>
  <c r="CD114" i="85"/>
  <c r="CC114" i="85"/>
  <c r="CB114" i="85"/>
  <c r="CA114" i="85"/>
  <c r="BZ114" i="85"/>
  <c r="BY114" i="85"/>
  <c r="BY134" i="85" s="1"/>
  <c r="BX114" i="85"/>
  <c r="BT114" i="85"/>
  <c r="DB113" i="85"/>
  <c r="DA113" i="85"/>
  <c r="CZ113" i="85"/>
  <c r="CY113" i="85"/>
  <c r="CX113" i="85"/>
  <c r="CW113" i="85"/>
  <c r="CV113" i="85"/>
  <c r="CU113" i="85"/>
  <c r="CT113" i="85"/>
  <c r="CS113" i="85"/>
  <c r="CR113" i="85"/>
  <c r="CQ113" i="85"/>
  <c r="CP113" i="85"/>
  <c r="CO113" i="85"/>
  <c r="CN113" i="85"/>
  <c r="CM113" i="85"/>
  <c r="CL113" i="85"/>
  <c r="CL133" i="85" s="1"/>
  <c r="CK113" i="85"/>
  <c r="CJ113" i="85"/>
  <c r="CI113" i="85"/>
  <c r="CH113" i="85"/>
  <c r="CG113" i="85"/>
  <c r="CF113" i="85"/>
  <c r="CE113" i="85"/>
  <c r="CD113" i="85"/>
  <c r="CC113" i="85"/>
  <c r="CB113" i="85"/>
  <c r="CA113" i="85"/>
  <c r="BZ113" i="85"/>
  <c r="BY113" i="85"/>
  <c r="BX113" i="85"/>
  <c r="BT113" i="85"/>
  <c r="DB112" i="85"/>
  <c r="DA112" i="85"/>
  <c r="CZ112" i="85"/>
  <c r="CY112" i="85"/>
  <c r="CX112" i="85"/>
  <c r="CW112" i="85"/>
  <c r="CV112" i="85"/>
  <c r="CV132" i="85" s="1"/>
  <c r="CU112" i="85"/>
  <c r="CT112" i="85"/>
  <c r="CT132" i="85" s="1"/>
  <c r="CS112" i="85"/>
  <c r="CR112" i="85"/>
  <c r="CQ112" i="85"/>
  <c r="CP112" i="85"/>
  <c r="CO112" i="85"/>
  <c r="CN112" i="85"/>
  <c r="CM112" i="85"/>
  <c r="CL112" i="85"/>
  <c r="CK112" i="85"/>
  <c r="CJ112" i="85"/>
  <c r="CI112" i="85"/>
  <c r="CH112" i="85"/>
  <c r="CG112" i="85"/>
  <c r="CF112" i="85"/>
  <c r="CE112" i="85"/>
  <c r="CD112" i="85"/>
  <c r="CC112" i="85"/>
  <c r="CB112" i="85"/>
  <c r="CA112" i="85"/>
  <c r="BZ112" i="85"/>
  <c r="BY112" i="85"/>
  <c r="BX112" i="85"/>
  <c r="BT112" i="85"/>
  <c r="DB110" i="85"/>
  <c r="DA110" i="85"/>
  <c r="CZ110" i="85"/>
  <c r="CY110" i="85"/>
  <c r="CX110" i="85"/>
  <c r="CW110" i="85"/>
  <c r="CV110" i="85"/>
  <c r="CU110" i="85"/>
  <c r="CT110" i="85"/>
  <c r="CS110" i="85"/>
  <c r="CR110" i="85"/>
  <c r="CQ110" i="85"/>
  <c r="CP110" i="85"/>
  <c r="CO110" i="85"/>
  <c r="CN110" i="85"/>
  <c r="CM110" i="85"/>
  <c r="CL110" i="85"/>
  <c r="CK110" i="85"/>
  <c r="CJ110" i="85"/>
  <c r="CI110" i="85"/>
  <c r="CH110" i="85"/>
  <c r="CG110" i="85"/>
  <c r="CF110" i="85"/>
  <c r="CE110" i="85"/>
  <c r="CE135" i="85" s="1"/>
  <c r="CD110" i="85"/>
  <c r="CC110" i="85"/>
  <c r="CB110" i="85"/>
  <c r="CA110" i="85"/>
  <c r="BZ110" i="85"/>
  <c r="BY110" i="85"/>
  <c r="BX110" i="85"/>
  <c r="DB109" i="85"/>
  <c r="DA109" i="85"/>
  <c r="CZ109" i="85"/>
  <c r="CY109" i="85"/>
  <c r="CX109" i="85"/>
  <c r="CW109" i="85"/>
  <c r="CV109" i="85"/>
  <c r="CU109" i="85"/>
  <c r="CU134" i="85" s="1"/>
  <c r="CT109" i="85"/>
  <c r="CT134" i="85" s="1"/>
  <c r="CS109" i="85"/>
  <c r="CR109" i="85"/>
  <c r="CQ109" i="85"/>
  <c r="CP109" i="85"/>
  <c r="CO109" i="85"/>
  <c r="CN109" i="85"/>
  <c r="CM109" i="85"/>
  <c r="CL109" i="85"/>
  <c r="CK109" i="85"/>
  <c r="CJ109" i="85"/>
  <c r="CI109" i="85"/>
  <c r="CH109" i="85"/>
  <c r="CG109" i="85"/>
  <c r="CF109" i="85"/>
  <c r="CE109" i="85"/>
  <c r="CD109" i="85"/>
  <c r="CC109" i="85"/>
  <c r="CB109" i="85"/>
  <c r="CA109" i="85"/>
  <c r="BZ109" i="85"/>
  <c r="BY109" i="85"/>
  <c r="BX109" i="85"/>
  <c r="BT109" i="85"/>
  <c r="DB108" i="85"/>
  <c r="DA108" i="85"/>
  <c r="DA133" i="85" s="1"/>
  <c r="CZ108" i="85"/>
  <c r="CY108" i="85"/>
  <c r="CX108" i="85"/>
  <c r="CW108" i="85"/>
  <c r="CV108" i="85"/>
  <c r="CV133" i="85" s="1"/>
  <c r="CU108" i="85"/>
  <c r="CT108" i="85"/>
  <c r="CS108" i="85"/>
  <c r="CS133" i="85" s="1"/>
  <c r="CR108" i="85"/>
  <c r="CQ108" i="85"/>
  <c r="CP108" i="85"/>
  <c r="CO108" i="85"/>
  <c r="CN108" i="85"/>
  <c r="CM108" i="85"/>
  <c r="CL108" i="85"/>
  <c r="CK108" i="85"/>
  <c r="CJ108" i="85"/>
  <c r="CI108" i="85"/>
  <c r="CH108" i="85"/>
  <c r="CG108" i="85"/>
  <c r="CF108" i="85"/>
  <c r="CE108" i="85"/>
  <c r="CD108" i="85"/>
  <c r="CD133" i="85" s="1"/>
  <c r="CC108" i="85"/>
  <c r="CB108" i="85"/>
  <c r="CA108" i="85"/>
  <c r="BZ108" i="85"/>
  <c r="BY108" i="85"/>
  <c r="BX108" i="85"/>
  <c r="BT108" i="85"/>
  <c r="DB107" i="85"/>
  <c r="DA107" i="85"/>
  <c r="DA132" i="85" s="1"/>
  <c r="CZ107" i="85"/>
  <c r="CY107" i="85"/>
  <c r="CX107" i="85"/>
  <c r="CW107" i="85"/>
  <c r="CV107" i="85"/>
  <c r="CU107" i="85"/>
  <c r="CT107" i="85"/>
  <c r="CS107" i="85"/>
  <c r="CR107" i="85"/>
  <c r="CQ107" i="85"/>
  <c r="CP107" i="85"/>
  <c r="CO107" i="85"/>
  <c r="CN107" i="85"/>
  <c r="CM107" i="85"/>
  <c r="CL107" i="85"/>
  <c r="CL132" i="85" s="1"/>
  <c r="CK107" i="85"/>
  <c r="CJ107" i="85"/>
  <c r="CI107" i="85"/>
  <c r="CH107" i="85"/>
  <c r="CG107" i="85"/>
  <c r="CF107" i="85"/>
  <c r="CE107" i="85"/>
  <c r="CD107" i="85"/>
  <c r="CD132" i="85" s="1"/>
  <c r="CC107" i="85"/>
  <c r="CB107" i="85"/>
  <c r="CA107" i="85"/>
  <c r="BZ107" i="85"/>
  <c r="BY107" i="85"/>
  <c r="BX107" i="85"/>
  <c r="BT107" i="85"/>
  <c r="DB105" i="85"/>
  <c r="DB135" i="85" s="1"/>
  <c r="DA105" i="85"/>
  <c r="DA135" i="85" s="1"/>
  <c r="CZ105" i="85"/>
  <c r="CY105" i="85"/>
  <c r="CX105" i="85"/>
  <c r="CX135" i="85" s="1"/>
  <c r="CW105" i="85"/>
  <c r="CW135" i="85" s="1"/>
  <c r="CV105" i="85"/>
  <c r="CV135" i="85" s="1"/>
  <c r="CU105" i="85"/>
  <c r="CU135" i="85" s="1"/>
  <c r="CT105" i="85"/>
  <c r="CT135" i="85" s="1"/>
  <c r="CS105" i="85"/>
  <c r="CS135" i="85" s="1"/>
  <c r="CR105" i="85"/>
  <c r="CR135" i="85" s="1"/>
  <c r="CQ105" i="85"/>
  <c r="CQ135" i="85" s="1"/>
  <c r="CP105" i="85"/>
  <c r="CP135" i="85" s="1"/>
  <c r="CO105" i="85"/>
  <c r="CO135" i="85" s="1"/>
  <c r="CN105" i="85"/>
  <c r="CM105" i="85"/>
  <c r="CL105" i="85"/>
  <c r="CL135" i="85" s="1"/>
  <c r="CK105" i="85"/>
  <c r="CK135" i="85" s="1"/>
  <c r="CJ105" i="85"/>
  <c r="CJ135" i="85" s="1"/>
  <c r="CI105" i="85"/>
  <c r="CI135" i="85" s="1"/>
  <c r="CH105" i="85"/>
  <c r="CH135" i="85" s="1"/>
  <c r="CG105" i="85"/>
  <c r="CG135" i="85" s="1"/>
  <c r="CF105" i="85"/>
  <c r="CE105" i="85"/>
  <c r="CD105" i="85"/>
  <c r="CD135" i="85" s="1"/>
  <c r="CC105" i="85"/>
  <c r="CC135" i="85" s="1"/>
  <c r="CB105" i="85"/>
  <c r="CB135" i="85" s="1"/>
  <c r="CA105" i="85"/>
  <c r="CA135" i="85" s="1"/>
  <c r="BZ105" i="85"/>
  <c r="BZ135" i="85" s="1"/>
  <c r="BY105" i="85"/>
  <c r="DB104" i="85"/>
  <c r="DB134" i="85" s="1"/>
  <c r="DA104" i="85"/>
  <c r="DA134" i="85" s="1"/>
  <c r="CZ104" i="85"/>
  <c r="CZ134" i="85" s="1"/>
  <c r="CY104" i="85"/>
  <c r="CY134" i="85" s="1"/>
  <c r="CX104" i="85"/>
  <c r="CX134" i="85" s="1"/>
  <c r="CW104" i="85"/>
  <c r="CV104" i="85"/>
  <c r="CU104" i="85"/>
  <c r="CT104" i="85"/>
  <c r="CS104" i="85"/>
  <c r="CS134" i="85" s="1"/>
  <c r="CR104" i="85"/>
  <c r="CR134" i="85" s="1"/>
  <c r="CQ104" i="85"/>
  <c r="CQ134" i="85" s="1"/>
  <c r="CP104" i="85"/>
  <c r="CP134" i="85" s="1"/>
  <c r="CO104" i="85"/>
  <c r="CN104" i="85"/>
  <c r="CM104" i="85"/>
  <c r="CM134" i="85" s="1"/>
  <c r="CL104" i="85"/>
  <c r="CL134" i="85" s="1"/>
  <c r="CK104" i="85"/>
  <c r="CK134" i="85" s="1"/>
  <c r="CJ104" i="85"/>
  <c r="CJ134" i="85" s="1"/>
  <c r="CI104" i="85"/>
  <c r="CI134" i="85" s="1"/>
  <c r="CH104" i="85"/>
  <c r="CH134" i="85" s="1"/>
  <c r="CG104" i="85"/>
  <c r="CF104" i="85"/>
  <c r="CE104" i="85"/>
  <c r="CE134" i="85" s="1"/>
  <c r="CD104" i="85"/>
  <c r="CD134" i="85" s="1"/>
  <c r="CC104" i="85"/>
  <c r="CC134" i="85" s="1"/>
  <c r="CB104" i="85"/>
  <c r="CB134" i="85" s="1"/>
  <c r="CA104" i="85"/>
  <c r="CA134" i="85" s="1"/>
  <c r="BZ104" i="85"/>
  <c r="BY104" i="85"/>
  <c r="DB103" i="85"/>
  <c r="DB133" i="85" s="1"/>
  <c r="DA103" i="85"/>
  <c r="CZ103" i="85"/>
  <c r="CZ133" i="85" s="1"/>
  <c r="CY103" i="85"/>
  <c r="CY133" i="85" s="1"/>
  <c r="CX103" i="85"/>
  <c r="CX133" i="85" s="1"/>
  <c r="CW103" i="85"/>
  <c r="CW133" i="85" s="1"/>
  <c r="CV103" i="85"/>
  <c r="CU103" i="85"/>
  <c r="CU133" i="85" s="1"/>
  <c r="CT103" i="85"/>
  <c r="CT133" i="85" s="1"/>
  <c r="CS103" i="85"/>
  <c r="CR103" i="85"/>
  <c r="CQ103" i="85"/>
  <c r="CQ133" i="85" s="1"/>
  <c r="CP103" i="85"/>
  <c r="CP133" i="85" s="1"/>
  <c r="CO103" i="85"/>
  <c r="CO133" i="85" s="1"/>
  <c r="CN103" i="85"/>
  <c r="CN133" i="85" s="1"/>
  <c r="CM103" i="85"/>
  <c r="CM133" i="85" s="1"/>
  <c r="CL103" i="85"/>
  <c r="CK103" i="85"/>
  <c r="CK133" i="85" s="1"/>
  <c r="CJ103" i="85"/>
  <c r="CJ133" i="85" s="1"/>
  <c r="CI103" i="85"/>
  <c r="CI133" i="85" s="1"/>
  <c r="CH103" i="85"/>
  <c r="CH133" i="85" s="1"/>
  <c r="CG103" i="85"/>
  <c r="CG133" i="85" s="1"/>
  <c r="CF103" i="85"/>
  <c r="CF133" i="85" s="1"/>
  <c r="CE103" i="85"/>
  <c r="CE133" i="85" s="1"/>
  <c r="CD103" i="85"/>
  <c r="CC103" i="85"/>
  <c r="CC133" i="85" s="1"/>
  <c r="CB103" i="85"/>
  <c r="CA103" i="85"/>
  <c r="CA133" i="85" s="1"/>
  <c r="BZ103" i="85"/>
  <c r="BY103" i="85"/>
  <c r="BY133" i="85" s="1"/>
  <c r="BX105" i="85"/>
  <c r="BX104" i="85"/>
  <c r="BX134" i="85" s="1"/>
  <c r="BX103" i="85"/>
  <c r="BX133" i="85" s="1"/>
  <c r="DB102" i="85"/>
  <c r="DB132" i="85" s="1"/>
  <c r="DA102" i="85"/>
  <c r="CZ102" i="85"/>
  <c r="CZ132" i="85" s="1"/>
  <c r="CY102" i="85"/>
  <c r="CY132" i="85" s="1"/>
  <c r="CX102" i="85"/>
  <c r="CX132" i="85" s="1"/>
  <c r="CW102" i="85"/>
  <c r="CW132" i="85" s="1"/>
  <c r="CV102" i="85"/>
  <c r="CU102" i="85"/>
  <c r="CU132" i="85" s="1"/>
  <c r="CT102" i="85"/>
  <c r="CS102" i="85"/>
  <c r="CS132" i="85" s="1"/>
  <c r="CR102" i="85"/>
  <c r="CR132" i="85" s="1"/>
  <c r="CQ102" i="85"/>
  <c r="CQ132" i="85" s="1"/>
  <c r="CP102" i="85"/>
  <c r="CP132" i="85" s="1"/>
  <c r="CO102" i="85"/>
  <c r="CO132" i="85" s="1"/>
  <c r="CN102" i="85"/>
  <c r="CN132" i="85" s="1"/>
  <c r="CM102" i="85"/>
  <c r="CL102" i="85"/>
  <c r="CK102" i="85"/>
  <c r="CK132" i="85" s="1"/>
  <c r="CJ102" i="85"/>
  <c r="CJ132" i="85" s="1"/>
  <c r="CI102" i="85"/>
  <c r="CI132" i="85" s="1"/>
  <c r="CH102" i="85"/>
  <c r="CH132" i="85" s="1"/>
  <c r="CG102" i="85"/>
  <c r="CG132" i="85" s="1"/>
  <c r="CF102" i="85"/>
  <c r="CE102" i="85"/>
  <c r="CE132" i="85" s="1"/>
  <c r="CD102" i="85"/>
  <c r="CC102" i="85"/>
  <c r="CC132" i="85" s="1"/>
  <c r="CB102" i="85"/>
  <c r="CB132" i="85" s="1"/>
  <c r="CA102" i="85"/>
  <c r="CA132" i="85" s="1"/>
  <c r="BZ102" i="85"/>
  <c r="BZ132" i="85" s="1"/>
  <c r="BY102" i="85"/>
  <c r="BX102" i="85"/>
  <c r="BX132" i="85" s="1"/>
  <c r="BT102" i="85"/>
  <c r="BT104" i="85"/>
  <c r="BT103" i="85"/>
  <c r="CO134" i="85" l="1"/>
  <c r="BX135" i="85"/>
  <c r="CG134" i="85"/>
  <c r="DC134" i="85" s="1"/>
  <c r="F46" i="78" s="1"/>
  <c r="CF132" i="85"/>
  <c r="BT132" i="85"/>
  <c r="F37" i="78" s="1"/>
  <c r="BT133" i="85"/>
  <c r="F38" i="78" s="1"/>
  <c r="BT134" i="85"/>
  <c r="F39" i="78" s="1"/>
  <c r="DC132" i="85"/>
  <c r="F44" i="78" s="1"/>
  <c r="DC120" i="85"/>
  <c r="DC108" i="85"/>
  <c r="DC119" i="85"/>
  <c r="DC125" i="85"/>
  <c r="DC103" i="85"/>
  <c r="DC109" i="85"/>
  <c r="DC122" i="85"/>
  <c r="DC124" i="85"/>
  <c r="DC115" i="85"/>
  <c r="DC123" i="85"/>
  <c r="DC130" i="85"/>
  <c r="DC117" i="85"/>
  <c r="DC104" i="85"/>
  <c r="DC105" i="85"/>
  <c r="DC107" i="85"/>
  <c r="DC114" i="85"/>
  <c r="DC128" i="85"/>
  <c r="DC129" i="85"/>
  <c r="DC118" i="85"/>
  <c r="DC110" i="85"/>
  <c r="DC113" i="85"/>
  <c r="DC102" i="85"/>
  <c r="DC112" i="85"/>
  <c r="DC127" i="85"/>
  <c r="U121" i="85"/>
  <c r="U111" i="85"/>
  <c r="U116" i="85"/>
  <c r="Y126" i="85"/>
  <c r="W126" i="85"/>
  <c r="I54" i="78"/>
  <c r="P25" i="78" s="1"/>
  <c r="BQ127" i="85" l="1"/>
  <c r="BR127" i="85"/>
  <c r="BP127" i="85"/>
  <c r="DC133" i="85"/>
  <c r="F45" i="78" s="1"/>
  <c r="DC135" i="85"/>
  <c r="M127" i="85"/>
  <c r="M122" i="85"/>
  <c r="Y121" i="85"/>
  <c r="W121" i="85"/>
  <c r="M117" i="85"/>
  <c r="Y116" i="85"/>
  <c r="W116" i="85"/>
  <c r="M112" i="85"/>
  <c r="Y111" i="85"/>
  <c r="W111" i="85"/>
  <c r="M107" i="85"/>
  <c r="Y106" i="85"/>
  <c r="W106" i="85"/>
  <c r="M102" i="85"/>
  <c r="Y101" i="85"/>
  <c r="W101" i="85"/>
  <c r="AD10" i="85"/>
  <c r="AE10" i="85" s="1"/>
  <c r="AF10" i="85" s="1"/>
  <c r="AG10" i="85" s="1"/>
  <c r="AH10" i="85" s="1"/>
  <c r="AI10" i="85" s="1"/>
  <c r="AJ10" i="85" s="1"/>
  <c r="AK10" i="85" s="1"/>
  <c r="AL10" i="85" s="1"/>
  <c r="AM10" i="85" s="1"/>
  <c r="AN10" i="85" s="1"/>
  <c r="AO10" i="85" s="1"/>
  <c r="AP10" i="85" s="1"/>
  <c r="AQ10" i="85" s="1"/>
  <c r="AR10" i="85" s="1"/>
  <c r="AS10" i="85" s="1"/>
  <c r="AT10" i="85" s="1"/>
  <c r="AU10" i="85" s="1"/>
  <c r="AV10" i="85" s="1"/>
  <c r="AW10" i="85" s="1"/>
  <c r="AX10" i="85" s="1"/>
  <c r="AY10" i="85" s="1"/>
  <c r="AZ10" i="85" s="1"/>
  <c r="BA10" i="85" s="1"/>
  <c r="BB10" i="85" s="1"/>
  <c r="BC10" i="85" s="1"/>
  <c r="BD10" i="85" s="1"/>
  <c r="BE10" i="85" s="1"/>
  <c r="BF10" i="85" s="1"/>
  <c r="BG10" i="85" s="1"/>
  <c r="BH10" i="85" s="1"/>
  <c r="BR112" i="85" l="1"/>
  <c r="BP112" i="85"/>
  <c r="BQ112" i="85"/>
  <c r="BR117" i="85"/>
  <c r="BQ117" i="85"/>
  <c r="BP117" i="85"/>
  <c r="BR122" i="85"/>
  <c r="BQ122" i="85"/>
  <c r="BP122" i="85"/>
  <c r="BR102" i="85"/>
  <c r="BQ102" i="85"/>
  <c r="BP102" i="85"/>
  <c r="BQ107" i="85"/>
  <c r="BP107" i="85"/>
  <c r="BR107" i="85"/>
  <c r="BR132" i="85"/>
  <c r="F32" i="78" s="1"/>
  <c r="F47" i="78"/>
  <c r="R47" i="78" s="1"/>
  <c r="H78" i="73"/>
  <c r="G78" i="73"/>
  <c r="F78" i="73"/>
  <c r="E78" i="73"/>
  <c r="D78" i="73"/>
  <c r="I77" i="73"/>
  <c r="I76" i="73"/>
  <c r="I75" i="73"/>
  <c r="I74" i="73"/>
  <c r="I73" i="73"/>
  <c r="I72" i="73"/>
  <c r="BQ132" i="85" l="1"/>
  <c r="F31" i="78" s="1"/>
  <c r="BP132" i="85"/>
  <c r="F30" i="78" s="1"/>
  <c r="R30" i="78" s="1"/>
  <c r="I78" i="73"/>
  <c r="R32" i="78"/>
  <c r="R46" i="78"/>
  <c r="R45" i="78"/>
  <c r="R44" i="78"/>
  <c r="R39" i="78"/>
  <c r="R38" i="78"/>
  <c r="R37" i="78"/>
  <c r="R48" i="78" l="1"/>
  <c r="P24" i="78" s="1"/>
  <c r="R40" i="78"/>
  <c r="P23" i="78" s="1"/>
  <c r="R31" i="78" l="1"/>
  <c r="R33" i="78" s="1"/>
  <c r="P22" i="78" s="1"/>
  <c r="P26" i="78" s="1"/>
  <c r="K14" i="78" s="1"/>
  <c r="D10" i="58" l="1"/>
  <c r="H7" i="58" l="1"/>
  <c r="D7" i="58" s="1"/>
  <c r="H6" i="58"/>
  <c r="D6" i="58" s="1"/>
  <c r="H5" i="58"/>
  <c r="D5" i="58" s="1"/>
  <c r="H4" i="58"/>
  <c r="D4" i="58" s="1"/>
  <c r="H3" i="58"/>
  <c r="D3" i="58" s="1"/>
  <c r="H2" i="58"/>
  <c r="D2" i="58" s="1"/>
  <c r="L9" i="29" l="1"/>
  <c r="W9" i="29"/>
  <c r="AH9" i="29"/>
  <c r="AH10" i="29"/>
  <c r="AH11" i="29"/>
  <c r="AH12" i="29"/>
  <c r="AH13" i="29"/>
  <c r="AH14" i="29"/>
  <c r="AH15" i="29"/>
  <c r="AH16" i="29"/>
  <c r="AH17" i="29"/>
  <c r="AH18" i="29"/>
  <c r="AH19" i="29"/>
  <c r="AH20" i="29"/>
  <c r="AH21" i="29"/>
  <c r="AH22" i="29"/>
  <c r="AH23" i="29"/>
  <c r="AH24" i="29"/>
  <c r="AH25" i="29"/>
  <c r="AH26" i="29"/>
  <c r="AH27" i="29"/>
  <c r="AH28" i="29"/>
  <c r="AM9" i="29"/>
  <c r="AM10" i="29"/>
  <c r="AM11" i="29"/>
  <c r="AM12" i="29"/>
  <c r="AM13" i="29"/>
  <c r="AM14" i="29"/>
  <c r="AM15" i="29"/>
  <c r="AM16" i="29"/>
  <c r="AM17" i="29"/>
  <c r="AM18" i="29"/>
  <c r="AM19" i="29"/>
  <c r="AM20" i="29"/>
  <c r="AM21" i="29"/>
  <c r="AM22" i="29"/>
  <c r="AM23" i="29"/>
  <c r="AM24" i="29"/>
  <c r="AM25" i="29"/>
  <c r="AM26" i="29"/>
  <c r="AM27" i="29"/>
  <c r="AM28" i="29"/>
  <c r="AN9" i="29"/>
  <c r="AO9" i="29"/>
  <c r="AP9" i="29"/>
  <c r="AP10" i="29"/>
  <c r="AP11" i="29"/>
  <c r="AP12" i="29"/>
  <c r="AP13" i="29"/>
  <c r="AP14" i="29"/>
  <c r="AP15" i="29"/>
  <c r="AP16" i="29"/>
  <c r="AP17" i="29"/>
  <c r="AP18" i="29"/>
  <c r="AP19" i="29"/>
  <c r="AP20" i="29"/>
  <c r="AP21" i="29"/>
  <c r="AP22" i="29"/>
  <c r="AP23" i="29"/>
  <c r="AP24" i="29"/>
  <c r="AP25" i="29"/>
  <c r="AP26" i="29"/>
  <c r="AP27" i="29"/>
  <c r="AP28" i="29"/>
  <c r="AQ9" i="29"/>
  <c r="AQ10" i="29"/>
  <c r="AQ11" i="29"/>
  <c r="AQ12" i="29"/>
  <c r="AQ13" i="29"/>
  <c r="AQ14" i="29"/>
  <c r="AQ15" i="29"/>
  <c r="AQ16" i="29"/>
  <c r="AQ17" i="29"/>
  <c r="AQ18" i="29"/>
  <c r="AQ19" i="29"/>
  <c r="AQ20" i="29"/>
  <c r="AQ21" i="29"/>
  <c r="AQ22" i="29"/>
  <c r="AQ23" i="29"/>
  <c r="AQ24" i="29"/>
  <c r="AQ25" i="29"/>
  <c r="AQ26" i="29"/>
  <c r="AQ27" i="29"/>
  <c r="AQ28" i="29"/>
  <c r="AR9" i="29"/>
  <c r="AT9" i="29"/>
  <c r="AT10" i="29"/>
  <c r="AT11" i="29"/>
  <c r="AT12" i="29"/>
  <c r="AT13" i="29"/>
  <c r="AT14" i="29"/>
  <c r="AT15" i="29"/>
  <c r="AT16" i="29"/>
  <c r="AT17" i="29"/>
  <c r="AT18" i="29"/>
  <c r="AT19" i="29"/>
  <c r="AT20" i="29"/>
  <c r="AT21" i="29"/>
  <c r="AT22" i="29"/>
  <c r="AT23" i="29"/>
  <c r="AT24" i="29"/>
  <c r="AT25" i="29"/>
  <c r="AT26" i="29"/>
  <c r="AT27" i="29"/>
  <c r="AT28" i="29"/>
  <c r="AU9" i="29"/>
  <c r="AU10" i="29"/>
  <c r="AU11" i="29"/>
  <c r="AU12" i="29"/>
  <c r="AU13" i="29"/>
  <c r="AU14" i="29"/>
  <c r="AU15" i="29"/>
  <c r="AU16" i="29"/>
  <c r="AU17" i="29"/>
  <c r="AU18" i="29"/>
  <c r="AU19" i="29"/>
  <c r="AU20" i="29"/>
  <c r="AU21" i="29"/>
  <c r="AU22" i="29"/>
  <c r="AU23" i="29"/>
  <c r="AU24" i="29"/>
  <c r="AU25" i="29"/>
  <c r="AU26" i="29"/>
  <c r="AU27" i="29"/>
  <c r="AU28" i="29"/>
  <c r="AV9" i="29"/>
  <c r="AW9" i="29"/>
  <c r="L10" i="29"/>
  <c r="W10" i="29"/>
  <c r="W11" i="29"/>
  <c r="W12" i="29"/>
  <c r="W13" i="29"/>
  <c r="W14" i="29"/>
  <c r="W15" i="29"/>
  <c r="W16" i="29"/>
  <c r="W17" i="29"/>
  <c r="W18" i="29"/>
  <c r="W19" i="29"/>
  <c r="W20" i="29"/>
  <c r="W21" i="29"/>
  <c r="W22" i="29"/>
  <c r="W23" i="29"/>
  <c r="W24" i="29"/>
  <c r="W25" i="29"/>
  <c r="W26" i="29"/>
  <c r="W27" i="29"/>
  <c r="W28" i="29"/>
  <c r="AN10" i="29"/>
  <c r="AO10" i="29"/>
  <c r="AR10" i="29"/>
  <c r="AV10" i="29"/>
  <c r="AW10" i="29"/>
  <c r="L11" i="29"/>
  <c r="AN11" i="29"/>
  <c r="AO11" i="29"/>
  <c r="AR11" i="29"/>
  <c r="AV11" i="29"/>
  <c r="AW11" i="29"/>
  <c r="L12" i="29"/>
  <c r="AN12" i="29"/>
  <c r="AO12" i="29"/>
  <c r="AR12" i="29"/>
  <c r="AV12" i="29"/>
  <c r="AW12" i="29"/>
  <c r="L13" i="29"/>
  <c r="AN13" i="29"/>
  <c r="AO13" i="29"/>
  <c r="AR13" i="29"/>
  <c r="AV13" i="29"/>
  <c r="AW13" i="29"/>
  <c r="L14" i="29"/>
  <c r="AN14" i="29"/>
  <c r="AO14" i="29"/>
  <c r="AR14" i="29"/>
  <c r="AV14" i="29"/>
  <c r="AW14" i="29"/>
  <c r="L15" i="29"/>
  <c r="AS15" i="29"/>
  <c r="AN15" i="29"/>
  <c r="AO15" i="29"/>
  <c r="AR15" i="29"/>
  <c r="AV15" i="29"/>
  <c r="AW15" i="29"/>
  <c r="L16" i="29"/>
  <c r="AN16" i="29"/>
  <c r="AO16" i="29"/>
  <c r="AR16" i="29"/>
  <c r="AV16" i="29"/>
  <c r="AW16" i="29"/>
  <c r="L17" i="29"/>
  <c r="AN17" i="29"/>
  <c r="AO17" i="29"/>
  <c r="AR17" i="29"/>
  <c r="AV17" i="29"/>
  <c r="AW17" i="29"/>
  <c r="L18" i="29"/>
  <c r="AS18" i="29" s="1"/>
  <c r="AN18" i="29"/>
  <c r="AO18" i="29"/>
  <c r="AR18" i="29"/>
  <c r="AV18" i="29"/>
  <c r="AW18" i="29"/>
  <c r="L19" i="29"/>
  <c r="AS19" i="29" s="1"/>
  <c r="AN19" i="29"/>
  <c r="AO19" i="29"/>
  <c r="AR19" i="29"/>
  <c r="AV19" i="29"/>
  <c r="AW19" i="29"/>
  <c r="L20" i="29"/>
  <c r="AS20" i="29" s="1"/>
  <c r="AN20" i="29"/>
  <c r="AO20" i="29"/>
  <c r="AR20" i="29"/>
  <c r="AV20" i="29"/>
  <c r="AW20" i="29"/>
  <c r="L21" i="29"/>
  <c r="AN21" i="29"/>
  <c r="AO21" i="29"/>
  <c r="AR21" i="29"/>
  <c r="AV21" i="29"/>
  <c r="AW21" i="29"/>
  <c r="L22" i="29"/>
  <c r="AS22" i="29" s="1"/>
  <c r="AN22" i="29"/>
  <c r="AO22" i="29"/>
  <c r="AR22" i="29"/>
  <c r="AV22" i="29"/>
  <c r="AW22" i="29"/>
  <c r="L23" i="29"/>
  <c r="AS23" i="29" s="1"/>
  <c r="AN23" i="29"/>
  <c r="AO23" i="29"/>
  <c r="AR23" i="29"/>
  <c r="AV23" i="29"/>
  <c r="AW23" i="29"/>
  <c r="L24" i="29"/>
  <c r="AN24" i="29"/>
  <c r="AO24" i="29"/>
  <c r="AR24" i="29"/>
  <c r="AV24" i="29"/>
  <c r="AW24" i="29"/>
  <c r="L25" i="29"/>
  <c r="AN25" i="29"/>
  <c r="AO25" i="29"/>
  <c r="AR25" i="29"/>
  <c r="AV25" i="29"/>
  <c r="AW25" i="29"/>
  <c r="L26" i="29"/>
  <c r="AS26" i="29" s="1"/>
  <c r="AN26" i="29"/>
  <c r="AO26" i="29"/>
  <c r="AR26" i="29"/>
  <c r="AV26" i="29"/>
  <c r="AW26" i="29"/>
  <c r="L27" i="29"/>
  <c r="AS27" i="29" s="1"/>
  <c r="AN27" i="29"/>
  <c r="AO27" i="29"/>
  <c r="AR27" i="29"/>
  <c r="AV27" i="29"/>
  <c r="AW27" i="29"/>
  <c r="L28" i="29"/>
  <c r="AN28" i="29"/>
  <c r="AO28" i="29"/>
  <c r="AR28" i="29"/>
  <c r="AV28" i="29"/>
  <c r="AW28" i="29"/>
  <c r="F29" i="29"/>
  <c r="G29" i="29"/>
  <c r="H29" i="29"/>
  <c r="I29" i="29"/>
  <c r="J29" i="29"/>
  <c r="K29" i="29"/>
  <c r="M29" i="29"/>
  <c r="N29" i="29"/>
  <c r="O29" i="29"/>
  <c r="P29" i="29"/>
  <c r="Q29" i="29"/>
  <c r="R29" i="29"/>
  <c r="S29" i="29"/>
  <c r="T29" i="29"/>
  <c r="U29" i="29"/>
  <c r="V29" i="29"/>
  <c r="X29" i="29"/>
  <c r="Y29" i="29"/>
  <c r="Z29" i="29"/>
  <c r="AA29" i="29"/>
  <c r="AB29" i="29"/>
  <c r="AC29" i="29"/>
  <c r="AD29" i="29"/>
  <c r="AE29" i="29"/>
  <c r="AF29" i="29"/>
  <c r="AG29" i="29"/>
  <c r="AI29" i="29"/>
  <c r="AJ29" i="29"/>
  <c r="AK29" i="29"/>
  <c r="AL29" i="29"/>
  <c r="L9" i="30"/>
  <c r="W9" i="30"/>
  <c r="AH9" i="30"/>
  <c r="AH10" i="30"/>
  <c r="AH11" i="30"/>
  <c r="AH12" i="30"/>
  <c r="AH13" i="30"/>
  <c r="AH14" i="30"/>
  <c r="AH15" i="30"/>
  <c r="AH16" i="30"/>
  <c r="AH17" i="30"/>
  <c r="AH18" i="30"/>
  <c r="AH19" i="30"/>
  <c r="AH20" i="30"/>
  <c r="AH21" i="30"/>
  <c r="AH22" i="30"/>
  <c r="AH23" i="30"/>
  <c r="AH24" i="30"/>
  <c r="AH25" i="30"/>
  <c r="AH26" i="30"/>
  <c r="AH27" i="30"/>
  <c r="AH28" i="30"/>
  <c r="AM9" i="30"/>
  <c r="AM10" i="30"/>
  <c r="AM11" i="30"/>
  <c r="AM12" i="30"/>
  <c r="AM13" i="30"/>
  <c r="AM14" i="30"/>
  <c r="AM15" i="30"/>
  <c r="AM16" i="30"/>
  <c r="AM17" i="30"/>
  <c r="AM18" i="30"/>
  <c r="AM19" i="30"/>
  <c r="AM20" i="30"/>
  <c r="AM21" i="30"/>
  <c r="AM22" i="30"/>
  <c r="AM23" i="30"/>
  <c r="AM24" i="30"/>
  <c r="AM25" i="30"/>
  <c r="AM26" i="30"/>
  <c r="AM27" i="30"/>
  <c r="AM28" i="30"/>
  <c r="AN9" i="30"/>
  <c r="AO9" i="30"/>
  <c r="AP9" i="30"/>
  <c r="AP10" i="30"/>
  <c r="AP11" i="30"/>
  <c r="AP12" i="30"/>
  <c r="AP13" i="30"/>
  <c r="AP14" i="30"/>
  <c r="AP15" i="30"/>
  <c r="AP16" i="30"/>
  <c r="AP17" i="30"/>
  <c r="AP18" i="30"/>
  <c r="AP19" i="30"/>
  <c r="AP20" i="30"/>
  <c r="AP21" i="30"/>
  <c r="AP22" i="30"/>
  <c r="AP23" i="30"/>
  <c r="AP24" i="30"/>
  <c r="AP25" i="30"/>
  <c r="AP26" i="30"/>
  <c r="AP27" i="30"/>
  <c r="AP28" i="30"/>
  <c r="AQ9" i="30"/>
  <c r="AQ10" i="30"/>
  <c r="AQ11" i="30"/>
  <c r="AQ12" i="30"/>
  <c r="AQ13" i="30"/>
  <c r="AQ14" i="30"/>
  <c r="AQ15" i="30"/>
  <c r="AQ16" i="30"/>
  <c r="AQ17" i="30"/>
  <c r="AQ18" i="30"/>
  <c r="AQ19" i="30"/>
  <c r="AQ20" i="30"/>
  <c r="AQ21" i="30"/>
  <c r="AQ22" i="30"/>
  <c r="AQ23" i="30"/>
  <c r="AQ24" i="30"/>
  <c r="AQ25" i="30"/>
  <c r="AQ26" i="30"/>
  <c r="AQ27" i="30"/>
  <c r="AQ28" i="30"/>
  <c r="AR9" i="30"/>
  <c r="AT9" i="30"/>
  <c r="AT10" i="30"/>
  <c r="AT11" i="30"/>
  <c r="AT12" i="30"/>
  <c r="AT13" i="30"/>
  <c r="AT14" i="30"/>
  <c r="AT15" i="30"/>
  <c r="AT16" i="30"/>
  <c r="AT17" i="30"/>
  <c r="AT18" i="30"/>
  <c r="AT19" i="30"/>
  <c r="AT20" i="30"/>
  <c r="AT21" i="30"/>
  <c r="AT22" i="30"/>
  <c r="AT23" i="30"/>
  <c r="AT24" i="30"/>
  <c r="AT25" i="30"/>
  <c r="AT26" i="30"/>
  <c r="AT27" i="30"/>
  <c r="AT28" i="30"/>
  <c r="AU9" i="30"/>
  <c r="AU10" i="30"/>
  <c r="AU11" i="30"/>
  <c r="AU12" i="30"/>
  <c r="AU13" i="30"/>
  <c r="AU14" i="30"/>
  <c r="AU15" i="30"/>
  <c r="AU16" i="30"/>
  <c r="AU17" i="30"/>
  <c r="AU18" i="30"/>
  <c r="AU19" i="30"/>
  <c r="AU20" i="30"/>
  <c r="AU21" i="30"/>
  <c r="AU22" i="30"/>
  <c r="AU23" i="30"/>
  <c r="AU24" i="30"/>
  <c r="AU25" i="30"/>
  <c r="AU26" i="30"/>
  <c r="AU27" i="30"/>
  <c r="AU28" i="30"/>
  <c r="AV9" i="30"/>
  <c r="AW9" i="30"/>
  <c r="L10" i="30"/>
  <c r="W10" i="30"/>
  <c r="W11" i="30"/>
  <c r="W12" i="30"/>
  <c r="W13" i="30"/>
  <c r="W14" i="30"/>
  <c r="W15" i="30"/>
  <c r="W16" i="30"/>
  <c r="W17" i="30"/>
  <c r="W18" i="30"/>
  <c r="W19" i="30"/>
  <c r="W20" i="30"/>
  <c r="W21" i="30"/>
  <c r="W22" i="30"/>
  <c r="W23" i="30"/>
  <c r="W24" i="30"/>
  <c r="W25" i="30"/>
  <c r="W26" i="30"/>
  <c r="W27" i="30"/>
  <c r="W28" i="30"/>
  <c r="AN10" i="30"/>
  <c r="AO10" i="30"/>
  <c r="AR10" i="30"/>
  <c r="AV10" i="30"/>
  <c r="AW10" i="30"/>
  <c r="L11" i="30"/>
  <c r="AN11" i="30"/>
  <c r="AO11" i="30"/>
  <c r="AR11" i="30"/>
  <c r="AV11" i="30"/>
  <c r="AW11" i="30"/>
  <c r="L12" i="30"/>
  <c r="AS12" i="30" s="1"/>
  <c r="AN12" i="30"/>
  <c r="AO12" i="30"/>
  <c r="AR12" i="30"/>
  <c r="AV12" i="30"/>
  <c r="AW12" i="30"/>
  <c r="L13" i="30"/>
  <c r="AN13" i="30"/>
  <c r="AO13" i="30"/>
  <c r="AR13" i="30"/>
  <c r="AV13" i="30"/>
  <c r="AW13" i="30"/>
  <c r="L14" i="30"/>
  <c r="AN14" i="30"/>
  <c r="AO14" i="30"/>
  <c r="AR14" i="30"/>
  <c r="AV14" i="30"/>
  <c r="AW14" i="30"/>
  <c r="L15" i="30"/>
  <c r="AN15" i="30"/>
  <c r="AO15" i="30"/>
  <c r="AR15" i="30"/>
  <c r="AV15" i="30"/>
  <c r="AW15" i="30"/>
  <c r="L16" i="30"/>
  <c r="AS16" i="30" s="1"/>
  <c r="AN16" i="30"/>
  <c r="AO16" i="30"/>
  <c r="AR16" i="30"/>
  <c r="AV16" i="30"/>
  <c r="AW16" i="30"/>
  <c r="L17" i="30"/>
  <c r="AS17" i="30" s="1"/>
  <c r="AN17" i="30"/>
  <c r="AO17" i="30"/>
  <c r="AR17" i="30"/>
  <c r="AV17" i="30"/>
  <c r="AW17" i="30"/>
  <c r="L18" i="30"/>
  <c r="AN18" i="30"/>
  <c r="AO18" i="30"/>
  <c r="AR18" i="30"/>
  <c r="AV18" i="30"/>
  <c r="AW18" i="30"/>
  <c r="L19" i="30"/>
  <c r="AN19" i="30"/>
  <c r="AO19" i="30"/>
  <c r="AR19" i="30"/>
  <c r="AV19" i="30"/>
  <c r="AW19" i="30"/>
  <c r="L20" i="30"/>
  <c r="AN20" i="30"/>
  <c r="AO20" i="30"/>
  <c r="AR20" i="30"/>
  <c r="AV20" i="30"/>
  <c r="AW20" i="30"/>
  <c r="L21" i="30"/>
  <c r="AS21" i="30" s="1"/>
  <c r="AN21" i="30"/>
  <c r="AO21" i="30"/>
  <c r="AR21" i="30"/>
  <c r="AV21" i="30"/>
  <c r="AW21" i="30"/>
  <c r="L22" i="30"/>
  <c r="AN22" i="30"/>
  <c r="AO22" i="30"/>
  <c r="AR22" i="30"/>
  <c r="AV22" i="30"/>
  <c r="AW22" i="30"/>
  <c r="L23" i="30"/>
  <c r="AN23" i="30"/>
  <c r="AO23" i="30"/>
  <c r="AR23" i="30"/>
  <c r="AV23" i="30"/>
  <c r="AW23" i="30"/>
  <c r="L24" i="30"/>
  <c r="AN24" i="30"/>
  <c r="AO24" i="30"/>
  <c r="AR24" i="30"/>
  <c r="AV24" i="30"/>
  <c r="AW24" i="30"/>
  <c r="L25" i="30"/>
  <c r="AN25" i="30"/>
  <c r="AO25" i="30"/>
  <c r="AR25" i="30"/>
  <c r="AV25" i="30"/>
  <c r="AW25" i="30"/>
  <c r="L26" i="30"/>
  <c r="AN26" i="30"/>
  <c r="AO26" i="30"/>
  <c r="AR26" i="30"/>
  <c r="AV26" i="30"/>
  <c r="AW26" i="30"/>
  <c r="L27" i="30"/>
  <c r="AN27" i="30"/>
  <c r="AO27" i="30"/>
  <c r="AR27" i="30"/>
  <c r="AV27" i="30"/>
  <c r="AW27" i="30"/>
  <c r="L28" i="30"/>
  <c r="AN28" i="30"/>
  <c r="AO28" i="30"/>
  <c r="AR28" i="30"/>
  <c r="AV28" i="30"/>
  <c r="AW28" i="30"/>
  <c r="F29" i="30"/>
  <c r="G29" i="30"/>
  <c r="H29" i="30"/>
  <c r="I29" i="30"/>
  <c r="J29" i="30"/>
  <c r="K29" i="30"/>
  <c r="M29" i="30"/>
  <c r="N29" i="30"/>
  <c r="O29" i="30"/>
  <c r="P29" i="30"/>
  <c r="Q29" i="30"/>
  <c r="R29" i="30"/>
  <c r="S29" i="30"/>
  <c r="T29" i="30"/>
  <c r="U29" i="30"/>
  <c r="V29" i="30"/>
  <c r="X29" i="30"/>
  <c r="Y29" i="30"/>
  <c r="Z29" i="30"/>
  <c r="AA29" i="30"/>
  <c r="AB29" i="30"/>
  <c r="AC29" i="30"/>
  <c r="AD29" i="30"/>
  <c r="AE29" i="30"/>
  <c r="AF29" i="30"/>
  <c r="AG29" i="30"/>
  <c r="AI29" i="30"/>
  <c r="AJ29" i="30"/>
  <c r="AK29" i="30"/>
  <c r="AL29" i="30"/>
  <c r="AB51" i="31"/>
  <c r="AB52" i="31"/>
  <c r="AB53" i="31"/>
  <c r="J54" i="31"/>
  <c r="M54" i="31"/>
  <c r="P54" i="31"/>
  <c r="S54" i="31"/>
  <c r="V54" i="31"/>
  <c r="Y54" i="31"/>
  <c r="J60" i="31"/>
  <c r="J77" i="31" s="1"/>
  <c r="Y77" i="31"/>
  <c r="AS26" i="30" l="1"/>
  <c r="AS22" i="30"/>
  <c r="AS14" i="29"/>
  <c r="AS12" i="29"/>
  <c r="AS14" i="30"/>
  <c r="AS27" i="30"/>
  <c r="AS23" i="30"/>
  <c r="AS19" i="30"/>
  <c r="AS11" i="29"/>
  <c r="AS9" i="29"/>
  <c r="AS10" i="29"/>
  <c r="AS24" i="29"/>
  <c r="AS16" i="29"/>
  <c r="AM29" i="29"/>
  <c r="AB54" i="31"/>
  <c r="AS10" i="30"/>
  <c r="AT29" i="30"/>
  <c r="AS15" i="30"/>
  <c r="AS11" i="30"/>
  <c r="AS18" i="30"/>
  <c r="AQ29" i="30"/>
  <c r="AP29" i="30"/>
  <c r="AH29" i="30"/>
  <c r="AS13" i="29"/>
  <c r="AV29" i="29"/>
  <c r="AW29" i="30"/>
  <c r="AO29" i="29"/>
  <c r="AS28" i="30"/>
  <c r="AS25" i="30"/>
  <c r="AS20" i="30"/>
  <c r="AO29" i="30"/>
  <c r="AS13" i="30"/>
  <c r="AR29" i="30"/>
  <c r="AM29" i="30"/>
  <c r="W29" i="29"/>
  <c r="AP29" i="29"/>
  <c r="AR29" i="29"/>
  <c r="AW29" i="29"/>
  <c r="AS28" i="29"/>
  <c r="AH29" i="29"/>
  <c r="AN29" i="30"/>
  <c r="AV29" i="30"/>
  <c r="AS24" i="30"/>
  <c r="AU29" i="29"/>
  <c r="AT29" i="29"/>
  <c r="AQ29" i="29"/>
  <c r="AU29" i="30"/>
  <c r="W29" i="30"/>
  <c r="AN29" i="29"/>
  <c r="AS25" i="29"/>
  <c r="AS21" i="29"/>
  <c r="AS17" i="29"/>
  <c r="L29" i="30"/>
  <c r="L29" i="29"/>
  <c r="AS9" i="30"/>
  <c r="AS29" i="30" l="1"/>
  <c r="AS2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08F8FEE1-A215-441E-9882-2D68BFEB9877}">
      <text>
        <r>
          <rPr>
            <b/>
            <sz val="12"/>
            <color indexed="81"/>
            <rFont val="MS P ゴシック"/>
            <family val="3"/>
            <charset val="128"/>
          </rPr>
          <t>黄色のセル以外は自動引用となります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9" authorId="0" shapeId="0" xr:uid="{56FFA739-EE1D-4F4F-A1A3-025DE7137775}">
      <text>
        <r>
          <rPr>
            <b/>
            <sz val="9"/>
            <color indexed="81"/>
            <rFont val="MS P ゴシック"/>
            <family val="3"/>
            <charset val="128"/>
          </rPr>
          <t>プルダウン選択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7" authorId="0" shapeId="0" xr:uid="{9E383B2F-85CD-4DA6-96A3-27729C146DE4}">
      <text>
        <r>
          <rPr>
            <b/>
            <sz val="9"/>
            <color indexed="81"/>
            <rFont val="MS P ゴシック"/>
            <family val="3"/>
            <charset val="128"/>
          </rPr>
          <t>入力必須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6" authorId="0" shapeId="0" xr:uid="{A3E8A7F6-4AE9-4542-BF62-FE0217BE8E41}">
      <text>
        <r>
          <rPr>
            <b/>
            <sz val="9"/>
            <color indexed="81"/>
            <rFont val="MS P ゴシック"/>
            <family val="3"/>
            <charset val="128"/>
          </rPr>
          <t>黄色セルが入力箇所です。</t>
        </r>
      </text>
    </comment>
    <comment ref="I28" authorId="0" shapeId="0" xr:uid="{FA77F06A-5A91-470C-A434-477A794315CB}">
      <text>
        <r>
          <rPr>
            <b/>
            <sz val="9"/>
            <color indexed="81"/>
            <rFont val="MS P ゴシック"/>
            <family val="3"/>
            <charset val="128"/>
          </rPr>
          <t>プルダウン選択</t>
        </r>
      </text>
    </comment>
    <comment ref="E29" authorId="0" shapeId="0" xr:uid="{26DB0034-5959-48FA-8CE7-AF6B7231E086}">
      <text>
        <r>
          <rPr>
            <b/>
            <sz val="9"/>
            <color indexed="81"/>
            <rFont val="MS P ゴシック"/>
            <family val="3"/>
            <charset val="128"/>
          </rPr>
          <t>プルダウン選択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6" authorId="0" shapeId="0" xr:uid="{EA68866E-719F-4B05-B93A-0E6C0938042F}">
      <text>
        <r>
          <rPr>
            <b/>
            <sz val="9"/>
            <color indexed="81"/>
            <rFont val="MS P ゴシック"/>
            <family val="3"/>
            <charset val="128"/>
          </rPr>
          <t>黄色セルが入力箇所です。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76AA1E63-AD05-46D4-A2CD-E90BEA82C8D8}">
      <text>
        <r>
          <rPr>
            <b/>
            <sz val="12"/>
            <color indexed="81"/>
            <rFont val="MS P ゴシック"/>
            <family val="3"/>
            <charset val="128"/>
          </rPr>
          <t>黄色のセル以外は自動引用となります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E430FA22-5C7F-4F17-9D00-D16A31E3CC1C}">
      <text>
        <r>
          <rPr>
            <b/>
            <sz val="12"/>
            <color indexed="81"/>
            <rFont val="MS P ゴシック"/>
            <family val="3"/>
            <charset val="128"/>
          </rPr>
          <t>黄色のセル以外は自動引用となります</t>
        </r>
      </text>
    </comment>
  </commentList>
</comments>
</file>

<file path=xl/sharedStrings.xml><?xml version="1.0" encoding="utf-8"?>
<sst xmlns="http://schemas.openxmlformats.org/spreadsheetml/2006/main" count="2497" uniqueCount="616">
  <si>
    <t>（第１号様式）</t>
    <rPh sb="1" eb="2">
      <t>ダイ</t>
    </rPh>
    <phoneticPr fontId="4"/>
  </si>
  <si>
    <t>横浜市長</t>
    <rPh sb="0" eb="4">
      <t>ヨコハマシチョウ</t>
    </rPh>
    <phoneticPr fontId="4"/>
  </si>
  <si>
    <t>事業実施者（所在地）</t>
    <rPh sb="0" eb="2">
      <t>ジギョウ</t>
    </rPh>
    <rPh sb="2" eb="4">
      <t>ジッシ</t>
    </rPh>
    <rPh sb="4" eb="5">
      <t>シャ</t>
    </rPh>
    <rPh sb="6" eb="9">
      <t>ショザイチ</t>
    </rPh>
    <phoneticPr fontId="4"/>
  </si>
  <si>
    <t>（代表者職名）</t>
    <phoneticPr fontId="4"/>
  </si>
  <si>
    <t>（代表者氏名）</t>
    <phoneticPr fontId="4"/>
  </si>
  <si>
    <t>年</t>
    <rPh sb="0" eb="1">
      <t>ネン</t>
    </rPh>
    <phoneticPr fontId="4"/>
  </si>
  <si>
    <t>令和</t>
    <rPh sb="0" eb="2">
      <t>レイワ</t>
    </rPh>
    <phoneticPr fontId="4"/>
  </si>
  <si>
    <t>￥</t>
    <phoneticPr fontId="4"/>
  </si>
  <si>
    <t>．－</t>
    <phoneticPr fontId="4"/>
  </si>
  <si>
    <t>１　実施施設名称</t>
    <rPh sb="2" eb="4">
      <t>ジッシ</t>
    </rPh>
    <rPh sb="4" eb="6">
      <t>シセツ</t>
    </rPh>
    <rPh sb="6" eb="8">
      <t>メイショウ</t>
    </rPh>
    <phoneticPr fontId="4"/>
  </si>
  <si>
    <t>施設名称</t>
    <rPh sb="0" eb="2">
      <t>シセツ</t>
    </rPh>
    <rPh sb="2" eb="4">
      <t>メイショウ</t>
    </rPh>
    <phoneticPr fontId="4"/>
  </si>
  <si>
    <t>２　助成額の内訳</t>
    <rPh sb="2" eb="4">
      <t>ジョセイ</t>
    </rPh>
    <rPh sb="4" eb="5">
      <t>ガク</t>
    </rPh>
    <rPh sb="6" eb="8">
      <t>ウチワケ</t>
    </rPh>
    <phoneticPr fontId="4"/>
  </si>
  <si>
    <t>助成項目</t>
    <rPh sb="0" eb="2">
      <t>ジョセイ</t>
    </rPh>
    <rPh sb="2" eb="4">
      <t>コウモク</t>
    </rPh>
    <phoneticPr fontId="4"/>
  </si>
  <si>
    <t>助成額</t>
    <rPh sb="0" eb="3">
      <t>ジョセイガク</t>
    </rPh>
    <phoneticPr fontId="4"/>
  </si>
  <si>
    <t>基本助成</t>
    <rPh sb="0" eb="2">
      <t>キホン</t>
    </rPh>
    <rPh sb="2" eb="4">
      <t>ジョセイ</t>
    </rPh>
    <phoneticPr fontId="4"/>
  </si>
  <si>
    <t>円</t>
    <rPh sb="0" eb="1">
      <t>エン</t>
    </rPh>
    <phoneticPr fontId="4"/>
  </si>
  <si>
    <t>利用児童加算助成</t>
    <rPh sb="0" eb="4">
      <t>リヨウジドウ</t>
    </rPh>
    <rPh sb="4" eb="8">
      <t>カサンジョセイ</t>
    </rPh>
    <phoneticPr fontId="4"/>
  </si>
  <si>
    <t>０歳児</t>
    <rPh sb="1" eb="3">
      <t>サイジ</t>
    </rPh>
    <phoneticPr fontId="4"/>
  </si>
  <si>
    <t>１歳児</t>
    <rPh sb="1" eb="3">
      <t>サイジ</t>
    </rPh>
    <phoneticPr fontId="4"/>
  </si>
  <si>
    <t>２歳児</t>
    <rPh sb="1" eb="3">
      <t>サイジ</t>
    </rPh>
    <phoneticPr fontId="4"/>
  </si>
  <si>
    <t>研修費・備品費</t>
    <rPh sb="0" eb="3">
      <t>ケンシュウヒ</t>
    </rPh>
    <rPh sb="4" eb="7">
      <t>ビヒンヒ</t>
    </rPh>
    <phoneticPr fontId="4"/>
  </si>
  <si>
    <t>４　利用児童加算助成の内訳</t>
    <rPh sb="2" eb="4">
      <t>リヨウ</t>
    </rPh>
    <rPh sb="4" eb="6">
      <t>ジドウ</t>
    </rPh>
    <rPh sb="6" eb="8">
      <t>カサン</t>
    </rPh>
    <rPh sb="8" eb="10">
      <t>ジョセイ</t>
    </rPh>
    <rPh sb="11" eb="13">
      <t>ウチワケ</t>
    </rPh>
    <phoneticPr fontId="4"/>
  </si>
  <si>
    <t>年齢</t>
    <rPh sb="0" eb="2">
      <t>ネンレイ</t>
    </rPh>
    <phoneticPr fontId="4"/>
  </si>
  <si>
    <t>延べ利用時間数</t>
    <rPh sb="0" eb="1">
      <t>ノ</t>
    </rPh>
    <rPh sb="2" eb="4">
      <t>リヨウ</t>
    </rPh>
    <rPh sb="4" eb="6">
      <t>ジカン</t>
    </rPh>
    <rPh sb="6" eb="7">
      <t>スウ</t>
    </rPh>
    <phoneticPr fontId="4"/>
  </si>
  <si>
    <t>単価</t>
    <rPh sb="0" eb="2">
      <t>タンカ</t>
    </rPh>
    <phoneticPr fontId="4"/>
  </si>
  <si>
    <t>助成額</t>
    <rPh sb="0" eb="2">
      <t>ジョセイ</t>
    </rPh>
    <rPh sb="2" eb="3">
      <t>ガク</t>
    </rPh>
    <phoneticPr fontId="4"/>
  </si>
  <si>
    <t>時間</t>
    <rPh sb="0" eb="2">
      <t>ジカン</t>
    </rPh>
    <phoneticPr fontId="4"/>
  </si>
  <si>
    <t>×</t>
    <phoneticPr fontId="4"/>
  </si>
  <si>
    <t>＝</t>
    <phoneticPr fontId="4"/>
  </si>
  <si>
    <t>合計</t>
    <rPh sb="0" eb="2">
      <t>ゴウケイ</t>
    </rPh>
    <phoneticPr fontId="4"/>
  </si>
  <si>
    <t>区分</t>
    <rPh sb="0" eb="2">
      <t>クブン</t>
    </rPh>
    <phoneticPr fontId="4"/>
  </si>
  <si>
    <t>研修費</t>
    <rPh sb="0" eb="3">
      <t>ケンシュウヒ</t>
    </rPh>
    <phoneticPr fontId="4"/>
  </si>
  <si>
    <t>備品費</t>
    <rPh sb="0" eb="3">
      <t>ビヒンヒ</t>
    </rPh>
    <phoneticPr fontId="4"/>
  </si>
  <si>
    <t>（第１号様式別表）</t>
    <rPh sb="1" eb="2">
      <t>ダイ</t>
    </rPh>
    <rPh sb="3" eb="4">
      <t>ゴウ</t>
    </rPh>
    <rPh sb="4" eb="6">
      <t>ヨウシキ</t>
    </rPh>
    <rPh sb="6" eb="8">
      <t>ベッピョウ</t>
    </rPh>
    <phoneticPr fontId="4"/>
  </si>
  <si>
    <t>※研修費・備品費は下部の別記載項目に計上してください。</t>
    <rPh sb="1" eb="4">
      <t>ケンシュウヒ</t>
    </rPh>
    <rPh sb="5" eb="8">
      <t>ビヒンヒ</t>
    </rPh>
    <rPh sb="9" eb="11">
      <t>カブ</t>
    </rPh>
    <rPh sb="12" eb="13">
      <t>ベツ</t>
    </rPh>
    <rPh sb="13" eb="15">
      <t>キサイ</t>
    </rPh>
    <rPh sb="15" eb="17">
      <t>コウモク</t>
    </rPh>
    <rPh sb="18" eb="20">
      <t>ケイジョウ</t>
    </rPh>
    <phoneticPr fontId="4"/>
  </si>
  <si>
    <t>〇</t>
    <phoneticPr fontId="4"/>
  </si>
  <si>
    <t>西暦</t>
    <rPh sb="0" eb="2">
      <t>セイレキ</t>
    </rPh>
    <phoneticPr fontId="4"/>
  </si>
  <si>
    <t>月分</t>
    <rPh sb="0" eb="1">
      <t>ガツ</t>
    </rPh>
    <rPh sb="1" eb="2">
      <t>ブン</t>
    </rPh>
    <phoneticPr fontId="4"/>
  </si>
  <si>
    <t>番号</t>
    <rPh sb="0" eb="2">
      <t>バンゴウ</t>
    </rPh>
    <phoneticPr fontId="4"/>
  </si>
  <si>
    <t>児童氏名
(カナ氏名)</t>
    <rPh sb="0" eb="2">
      <t>ジドウ</t>
    </rPh>
    <rPh sb="2" eb="4">
      <t>シメイ</t>
    </rPh>
    <rPh sb="8" eb="10">
      <t>シメイ</t>
    </rPh>
    <phoneticPr fontId="4"/>
  </si>
  <si>
    <t>生年月日（西暦）
例 2019/4/1</t>
    <rPh sb="0" eb="2">
      <t>セイネン</t>
    </rPh>
    <rPh sb="2" eb="4">
      <t>ガッピ</t>
    </rPh>
    <rPh sb="5" eb="7">
      <t>セイレキ</t>
    </rPh>
    <rPh sb="9" eb="10">
      <t>レイ</t>
    </rPh>
    <phoneticPr fontId="4"/>
  </si>
  <si>
    <t>日単位利用合計(日)</t>
    <rPh sb="0" eb="1">
      <t>ニチ</t>
    </rPh>
    <rPh sb="1" eb="3">
      <t>タンイ</t>
    </rPh>
    <rPh sb="3" eb="5">
      <t>リヨウ</t>
    </rPh>
    <rPh sb="5" eb="7">
      <t>ゴウケイ</t>
    </rPh>
    <rPh sb="8" eb="9">
      <t>ニチ</t>
    </rPh>
    <phoneticPr fontId="4"/>
  </si>
  <si>
    <t>障害児等受入加算</t>
    <rPh sb="0" eb="3">
      <t>ショウガイジ</t>
    </rPh>
    <rPh sb="3" eb="4">
      <t>トウ</t>
    </rPh>
    <rPh sb="4" eb="6">
      <t>ウケイレ</t>
    </rPh>
    <rPh sb="6" eb="8">
      <t>カサン</t>
    </rPh>
    <phoneticPr fontId="4"/>
  </si>
  <si>
    <t>利　用　日</t>
    <rPh sb="0" eb="1">
      <t>リ</t>
    </rPh>
    <rPh sb="2" eb="3">
      <t>ヨウ</t>
    </rPh>
    <rPh sb="4" eb="5">
      <t>ヒ</t>
    </rPh>
    <phoneticPr fontId="4"/>
  </si>
  <si>
    <t>利用時間</t>
    <rPh sb="0" eb="2">
      <t>リヨウ</t>
    </rPh>
    <rPh sb="2" eb="4">
      <t>ジカン</t>
    </rPh>
    <phoneticPr fontId="4"/>
  </si>
  <si>
    <t>減免事由</t>
    <rPh sb="0" eb="4">
      <t>ゲンメンジユウ</t>
    </rPh>
    <phoneticPr fontId="46"/>
  </si>
  <si>
    <t>減免対象時間</t>
    <rPh sb="0" eb="6">
      <t>ゲンメンタイショウジカン</t>
    </rPh>
    <phoneticPr fontId="46"/>
  </si>
  <si>
    <t>（第２号様式）</t>
    <rPh sb="1" eb="2">
      <t>ダイ</t>
    </rPh>
    <phoneticPr fontId="4"/>
  </si>
  <si>
    <t>振込先</t>
    <rPh sb="0" eb="2">
      <t>フリコミ</t>
    </rPh>
    <rPh sb="2" eb="3">
      <t>サキ</t>
    </rPh>
    <phoneticPr fontId="4"/>
  </si>
  <si>
    <t>金融機関
コード</t>
    <rPh sb="0" eb="2">
      <t>キンユウ</t>
    </rPh>
    <rPh sb="2" eb="4">
      <t>キカン</t>
    </rPh>
    <phoneticPr fontId="4"/>
  </si>
  <si>
    <t>支店</t>
    <rPh sb="0" eb="2">
      <t>シテン</t>
    </rPh>
    <phoneticPr fontId="4"/>
  </si>
  <si>
    <t>支店
コード</t>
    <rPh sb="0" eb="2">
      <t>シテン</t>
    </rPh>
    <phoneticPr fontId="4"/>
  </si>
  <si>
    <t>種目</t>
    <rPh sb="0" eb="2">
      <t>シュモク</t>
    </rPh>
    <phoneticPr fontId="4"/>
  </si>
  <si>
    <t>口座番号</t>
    <rPh sb="0" eb="2">
      <t>コウザ</t>
    </rPh>
    <rPh sb="2" eb="4">
      <t>バンゴウ</t>
    </rPh>
    <phoneticPr fontId="4"/>
  </si>
  <si>
    <t>口座名義人</t>
    <rPh sb="0" eb="2">
      <t>コウザ</t>
    </rPh>
    <rPh sb="2" eb="4">
      <t>メイギ</t>
    </rPh>
    <rPh sb="4" eb="5">
      <t>ニン</t>
    </rPh>
    <phoneticPr fontId="4"/>
  </si>
  <si>
    <t>本件の振込については、上記の口座名義人宛に振込願います。</t>
    <rPh sb="0" eb="2">
      <t>ホンケン</t>
    </rPh>
    <rPh sb="3" eb="5">
      <t>フリコミ</t>
    </rPh>
    <rPh sb="11" eb="13">
      <t>ジョウキ</t>
    </rPh>
    <rPh sb="14" eb="16">
      <t>コウザ</t>
    </rPh>
    <rPh sb="16" eb="20">
      <t>メイギニンアテ</t>
    </rPh>
    <rPh sb="21" eb="23">
      <t>フリコミ</t>
    </rPh>
    <rPh sb="23" eb="24">
      <t>ネガ</t>
    </rPh>
    <phoneticPr fontId="4"/>
  </si>
  <si>
    <t>代表者職氏名</t>
    <rPh sb="0" eb="3">
      <t>ダイヒョウシャ</t>
    </rPh>
    <rPh sb="3" eb="6">
      <t>ショクシメイ</t>
    </rPh>
    <phoneticPr fontId="4"/>
  </si>
  <si>
    <t>印</t>
    <rPh sb="0" eb="1">
      <t>イン</t>
    </rPh>
    <phoneticPr fontId="4"/>
  </si>
  <si>
    <t>（第３号様式）</t>
    <rPh sb="1" eb="2">
      <t>ダイ</t>
    </rPh>
    <phoneticPr fontId="4"/>
  </si>
  <si>
    <t>横浜市長</t>
    <rPh sb="0" eb="3">
      <t>ヨコハマシ</t>
    </rPh>
    <phoneticPr fontId="4"/>
  </si>
  <si>
    <t>助成差額</t>
    <rPh sb="0" eb="2">
      <t>ジョセイ</t>
    </rPh>
    <rPh sb="2" eb="4">
      <t>サガク</t>
    </rPh>
    <phoneticPr fontId="4"/>
  </si>
  <si>
    <r>
      <t>２　差額が生じた理由</t>
    </r>
    <r>
      <rPr>
        <sz val="9"/>
        <rFont val="ＭＳ 明朝"/>
        <family val="1"/>
        <charset val="128"/>
      </rPr>
      <t>（該当するもの全てにチェック）</t>
    </r>
    <rPh sb="2" eb="4">
      <t>サガク</t>
    </rPh>
    <rPh sb="5" eb="6">
      <t>ショウ</t>
    </rPh>
    <rPh sb="8" eb="10">
      <t>リユウ</t>
    </rPh>
    <rPh sb="11" eb="13">
      <t>ガイトウ</t>
    </rPh>
    <rPh sb="17" eb="18">
      <t>スベ</t>
    </rPh>
    <phoneticPr fontId="4"/>
  </si>
  <si>
    <t>□</t>
    <phoneticPr fontId="4"/>
  </si>
  <si>
    <t>適用する単価区分の訂正</t>
    <rPh sb="0" eb="2">
      <t>テキヨウ</t>
    </rPh>
    <rPh sb="4" eb="6">
      <t>タンカ</t>
    </rPh>
    <rPh sb="6" eb="8">
      <t>クブン</t>
    </rPh>
    <rPh sb="9" eb="11">
      <t>テイセイ</t>
    </rPh>
    <phoneticPr fontId="4"/>
  </si>
  <si>
    <t>利用料減免に係る訂正</t>
    <rPh sb="0" eb="2">
      <t>リヨウ</t>
    </rPh>
    <rPh sb="2" eb="3">
      <t>リョウ</t>
    </rPh>
    <rPh sb="3" eb="5">
      <t>ゲンメン</t>
    </rPh>
    <rPh sb="6" eb="7">
      <t>カカ</t>
    </rPh>
    <rPh sb="8" eb="10">
      <t>テイセイ</t>
    </rPh>
    <phoneticPr fontId="4"/>
  </si>
  <si>
    <t>利用児童数の訂正（人数）</t>
    <rPh sb="0" eb="2">
      <t>リヨウ</t>
    </rPh>
    <rPh sb="2" eb="4">
      <t>ジドウ</t>
    </rPh>
    <rPh sb="4" eb="5">
      <t>スウ</t>
    </rPh>
    <rPh sb="6" eb="8">
      <t>テイセイ</t>
    </rPh>
    <rPh sb="9" eb="11">
      <t>ニンズウ</t>
    </rPh>
    <phoneticPr fontId="4"/>
  </si>
  <si>
    <t>利用児童数の訂正（年齢）</t>
    <rPh sb="0" eb="2">
      <t>リヨウ</t>
    </rPh>
    <rPh sb="2" eb="4">
      <t>ジドウ</t>
    </rPh>
    <rPh sb="4" eb="5">
      <t>スウ</t>
    </rPh>
    <rPh sb="6" eb="8">
      <t>テイセイ</t>
    </rPh>
    <rPh sb="9" eb="11">
      <t>ネンレイ</t>
    </rPh>
    <phoneticPr fontId="4"/>
  </si>
  <si>
    <t>その他（</t>
    <rPh sb="2" eb="3">
      <t>タ</t>
    </rPh>
    <phoneticPr fontId="4"/>
  </si>
  <si>
    <t>）</t>
    <phoneticPr fontId="4"/>
  </si>
  <si>
    <t>差額</t>
    <rPh sb="0" eb="2">
      <t>サガク</t>
    </rPh>
    <phoneticPr fontId="4"/>
  </si>
  <si>
    <t>月分</t>
    <rPh sb="0" eb="2">
      <t>ガツブン</t>
    </rPh>
    <phoneticPr fontId="4"/>
  </si>
  <si>
    <t>～</t>
    <phoneticPr fontId="4"/>
  </si>
  <si>
    <t>計</t>
    <rPh sb="0" eb="1">
      <t>ケイ</t>
    </rPh>
    <phoneticPr fontId="4"/>
  </si>
  <si>
    <t>（第３号様式別紙）</t>
    <rPh sb="1" eb="2">
      <t>ダイ</t>
    </rPh>
    <rPh sb="6" eb="8">
      <t>ベッシ</t>
    </rPh>
    <phoneticPr fontId="4"/>
  </si>
  <si>
    <t>《差額の積算根拠》</t>
    <rPh sb="1" eb="3">
      <t>サガク</t>
    </rPh>
    <rPh sb="4" eb="6">
      <t>セキサン</t>
    </rPh>
    <rPh sb="6" eb="8">
      <t>コンキョ</t>
    </rPh>
    <phoneticPr fontId="4"/>
  </si>
  <si>
    <t>（１）基本助成</t>
    <rPh sb="3" eb="5">
      <t>キホン</t>
    </rPh>
    <rPh sb="5" eb="7">
      <t>ジョセイ</t>
    </rPh>
    <phoneticPr fontId="4"/>
  </si>
  <si>
    <t>対象月</t>
    <rPh sb="0" eb="2">
      <t>タイショウ</t>
    </rPh>
    <rPh sb="2" eb="3">
      <t>ゲツ</t>
    </rPh>
    <phoneticPr fontId="4"/>
  </si>
  <si>
    <t>当初の確定内容</t>
    <rPh sb="0" eb="2">
      <t>トウショ</t>
    </rPh>
    <rPh sb="3" eb="5">
      <t>カクテイ</t>
    </rPh>
    <rPh sb="5" eb="7">
      <t>ナイヨウ</t>
    </rPh>
    <phoneticPr fontId="4"/>
  </si>
  <si>
    <t>訂正後の内容</t>
    <rPh sb="0" eb="2">
      <t>テイセイ</t>
    </rPh>
    <rPh sb="2" eb="3">
      <t>ゴ</t>
    </rPh>
    <rPh sb="4" eb="6">
      <t>ナイヨウ</t>
    </rPh>
    <phoneticPr fontId="4"/>
  </si>
  <si>
    <t>確定額</t>
    <rPh sb="0" eb="2">
      <t>カクテイ</t>
    </rPh>
    <rPh sb="2" eb="3">
      <t>ガク</t>
    </rPh>
    <phoneticPr fontId="4"/>
  </si>
  <si>
    <t>月</t>
    <rPh sb="0" eb="1">
      <t>ガツ</t>
    </rPh>
    <phoneticPr fontId="4"/>
  </si>
  <si>
    <t>（２）利用児童加算助成</t>
    <rPh sb="3" eb="5">
      <t>リヨウ</t>
    </rPh>
    <rPh sb="5" eb="7">
      <t>ジドウ</t>
    </rPh>
    <rPh sb="7" eb="9">
      <t>カサン</t>
    </rPh>
    <rPh sb="9" eb="11">
      <t>ジョセイ</t>
    </rPh>
    <phoneticPr fontId="4"/>
  </si>
  <si>
    <t>※行数が不足する場合は、適宜行を追加して使用すること。</t>
    <rPh sb="1" eb="3">
      <t>ギョウスウ</t>
    </rPh>
    <rPh sb="4" eb="6">
      <t>フソク</t>
    </rPh>
    <rPh sb="8" eb="10">
      <t>バアイ</t>
    </rPh>
    <rPh sb="12" eb="14">
      <t>テキギ</t>
    </rPh>
    <rPh sb="14" eb="15">
      <t>ギョウ</t>
    </rPh>
    <rPh sb="16" eb="18">
      <t>ツイカ</t>
    </rPh>
    <rPh sb="20" eb="22">
      <t>シヨウ</t>
    </rPh>
    <phoneticPr fontId="4"/>
  </si>
  <si>
    <t>（第４号様式）</t>
    <rPh sb="1" eb="2">
      <t>ダイ</t>
    </rPh>
    <phoneticPr fontId="4"/>
  </si>
  <si>
    <t>請求額</t>
    <rPh sb="0" eb="2">
      <t>セイキュウ</t>
    </rPh>
    <rPh sb="2" eb="3">
      <t>ガク</t>
    </rPh>
    <phoneticPr fontId="4"/>
  </si>
  <si>
    <t>（第５号様式）</t>
    <rPh sb="1" eb="2">
      <t>ダイ</t>
    </rPh>
    <phoneticPr fontId="4"/>
  </si>
  <si>
    <t>消費税及び地方消費税に係る仕入控除税額報告書</t>
    <phoneticPr fontId="48"/>
  </si>
  <si>
    <t>記</t>
    <rPh sb="0" eb="1">
      <t>キ</t>
    </rPh>
    <phoneticPr fontId="48"/>
  </si>
  <si>
    <t>２　消費税の申告により確定した消費税及び地方消費税に係る仕入控除税額</t>
  </si>
  <si>
    <t>￥　                　  　　　　　　.－</t>
    <phoneticPr fontId="48"/>
  </si>
  <si>
    <t>３　添付書類</t>
  </si>
  <si>
    <t>　(1)　積算内訳報告書</t>
    <phoneticPr fontId="48"/>
  </si>
  <si>
    <t>　(2)　課税期間分の消費税及び地方消費税の確定申告書（写し）</t>
    <phoneticPr fontId="48"/>
  </si>
  <si>
    <t>　(3)　課税売上割合、控除対象仕入税額等の計算表（写し）</t>
    <phoneticPr fontId="48"/>
  </si>
  <si>
    <t>積算内訳報告書</t>
    <phoneticPr fontId="48"/>
  </si>
  <si>
    <t>１　施設名</t>
  </si>
  <si>
    <t>２　代表者職氏名</t>
  </si>
  <si>
    <t>３　施設の所在地</t>
  </si>
  <si>
    <t>４　助成金名称</t>
    <rPh sb="2" eb="5">
      <t>ジョセイキン</t>
    </rPh>
    <rPh sb="5" eb="7">
      <t>メイショウ</t>
    </rPh>
    <phoneticPr fontId="4"/>
  </si>
  <si>
    <t>年度</t>
    <rPh sb="0" eb="2">
      <t>ネンド</t>
    </rPh>
    <phoneticPr fontId="4"/>
  </si>
  <si>
    <t>６　概要</t>
  </si>
  <si>
    <t>　(1)　補助金の使途の内訳</t>
    <rPh sb="5" eb="8">
      <t>ホジョキン</t>
    </rPh>
    <rPh sb="9" eb="11">
      <t>シト</t>
    </rPh>
    <rPh sb="12" eb="14">
      <t>ウチワケ</t>
    </rPh>
    <phoneticPr fontId="48"/>
  </si>
  <si>
    <t>区分</t>
    <rPh sb="0" eb="2">
      <t>クブン</t>
    </rPh>
    <phoneticPr fontId="48"/>
  </si>
  <si>
    <t>課税仕入</t>
    <rPh sb="0" eb="2">
      <t>カゼイ</t>
    </rPh>
    <rPh sb="2" eb="4">
      <t>シイ</t>
    </rPh>
    <phoneticPr fontId="48"/>
  </si>
  <si>
    <t>非課税仕入</t>
    <rPh sb="0" eb="3">
      <t>ヒカゼイ</t>
    </rPh>
    <rPh sb="3" eb="5">
      <t>シイ</t>
    </rPh>
    <phoneticPr fontId="48"/>
  </si>
  <si>
    <t>合計</t>
    <rPh sb="0" eb="2">
      <t>ゴウケイ</t>
    </rPh>
    <phoneticPr fontId="48"/>
  </si>
  <si>
    <t>課税売上
対応分</t>
    <rPh sb="0" eb="2">
      <t>カゼイ</t>
    </rPh>
    <rPh sb="2" eb="4">
      <t>ウリアゲ</t>
    </rPh>
    <rPh sb="5" eb="7">
      <t>タイオウ</t>
    </rPh>
    <rPh sb="7" eb="8">
      <t>ブン</t>
    </rPh>
    <phoneticPr fontId="48"/>
  </si>
  <si>
    <t>非課税売上対応分</t>
    <rPh sb="0" eb="3">
      <t>ヒカゼイ</t>
    </rPh>
    <rPh sb="3" eb="5">
      <t>ウリアゲ</t>
    </rPh>
    <rPh sb="5" eb="7">
      <t>タイオウ</t>
    </rPh>
    <rPh sb="7" eb="8">
      <t>ブン</t>
    </rPh>
    <phoneticPr fontId="48"/>
  </si>
  <si>
    <t>共通
対応分</t>
    <rPh sb="0" eb="2">
      <t>キョウツウ</t>
    </rPh>
    <rPh sb="3" eb="5">
      <t>タイオウ</t>
    </rPh>
    <rPh sb="5" eb="6">
      <t>ブン</t>
    </rPh>
    <phoneticPr fontId="48"/>
  </si>
  <si>
    <t>経費の内訳</t>
    <rPh sb="0" eb="2">
      <t>ケイヒ</t>
    </rPh>
    <rPh sb="3" eb="5">
      <t>ウチワケ</t>
    </rPh>
    <phoneticPr fontId="48"/>
  </si>
  <si>
    <t>計</t>
    <rPh sb="0" eb="1">
      <t>ケイ</t>
    </rPh>
    <phoneticPr fontId="48"/>
  </si>
  <si>
    <t xml:space="preserve"> （2)　課税売上割合</t>
    <phoneticPr fontId="48"/>
  </si>
  <si>
    <t>％</t>
    <phoneticPr fontId="48"/>
  </si>
  <si>
    <t xml:space="preserve">  (3)  消費税の申告により確定した消費税及び地方消費税に係る仕入控除税額</t>
    <phoneticPr fontId="48"/>
  </si>
  <si>
    <t>円</t>
    <rPh sb="0" eb="1">
      <t>エン</t>
    </rPh>
    <phoneticPr fontId="48"/>
  </si>
  <si>
    <t>名称</t>
    <rPh sb="0" eb="2">
      <t>メイショウ</t>
    </rPh>
    <phoneticPr fontId="4"/>
  </si>
  <si>
    <t>日付開始</t>
    <rPh sb="0" eb="2">
      <t>ヒヅケ</t>
    </rPh>
    <rPh sb="2" eb="4">
      <t>カイシ</t>
    </rPh>
    <phoneticPr fontId="4"/>
  </si>
  <si>
    <t>シート１</t>
    <phoneticPr fontId="4"/>
  </si>
  <si>
    <t>第３号別表</t>
    <phoneticPr fontId="4"/>
  </si>
  <si>
    <t>シート２</t>
  </si>
  <si>
    <t>第３号</t>
    <phoneticPr fontId="4"/>
  </si>
  <si>
    <t>シート３</t>
  </si>
  <si>
    <t>第１号</t>
    <phoneticPr fontId="4"/>
  </si>
  <si>
    <t>シート４</t>
  </si>
  <si>
    <t>振込先登録</t>
    <phoneticPr fontId="4"/>
  </si>
  <si>
    <t>年齢表の西暦年（4桁）を入力してください</t>
    <rPh sb="0" eb="2">
      <t>ネンレイ</t>
    </rPh>
    <rPh sb="2" eb="3">
      <t>ヒョウ</t>
    </rPh>
    <rPh sb="4" eb="6">
      <t>セイレキ</t>
    </rPh>
    <rPh sb="6" eb="7">
      <t>ネン</t>
    </rPh>
    <rPh sb="9" eb="10">
      <t>ケタ</t>
    </rPh>
    <rPh sb="12" eb="14">
      <t>ニュウリョク</t>
    </rPh>
    <phoneticPr fontId="4"/>
  </si>
  <si>
    <t>横浜市一時保育事業　基本助成概算請求書</t>
    <rPh sb="0" eb="3">
      <t>ヨコハマシ</t>
    </rPh>
    <rPh sb="3" eb="5">
      <t>イチジ</t>
    </rPh>
    <rPh sb="5" eb="7">
      <t>ホイク</t>
    </rPh>
    <rPh sb="7" eb="9">
      <t>ジギョウ</t>
    </rPh>
    <rPh sb="10" eb="12">
      <t>キホン</t>
    </rPh>
    <rPh sb="12" eb="14">
      <t>ジョセイ</t>
    </rPh>
    <rPh sb="14" eb="16">
      <t>ガイサン</t>
    </rPh>
    <rPh sb="16" eb="18">
      <t>セイキュウ</t>
    </rPh>
    <rPh sb="18" eb="19">
      <t>ショ</t>
    </rPh>
    <phoneticPr fontId="4"/>
  </si>
  <si>
    <r>
      <t>平成</t>
    </r>
    <r>
      <rPr>
        <i/>
        <sz val="10"/>
        <rFont val="HG創英角ﾎﾟｯﾌﾟ体"/>
        <family val="3"/>
        <charset val="128"/>
      </rPr>
      <t>２４</t>
    </r>
    <r>
      <rPr>
        <sz val="10"/>
        <rFont val="ＭＳ 明朝"/>
        <family val="1"/>
        <charset val="128"/>
      </rPr>
      <t>年　</t>
    </r>
    <r>
      <rPr>
        <i/>
        <sz val="10"/>
        <rFont val="HG創英角ﾎﾟｯﾌﾟ体"/>
        <family val="3"/>
        <charset val="128"/>
      </rPr>
      <t>４</t>
    </r>
    <r>
      <rPr>
        <sz val="10"/>
        <rFont val="ＭＳ 明朝"/>
        <family val="1"/>
        <charset val="128"/>
      </rPr>
      <t>月　</t>
    </r>
    <r>
      <rPr>
        <i/>
        <sz val="10"/>
        <rFont val="HG創英角ﾎﾟｯﾌﾟ体"/>
        <family val="3"/>
        <charset val="128"/>
      </rPr>
      <t>５</t>
    </r>
    <r>
      <rPr>
        <sz val="10"/>
        <rFont val="ＭＳ 明朝"/>
        <family val="1"/>
        <charset val="128"/>
      </rPr>
      <t>日</t>
    </r>
    <rPh sb="0" eb="2">
      <t>ヘイセイ</t>
    </rPh>
    <rPh sb="4" eb="5">
      <t>ネン</t>
    </rPh>
    <rPh sb="7" eb="8">
      <t>ガツ</t>
    </rPh>
    <rPh sb="10" eb="11">
      <t>ニチ</t>
    </rPh>
    <phoneticPr fontId="4"/>
  </si>
  <si>
    <r>
      <t>横浜市　</t>
    </r>
    <r>
      <rPr>
        <i/>
        <sz val="10"/>
        <rFont val="HG創英角ﾎﾟｯﾌﾟ体"/>
        <family val="3"/>
        <charset val="128"/>
      </rPr>
      <t>中央</t>
    </r>
    <r>
      <rPr>
        <sz val="10"/>
        <rFont val="ＭＳ 明朝"/>
        <family val="1"/>
        <charset val="128"/>
      </rPr>
      <t>　福祉保健センター長</t>
    </r>
    <rPh sb="0" eb="3">
      <t>ヨコハマシ</t>
    </rPh>
    <rPh sb="4" eb="6">
      <t>チュウオウ</t>
    </rPh>
    <rPh sb="7" eb="9">
      <t>フクシ</t>
    </rPh>
    <rPh sb="9" eb="11">
      <t>ホケン</t>
    </rPh>
    <rPh sb="15" eb="16">
      <t>チョウ</t>
    </rPh>
    <phoneticPr fontId="4"/>
  </si>
  <si>
    <t>横浜市中央区中央１－１</t>
    <rPh sb="0" eb="3">
      <t>ヨコハマシ</t>
    </rPh>
    <rPh sb="3" eb="5">
      <t>チュウオウ</t>
    </rPh>
    <rPh sb="5" eb="6">
      <t>ク</t>
    </rPh>
    <rPh sb="6" eb="8">
      <t>チュウオウ</t>
    </rPh>
    <phoneticPr fontId="4"/>
  </si>
  <si>
    <t>　　　　　（名　称）</t>
    <rPh sb="6" eb="7">
      <t>メイ</t>
    </rPh>
    <rPh sb="8" eb="9">
      <t>ショウ</t>
    </rPh>
    <phoneticPr fontId="4"/>
  </si>
  <si>
    <t>（福）こども青少年福祉会</t>
    <rPh sb="1" eb="2">
      <t>フク</t>
    </rPh>
    <rPh sb="6" eb="9">
      <t>セイショウネン</t>
    </rPh>
    <rPh sb="9" eb="11">
      <t>フクシ</t>
    </rPh>
    <rPh sb="11" eb="12">
      <t>カイ</t>
    </rPh>
    <phoneticPr fontId="4"/>
  </si>
  <si>
    <t>　　　　　　代表者
　　　　　　職氏名</t>
    <rPh sb="6" eb="9">
      <t>ダイヒョウシャ</t>
    </rPh>
    <rPh sb="16" eb="17">
      <t>ショク</t>
    </rPh>
    <rPh sb="17" eb="19">
      <t>シメイ</t>
    </rPh>
    <phoneticPr fontId="4"/>
  </si>
  <si>
    <t>理事長　横浜　太郎</t>
    <rPh sb="0" eb="3">
      <t>リジチョウ</t>
    </rPh>
    <rPh sb="4" eb="6">
      <t>ヨコハマ</t>
    </rPh>
    <rPh sb="7" eb="9">
      <t>タロウ</t>
    </rPh>
    <phoneticPr fontId="4"/>
  </si>
  <si>
    <t>　横浜市一時保育事業助成要綱に基づき、平成</t>
    <rPh sb="1" eb="4">
      <t>ヨコハマシ</t>
    </rPh>
    <rPh sb="4" eb="6">
      <t>イチジ</t>
    </rPh>
    <rPh sb="6" eb="8">
      <t>ホイク</t>
    </rPh>
    <rPh sb="8" eb="10">
      <t>ジギョウ</t>
    </rPh>
    <rPh sb="10" eb="12">
      <t>ジョセイ</t>
    </rPh>
    <rPh sb="12" eb="14">
      <t>ヨウコウ</t>
    </rPh>
    <rPh sb="15" eb="16">
      <t>モト</t>
    </rPh>
    <rPh sb="19" eb="21">
      <t>ヘイセイ</t>
    </rPh>
    <phoneticPr fontId="4"/>
  </si>
  <si>
    <t>年度第</t>
    <rPh sb="0" eb="2">
      <t>ネンド</t>
    </rPh>
    <rPh sb="2" eb="3">
      <t>ダイ</t>
    </rPh>
    <phoneticPr fontId="4"/>
  </si>
  <si>
    <t>四半期分の</t>
    <rPh sb="0" eb="1">
      <t>シ</t>
    </rPh>
    <rPh sb="1" eb="3">
      <t>ハンキ</t>
    </rPh>
    <rPh sb="3" eb="4">
      <t>ブン</t>
    </rPh>
    <phoneticPr fontId="4"/>
  </si>
  <si>
    <t>基本助成として、次のとおり概算請求します。</t>
    <rPh sb="0" eb="2">
      <t>キホン</t>
    </rPh>
    <rPh sb="2" eb="4">
      <t>ジョセイ</t>
    </rPh>
    <rPh sb="8" eb="9">
      <t>ツギ</t>
    </rPh>
    <rPh sb="13" eb="15">
      <t>ガイサン</t>
    </rPh>
    <rPh sb="15" eb="17">
      <t>セイキュウ</t>
    </rPh>
    <phoneticPr fontId="4"/>
  </si>
  <si>
    <t>１　対象保育所</t>
    <rPh sb="2" eb="4">
      <t>タイショウ</t>
    </rPh>
    <rPh sb="4" eb="6">
      <t>ホイク</t>
    </rPh>
    <rPh sb="6" eb="7">
      <t>ショ</t>
    </rPh>
    <phoneticPr fontId="4"/>
  </si>
  <si>
    <t>保育所名</t>
    <rPh sb="0" eb="2">
      <t>ホイク</t>
    </rPh>
    <rPh sb="2" eb="3">
      <t>ショ</t>
    </rPh>
    <rPh sb="3" eb="4">
      <t>メイ</t>
    </rPh>
    <phoneticPr fontId="4"/>
  </si>
  <si>
    <t>はぴねすぽっと保育園</t>
    <rPh sb="7" eb="10">
      <t>ホイクエン</t>
    </rPh>
    <phoneticPr fontId="4"/>
  </si>
  <si>
    <t>所在地</t>
    <rPh sb="0" eb="3">
      <t>ショザイチ</t>
    </rPh>
    <phoneticPr fontId="4"/>
  </si>
  <si>
    <t>〒</t>
    <phoneticPr fontId="4"/>
  </si>
  <si>
    <t>231-9999</t>
    <phoneticPr fontId="4"/>
  </si>
  <si>
    <t>横浜市</t>
    <rPh sb="0" eb="3">
      <t>ヨコハマシ</t>
    </rPh>
    <phoneticPr fontId="4"/>
  </si>
  <si>
    <t>中央</t>
    <rPh sb="0" eb="2">
      <t>チュウオウ</t>
    </rPh>
    <phoneticPr fontId="4"/>
  </si>
  <si>
    <t>区</t>
    <rPh sb="0" eb="1">
      <t>ク</t>
    </rPh>
    <phoneticPr fontId="4"/>
  </si>
  <si>
    <t>中央2-2-2</t>
    <rPh sb="0" eb="2">
      <t>チュウオウ</t>
    </rPh>
    <phoneticPr fontId="4"/>
  </si>
  <si>
    <t>２　請求額算定の根拠</t>
    <rPh sb="2" eb="4">
      <t>セイキュウ</t>
    </rPh>
    <rPh sb="4" eb="5">
      <t>ガク</t>
    </rPh>
    <rPh sb="5" eb="7">
      <t>サンテイ</t>
    </rPh>
    <rPh sb="8" eb="10">
      <t>コンキョ</t>
    </rPh>
    <phoneticPr fontId="4"/>
  </si>
  <si>
    <t>８時間を超えて実施の場合はこちらにチェック</t>
    <rPh sb="4" eb="5">
      <t>コ</t>
    </rPh>
    <phoneticPr fontId="4"/>
  </si>
  <si>
    <t>適用する単価の区分</t>
    <rPh sb="0" eb="2">
      <t>テキヨウ</t>
    </rPh>
    <rPh sb="4" eb="6">
      <t>タンカ</t>
    </rPh>
    <rPh sb="7" eb="9">
      <t>クブン</t>
    </rPh>
    <phoneticPr fontId="4"/>
  </si>
  <si>
    <t>①</t>
    <phoneticPr fontId="4"/>
  </si>
  <si>
    <r>
      <t>□</t>
    </r>
    <r>
      <rPr>
        <sz val="10"/>
        <rFont val="ＭＳ 明朝"/>
        <family val="1"/>
        <charset val="128"/>
      </rPr>
      <t>11時間実施施設</t>
    </r>
    <rPh sb="3" eb="5">
      <t>ジカン</t>
    </rPh>
    <rPh sb="5" eb="7">
      <t>ジッシ</t>
    </rPh>
    <rPh sb="7" eb="9">
      <t>シセツ</t>
    </rPh>
    <phoneticPr fontId="4"/>
  </si>
  <si>
    <r>
      <t>□</t>
    </r>
    <r>
      <rPr>
        <sz val="10"/>
        <rFont val="ＭＳ 明朝"/>
        <family val="1"/>
        <charset val="128"/>
      </rPr>
      <t>８時間実施施設</t>
    </r>
    <rPh sb="2" eb="4">
      <t>ジカン</t>
    </rPh>
    <rPh sb="4" eb="6">
      <t>ジッシ</t>
    </rPh>
    <rPh sb="6" eb="8">
      <t>シセツ</t>
    </rPh>
    <phoneticPr fontId="4"/>
  </si>
  <si>
    <t>直前四半期最終月における延べ利用児童数</t>
    <rPh sb="0" eb="2">
      <t>チョクゼン</t>
    </rPh>
    <rPh sb="2" eb="3">
      <t>シ</t>
    </rPh>
    <rPh sb="3" eb="5">
      <t>ハンキ</t>
    </rPh>
    <rPh sb="5" eb="7">
      <t>サイシュウ</t>
    </rPh>
    <rPh sb="7" eb="8">
      <t>ヅキ</t>
    </rPh>
    <rPh sb="12" eb="13">
      <t>ノ</t>
    </rPh>
    <rPh sb="14" eb="16">
      <t>リヨウ</t>
    </rPh>
    <rPh sb="16" eb="18">
      <t>ジドウ</t>
    </rPh>
    <rPh sb="18" eb="19">
      <t>スウ</t>
    </rPh>
    <phoneticPr fontId="4"/>
  </si>
  <si>
    <t>②</t>
    <phoneticPr fontId="4"/>
  </si>
  <si>
    <t>人</t>
    <rPh sb="0" eb="1">
      <t>ニン</t>
    </rPh>
    <phoneticPr fontId="4"/>
  </si>
  <si>
    <t>②の人数による助成額</t>
    <rPh sb="2" eb="4">
      <t>ニンズウ</t>
    </rPh>
    <rPh sb="7" eb="10">
      <t>ジョセイガク</t>
    </rPh>
    <phoneticPr fontId="4"/>
  </si>
  <si>
    <t>③</t>
    <phoneticPr fontId="4"/>
  </si>
  <si>
    <t>要綱別表第１による最低助成額</t>
    <rPh sb="0" eb="2">
      <t>ヨウコウ</t>
    </rPh>
    <rPh sb="2" eb="4">
      <t>ベッピョウ</t>
    </rPh>
    <rPh sb="4" eb="5">
      <t>ダイ</t>
    </rPh>
    <rPh sb="9" eb="11">
      <t>サイテイ</t>
    </rPh>
    <rPh sb="11" eb="14">
      <t>ジョセイガク</t>
    </rPh>
    <phoneticPr fontId="4"/>
  </si>
  <si>
    <t>④</t>
    <phoneticPr fontId="4"/>
  </si>
  <si>
    <t>③と④のいずれか高い方の額×３</t>
    <rPh sb="8" eb="9">
      <t>タカ</t>
    </rPh>
    <rPh sb="10" eb="11">
      <t>ホウ</t>
    </rPh>
    <rPh sb="12" eb="13">
      <t>ガク</t>
    </rPh>
    <phoneticPr fontId="4"/>
  </si>
  <si>
    <t>⑤</t>
    <phoneticPr fontId="4"/>
  </si>
  <si>
    <t>【要綱第７条第２項ただし書きの場合】</t>
    <rPh sb="1" eb="3">
      <t>ヨウコウ</t>
    </rPh>
    <rPh sb="3" eb="4">
      <t>ダイ</t>
    </rPh>
    <rPh sb="5" eb="6">
      <t>ジョウ</t>
    </rPh>
    <rPh sb="6" eb="7">
      <t>ダイ</t>
    </rPh>
    <rPh sb="8" eb="9">
      <t>コウ</t>
    </rPh>
    <rPh sb="12" eb="13">
      <t>ガ</t>
    </rPh>
    <rPh sb="15" eb="17">
      <t>バアイ</t>
    </rPh>
    <phoneticPr fontId="4"/>
  </si>
  <si>
    <t>⑥</t>
    <phoneticPr fontId="4"/>
  </si>
  <si>
    <t>概算請求額（⑤ 又は ⑥）</t>
    <rPh sb="0" eb="2">
      <t>ガイサン</t>
    </rPh>
    <rPh sb="2" eb="4">
      <t>セイキュウ</t>
    </rPh>
    <rPh sb="4" eb="5">
      <t>ガク</t>
    </rPh>
    <rPh sb="8" eb="9">
      <t>マタ</t>
    </rPh>
    <phoneticPr fontId="4"/>
  </si>
  <si>
    <t>⑦</t>
    <phoneticPr fontId="4"/>
  </si>
  <si>
    <t>３　振込先</t>
    <rPh sb="2" eb="4">
      <t>フリコミ</t>
    </rPh>
    <rPh sb="4" eb="5">
      <t>サキ</t>
    </rPh>
    <phoneticPr fontId="4"/>
  </si>
  <si>
    <t>指定者コード</t>
    <rPh sb="0" eb="2">
      <t>シテイ</t>
    </rPh>
    <rPh sb="2" eb="3">
      <t>シャ</t>
    </rPh>
    <phoneticPr fontId="4"/>
  </si>
  <si>
    <t>-</t>
    <phoneticPr fontId="4"/>
  </si>
  <si>
    <t>請求書番号</t>
    <rPh sb="0" eb="2">
      <t>セイキュウ</t>
    </rPh>
    <rPh sb="2" eb="3">
      <t>ショ</t>
    </rPh>
    <rPh sb="3" eb="5">
      <t>バンゴウ</t>
    </rPh>
    <phoneticPr fontId="4"/>
  </si>
  <si>
    <t>こども</t>
    <phoneticPr fontId="4"/>
  </si>
  <si>
    <t>銀　　行</t>
    <rPh sb="0" eb="1">
      <t>ギン</t>
    </rPh>
    <rPh sb="3" eb="4">
      <t>ギョウ</t>
    </rPh>
    <phoneticPr fontId="4"/>
  </si>
  <si>
    <t>横浜</t>
    <rPh sb="0" eb="2">
      <t>ヨコハマ</t>
    </rPh>
    <phoneticPr fontId="4"/>
  </si>
  <si>
    <t>普通</t>
    <rPh sb="0" eb="2">
      <t>フツウ</t>
    </rPh>
    <phoneticPr fontId="4"/>
  </si>
  <si>
    <t>・</t>
    <phoneticPr fontId="4"/>
  </si>
  <si>
    <t>信用金庫</t>
    <rPh sb="0" eb="2">
      <t>シンヨウ</t>
    </rPh>
    <rPh sb="2" eb="4">
      <t>キンコ</t>
    </rPh>
    <phoneticPr fontId="4"/>
  </si>
  <si>
    <t>当座</t>
    <rPh sb="0" eb="2">
      <t>トウザ</t>
    </rPh>
    <phoneticPr fontId="4"/>
  </si>
  <si>
    <t>４　この請求に関する連絡先</t>
    <rPh sb="4" eb="6">
      <t>セイキュウ</t>
    </rPh>
    <rPh sb="7" eb="8">
      <t>カン</t>
    </rPh>
    <rPh sb="10" eb="13">
      <t>レンラクサキ</t>
    </rPh>
    <phoneticPr fontId="4"/>
  </si>
  <si>
    <t>横浜市中央区中央１－１　（福）こども青少年福祉会　経理担当　横浜　みなと
ＴＥＬ　０４５－６７１－３５６４/　０４５－６６４－５４７９</t>
    <rPh sb="0" eb="3">
      <t>ヨコハマシ</t>
    </rPh>
    <rPh sb="3" eb="6">
      <t>チュウオウク</t>
    </rPh>
    <rPh sb="6" eb="8">
      <t>チュウオウ</t>
    </rPh>
    <rPh sb="13" eb="14">
      <t>フク</t>
    </rPh>
    <rPh sb="18" eb="21">
      <t>セイショウネン</t>
    </rPh>
    <rPh sb="21" eb="23">
      <t>フクシ</t>
    </rPh>
    <rPh sb="23" eb="24">
      <t>カイ</t>
    </rPh>
    <rPh sb="25" eb="27">
      <t>ケイリ</t>
    </rPh>
    <rPh sb="27" eb="29">
      <t>タントウ</t>
    </rPh>
    <rPh sb="30" eb="32">
      <t>ヨコハマ</t>
    </rPh>
    <phoneticPr fontId="4"/>
  </si>
  <si>
    <t>【届出期限】各四半期の初月7日まで　【提出先】各区こども家庭（障害）支援課</t>
    <rPh sb="6" eb="7">
      <t>カク</t>
    </rPh>
    <rPh sb="7" eb="8">
      <t>シ</t>
    </rPh>
    <rPh sb="8" eb="10">
      <t>ハンキ</t>
    </rPh>
    <rPh sb="11" eb="12">
      <t>ショ</t>
    </rPh>
    <rPh sb="12" eb="13">
      <t>ツキ</t>
    </rPh>
    <phoneticPr fontId="4"/>
  </si>
  <si>
    <t>横浜市一時保育事業　助成金状況報告書</t>
    <rPh sb="0" eb="3">
      <t>ヨコハマシ</t>
    </rPh>
    <rPh sb="3" eb="5">
      <t>イチジ</t>
    </rPh>
    <rPh sb="5" eb="7">
      <t>ホイク</t>
    </rPh>
    <rPh sb="7" eb="9">
      <t>ジギョウ</t>
    </rPh>
    <rPh sb="10" eb="13">
      <t>ジョセイキン</t>
    </rPh>
    <rPh sb="13" eb="15">
      <t>ジョウキョウ</t>
    </rPh>
    <rPh sb="15" eb="18">
      <t>ホウコクショ</t>
    </rPh>
    <phoneticPr fontId="4"/>
  </si>
  <si>
    <r>
      <t>平成</t>
    </r>
    <r>
      <rPr>
        <i/>
        <sz val="10"/>
        <rFont val="HGP創英角ﾎﾟｯﾌﾟ体"/>
        <family val="3"/>
        <charset val="128"/>
      </rPr>
      <t>２４</t>
    </r>
    <r>
      <rPr>
        <sz val="10"/>
        <rFont val="ＭＳ 明朝"/>
        <family val="1"/>
        <charset val="128"/>
      </rPr>
      <t>年　</t>
    </r>
    <r>
      <rPr>
        <i/>
        <sz val="10"/>
        <rFont val="HGP創英角ﾎﾟｯﾌﾟ体"/>
        <family val="3"/>
        <charset val="128"/>
      </rPr>
      <t>５</t>
    </r>
    <r>
      <rPr>
        <sz val="10"/>
        <rFont val="ＭＳ 明朝"/>
        <family val="1"/>
        <charset val="128"/>
      </rPr>
      <t>月　</t>
    </r>
    <r>
      <rPr>
        <i/>
        <sz val="10"/>
        <rFont val="HGP創英角ﾎﾟｯﾌﾟ体"/>
        <family val="3"/>
        <charset val="128"/>
      </rPr>
      <t>７</t>
    </r>
    <r>
      <rPr>
        <sz val="10"/>
        <rFont val="ＭＳ 明朝"/>
        <family val="1"/>
        <charset val="128"/>
      </rPr>
      <t>日</t>
    </r>
    <rPh sb="0" eb="2">
      <t>ヘイセイ</t>
    </rPh>
    <rPh sb="4" eb="5">
      <t>ネン</t>
    </rPh>
    <rPh sb="7" eb="8">
      <t>ガツ</t>
    </rPh>
    <rPh sb="10" eb="11">
      <t>ニチ</t>
    </rPh>
    <phoneticPr fontId="4"/>
  </si>
  <si>
    <r>
      <t>横浜市　</t>
    </r>
    <r>
      <rPr>
        <i/>
        <sz val="10"/>
        <rFont val="HGP創英角ﾎﾟｯﾌﾟ体"/>
        <family val="3"/>
        <charset val="128"/>
      </rPr>
      <t>中央</t>
    </r>
    <r>
      <rPr>
        <sz val="10"/>
        <rFont val="HGP創英角ﾎﾟｯﾌﾟ体"/>
        <family val="3"/>
        <charset val="128"/>
      </rPr>
      <t>　</t>
    </r>
    <r>
      <rPr>
        <sz val="10"/>
        <rFont val="ＭＳ 明朝"/>
        <family val="1"/>
        <charset val="128"/>
      </rPr>
      <t>福祉保健センター長</t>
    </r>
    <rPh sb="0" eb="3">
      <t>ヨコハマシ</t>
    </rPh>
    <rPh sb="4" eb="6">
      <t>チュウオウ</t>
    </rPh>
    <rPh sb="7" eb="9">
      <t>フクシ</t>
    </rPh>
    <rPh sb="9" eb="11">
      <t>ホケン</t>
    </rPh>
    <rPh sb="15" eb="16">
      <t>チョウ</t>
    </rPh>
    <phoneticPr fontId="4"/>
  </si>
  <si>
    <t>四半期</t>
    <rPh sb="0" eb="1">
      <t>シ</t>
    </rPh>
    <rPh sb="1" eb="3">
      <t>ハンキ</t>
    </rPh>
    <phoneticPr fontId="4"/>
  </si>
  <si>
    <t>分の基本助成及びその他の助成について、次のとおり報告します。</t>
    <rPh sb="0" eb="1">
      <t>ブン</t>
    </rPh>
    <rPh sb="2" eb="4">
      <t>キホン</t>
    </rPh>
    <rPh sb="4" eb="6">
      <t>ジョセイ</t>
    </rPh>
    <rPh sb="6" eb="7">
      <t>オヨ</t>
    </rPh>
    <rPh sb="10" eb="11">
      <t>タ</t>
    </rPh>
    <rPh sb="12" eb="14">
      <t>ジョセイ</t>
    </rPh>
    <rPh sb="19" eb="20">
      <t>ツギ</t>
    </rPh>
    <rPh sb="24" eb="26">
      <t>ホウコク</t>
    </rPh>
    <phoneticPr fontId="4"/>
  </si>
  <si>
    <t>１　実施保育所</t>
    <rPh sb="2" eb="4">
      <t>ジッシ</t>
    </rPh>
    <rPh sb="4" eb="6">
      <t>ホイク</t>
    </rPh>
    <rPh sb="6" eb="7">
      <t>ショ</t>
    </rPh>
    <phoneticPr fontId="4"/>
  </si>
  <si>
    <t>はぴねすぽっと保育園</t>
    <phoneticPr fontId="4"/>
  </si>
  <si>
    <t>備考</t>
    <rPh sb="0" eb="2">
      <t>ビコウ</t>
    </rPh>
    <phoneticPr fontId="4"/>
  </si>
  <si>
    <t>利用児童加算</t>
    <rPh sb="0" eb="2">
      <t>リヨウ</t>
    </rPh>
    <rPh sb="2" eb="4">
      <t>ジドウ</t>
    </rPh>
    <rPh sb="4" eb="6">
      <t>カサン</t>
    </rPh>
    <phoneticPr fontId="4"/>
  </si>
  <si>
    <t>被保護・市民税非課税世帯減免分助成</t>
    <rPh sb="0" eb="1">
      <t>ヒ</t>
    </rPh>
    <rPh sb="1" eb="3">
      <t>ホゴ</t>
    </rPh>
    <rPh sb="4" eb="7">
      <t>シミンゼイ</t>
    </rPh>
    <rPh sb="7" eb="10">
      <t>ヒカゼイ</t>
    </rPh>
    <rPh sb="10" eb="12">
      <t>セタイ</t>
    </rPh>
    <rPh sb="12" eb="14">
      <t>ゲンメン</t>
    </rPh>
    <rPh sb="14" eb="15">
      <t>ブン</t>
    </rPh>
    <rPh sb="15" eb="17">
      <t>ジョセイ</t>
    </rPh>
    <phoneticPr fontId="4"/>
  </si>
  <si>
    <t>児童処遇向上加算助成</t>
    <rPh sb="0" eb="2">
      <t>ジドウ</t>
    </rPh>
    <rPh sb="2" eb="4">
      <t>ショグウ</t>
    </rPh>
    <rPh sb="4" eb="6">
      <t>コウジョウ</t>
    </rPh>
    <rPh sb="6" eb="8">
      <t>カサン</t>
    </rPh>
    <rPh sb="8" eb="10">
      <t>ジョセイ</t>
    </rPh>
    <phoneticPr fontId="4"/>
  </si>
  <si>
    <t>３　基本助成の内訳</t>
    <rPh sb="2" eb="4">
      <t>キホン</t>
    </rPh>
    <rPh sb="4" eb="6">
      <t>ジョセイ</t>
    </rPh>
    <rPh sb="7" eb="9">
      <t>ウチワケ</t>
    </rPh>
    <phoneticPr fontId="4"/>
  </si>
  <si>
    <t>延べ利用児童数</t>
    <rPh sb="0" eb="1">
      <t>ノ</t>
    </rPh>
    <rPh sb="2" eb="4">
      <t>リヨウ</t>
    </rPh>
    <rPh sb="4" eb="6">
      <t>ジドウ</t>
    </rPh>
    <rPh sb="6" eb="7">
      <t>スウ</t>
    </rPh>
    <phoneticPr fontId="4"/>
  </si>
  <si>
    <t>Ｂ</t>
    <phoneticPr fontId="4"/>
  </si>
  <si>
    <r>
      <t>助成額</t>
    </r>
    <r>
      <rPr>
        <sz val="10"/>
        <color indexed="9"/>
        <rFont val="ＭＳ 明朝"/>
        <family val="1"/>
        <charset val="128"/>
      </rPr>
      <t>＿</t>
    </r>
    <rPh sb="0" eb="3">
      <t>ジョセイガク</t>
    </rPh>
    <phoneticPr fontId="4"/>
  </si>
  <si>
    <t>３歳未満児</t>
    <rPh sb="1" eb="2">
      <t>サイ</t>
    </rPh>
    <rPh sb="2" eb="4">
      <t>ミマン</t>
    </rPh>
    <rPh sb="4" eb="5">
      <t>ジ</t>
    </rPh>
    <phoneticPr fontId="4"/>
  </si>
  <si>
    <t>３歳以上児</t>
    <rPh sb="1" eb="4">
      <t>サイイジョウ</t>
    </rPh>
    <rPh sb="4" eb="5">
      <t>ジ</t>
    </rPh>
    <phoneticPr fontId="4"/>
  </si>
  <si>
    <t>５　被保護・市民税非課税世帯減免分助成</t>
    <rPh sb="2" eb="3">
      <t>ヒ</t>
    </rPh>
    <rPh sb="3" eb="5">
      <t>ホゴ</t>
    </rPh>
    <rPh sb="6" eb="9">
      <t>シミンゼイ</t>
    </rPh>
    <rPh sb="9" eb="12">
      <t>ヒカゼイ</t>
    </rPh>
    <rPh sb="12" eb="14">
      <t>セタイ</t>
    </rPh>
    <rPh sb="14" eb="16">
      <t>ゲンメン</t>
    </rPh>
    <rPh sb="16" eb="17">
      <t>ブン</t>
    </rPh>
    <rPh sb="17" eb="19">
      <t>ジョセイ</t>
    </rPh>
    <phoneticPr fontId="4"/>
  </si>
  <si>
    <t>※本来の利用料と実際に徴収した利用料との差額</t>
    <phoneticPr fontId="4"/>
  </si>
  <si>
    <t>対象件数</t>
    <rPh sb="0" eb="2">
      <t>タイショウ</t>
    </rPh>
    <rPh sb="2" eb="4">
      <t>ケンスウ</t>
    </rPh>
    <phoneticPr fontId="4"/>
  </si>
  <si>
    <r>
      <t>助成上限額</t>
    </r>
    <r>
      <rPr>
        <sz val="8"/>
        <rFont val="ＭＳ 明朝"/>
        <family val="1"/>
        <charset val="128"/>
      </rPr>
      <t>　①</t>
    </r>
    <rPh sb="0" eb="2">
      <t>ジョセイ</t>
    </rPh>
    <rPh sb="2" eb="5">
      <t>ジョウゲンガク</t>
    </rPh>
    <phoneticPr fontId="4"/>
  </si>
  <si>
    <t>実減免額②※</t>
    <rPh sb="0" eb="1">
      <t>ジツ</t>
    </rPh>
    <rPh sb="1" eb="3">
      <t>ゲンメン</t>
    </rPh>
    <rPh sb="3" eb="4">
      <t>ガク</t>
    </rPh>
    <phoneticPr fontId="4"/>
  </si>
  <si>
    <t>３歳未満児</t>
    <rPh sb="1" eb="4">
      <t>サイミマン</t>
    </rPh>
    <rPh sb="4" eb="5">
      <t>ジ</t>
    </rPh>
    <phoneticPr fontId="4"/>
  </si>
  <si>
    <t>人日</t>
    <rPh sb="0" eb="1">
      <t>ニン</t>
    </rPh>
    <rPh sb="1" eb="2">
      <t>ニチ</t>
    </rPh>
    <phoneticPr fontId="4"/>
  </si>
  <si>
    <t>左欄の合計</t>
    <rPh sb="0" eb="1">
      <t>サ</t>
    </rPh>
    <rPh sb="1" eb="2">
      <t>ラン</t>
    </rPh>
    <rPh sb="3" eb="5">
      <t>ゴウケイ</t>
    </rPh>
    <phoneticPr fontId="4"/>
  </si>
  <si>
    <t>①と②の低い方の額</t>
    <rPh sb="4" eb="5">
      <t>ヒク</t>
    </rPh>
    <rPh sb="6" eb="7">
      <t>ホウ</t>
    </rPh>
    <rPh sb="8" eb="9">
      <t>ガク</t>
    </rPh>
    <phoneticPr fontId="4"/>
  </si>
  <si>
    <t>全日利用の人の合計延べ人数</t>
    <phoneticPr fontId="4"/>
  </si>
  <si>
    <t>６　児童処遇向上加算助成</t>
    <rPh sb="2" eb="4">
      <t>ジドウ</t>
    </rPh>
    <rPh sb="4" eb="6">
      <t>ショグウ</t>
    </rPh>
    <rPh sb="6" eb="8">
      <t>コウジョウ</t>
    </rPh>
    <rPh sb="8" eb="10">
      <t>カサン</t>
    </rPh>
    <rPh sb="10" eb="12">
      <t>ジョセイ</t>
    </rPh>
    <phoneticPr fontId="4"/>
  </si>
  <si>
    <t>時間利用があった場合、合計時間を記入</t>
    <rPh sb="0" eb="2">
      <t>ジカン</t>
    </rPh>
    <rPh sb="2" eb="4">
      <t>リヨウ</t>
    </rPh>
    <rPh sb="8" eb="10">
      <t>バアイ</t>
    </rPh>
    <rPh sb="11" eb="13">
      <t>ゴウケイ</t>
    </rPh>
    <rPh sb="13" eb="15">
      <t>ジカン</t>
    </rPh>
    <rPh sb="16" eb="18">
      <t>キニュウ</t>
    </rPh>
    <phoneticPr fontId="4"/>
  </si>
  <si>
    <t>配置</t>
    <rPh sb="0" eb="2">
      <t>ハイチ</t>
    </rPh>
    <phoneticPr fontId="4"/>
  </si>
  <si>
    <t>3:1</t>
    <phoneticPr fontId="4"/>
  </si>
  <si>
    <t>左欄の合計</t>
    <rPh sb="0" eb="1">
      <t>ヒダリ</t>
    </rPh>
    <rPh sb="1" eb="2">
      <t>ラン</t>
    </rPh>
    <rPh sb="3" eb="5">
      <t>ゴウケイ</t>
    </rPh>
    <phoneticPr fontId="4"/>
  </si>
  <si>
    <t>Ｈ２３．４．２３申請
Ｈ２３．５．２決定</t>
    <rPh sb="8" eb="10">
      <t>シンセイ</t>
    </rPh>
    <rPh sb="18" eb="20">
      <t>ケッテイ</t>
    </rPh>
    <phoneticPr fontId="4"/>
  </si>
  <si>
    <t>2:1</t>
    <phoneticPr fontId="4"/>
  </si>
  <si>
    <t>1:1</t>
    <phoneticPr fontId="4"/>
  </si>
  <si>
    <t>【届出期限】事業実施月の翌月7日まで　【提出先】各区こども家庭（障害）支援課</t>
    <rPh sb="6" eb="8">
      <t>ジギョウ</t>
    </rPh>
    <rPh sb="8" eb="10">
      <t>ジッシ</t>
    </rPh>
    <rPh sb="10" eb="11">
      <t>ツキ</t>
    </rPh>
    <rPh sb="12" eb="13">
      <t>ヨク</t>
    </rPh>
    <rPh sb="13" eb="14">
      <t>ツキ</t>
    </rPh>
    <phoneticPr fontId="4"/>
  </si>
  <si>
    <r>
      <t>平成</t>
    </r>
    <r>
      <rPr>
        <i/>
        <sz val="10"/>
        <rFont val="HGP創英角ﾎﾟｯﾌﾟ体"/>
        <family val="3"/>
        <charset val="128"/>
      </rPr>
      <t>２４</t>
    </r>
    <r>
      <rPr>
        <sz val="10"/>
        <rFont val="ＭＳ 明朝"/>
        <family val="1"/>
        <charset val="128"/>
      </rPr>
      <t>年　</t>
    </r>
    <r>
      <rPr>
        <i/>
        <sz val="10"/>
        <rFont val="HGP創英角ﾎﾟｯﾌﾟ体"/>
        <family val="3"/>
        <charset val="128"/>
      </rPr>
      <t>６</t>
    </r>
    <r>
      <rPr>
        <sz val="10"/>
        <rFont val="ＭＳ 明朝"/>
        <family val="1"/>
        <charset val="128"/>
      </rPr>
      <t>月　</t>
    </r>
    <r>
      <rPr>
        <i/>
        <sz val="10"/>
        <rFont val="HGP創英角ﾎﾟｯﾌﾟ体"/>
        <family val="3"/>
        <charset val="128"/>
      </rPr>
      <t>７</t>
    </r>
    <r>
      <rPr>
        <sz val="10"/>
        <rFont val="ＭＳ 明朝"/>
        <family val="1"/>
        <charset val="128"/>
      </rPr>
      <t>日</t>
    </r>
    <phoneticPr fontId="4"/>
  </si>
  <si>
    <t>Ｃ</t>
    <phoneticPr fontId="4"/>
  </si>
  <si>
    <t>利用料がガイドラインと異なるケースの場合の例</t>
    <rPh sb="0" eb="2">
      <t>リヨウ</t>
    </rPh>
    <rPh sb="2" eb="3">
      <t>リョウ</t>
    </rPh>
    <rPh sb="11" eb="12">
      <t>コト</t>
    </rPh>
    <rPh sb="18" eb="20">
      <t>バアイ</t>
    </rPh>
    <rPh sb="21" eb="22">
      <t>レイ</t>
    </rPh>
    <phoneticPr fontId="4"/>
  </si>
  <si>
    <r>
      <t>平成</t>
    </r>
    <r>
      <rPr>
        <i/>
        <sz val="10"/>
        <rFont val="HGP創英角ﾎﾟｯﾌﾟ体"/>
        <family val="3"/>
        <charset val="128"/>
      </rPr>
      <t>２４</t>
    </r>
    <r>
      <rPr>
        <sz val="10"/>
        <rFont val="ＭＳ 明朝"/>
        <family val="1"/>
        <charset val="128"/>
      </rPr>
      <t>年　</t>
    </r>
    <r>
      <rPr>
        <i/>
        <sz val="10"/>
        <rFont val="HGP創英角ﾎﾟｯﾌﾟ体"/>
        <family val="3"/>
        <charset val="128"/>
      </rPr>
      <t>７</t>
    </r>
    <r>
      <rPr>
        <sz val="10"/>
        <rFont val="ＭＳ 明朝"/>
        <family val="1"/>
        <charset val="128"/>
      </rPr>
      <t>月　</t>
    </r>
    <r>
      <rPr>
        <i/>
        <sz val="10"/>
        <rFont val="HGP創英角ﾎﾟｯﾌﾟ体"/>
        <family val="3"/>
        <charset val="128"/>
      </rPr>
      <t>７</t>
    </r>
    <r>
      <rPr>
        <sz val="10"/>
        <rFont val="ＭＳ 明朝"/>
        <family val="1"/>
        <charset val="128"/>
      </rPr>
      <t>日</t>
    </r>
    <phoneticPr fontId="4"/>
  </si>
  <si>
    <t>横浜市一時保育事業　助成金差額内訳報告書</t>
    <rPh sb="0" eb="3">
      <t>ヨコハマシ</t>
    </rPh>
    <rPh sb="3" eb="5">
      <t>イチジ</t>
    </rPh>
    <rPh sb="5" eb="7">
      <t>ホイク</t>
    </rPh>
    <rPh sb="7" eb="9">
      <t>ジギョウ</t>
    </rPh>
    <rPh sb="10" eb="13">
      <t>ジョセイキン</t>
    </rPh>
    <rPh sb="13" eb="15">
      <t>サガク</t>
    </rPh>
    <rPh sb="15" eb="17">
      <t>ウチワケ</t>
    </rPh>
    <rPh sb="17" eb="20">
      <t>ホウコクショ</t>
    </rPh>
    <phoneticPr fontId="4"/>
  </si>
  <si>
    <r>
      <t>平成</t>
    </r>
    <r>
      <rPr>
        <i/>
        <sz val="10"/>
        <rFont val="HGP創英角ﾎﾟｯﾌﾟ体"/>
        <family val="3"/>
        <charset val="128"/>
      </rPr>
      <t>２４</t>
    </r>
    <r>
      <rPr>
        <sz val="10"/>
        <rFont val="ＭＳ 明朝"/>
        <family val="1"/>
        <charset val="128"/>
      </rPr>
      <t>年　</t>
    </r>
    <r>
      <rPr>
        <i/>
        <sz val="10"/>
        <rFont val="HGP創英角ﾎﾟｯﾌﾟ体"/>
        <family val="3"/>
        <charset val="128"/>
      </rPr>
      <t>７</t>
    </r>
    <r>
      <rPr>
        <sz val="10"/>
        <rFont val="ＭＳ 明朝"/>
        <family val="1"/>
        <charset val="128"/>
      </rPr>
      <t>月</t>
    </r>
    <r>
      <rPr>
        <i/>
        <sz val="10"/>
        <rFont val="HGP創英角ﾎﾟｯﾌﾟ体"/>
        <family val="3"/>
        <charset val="128"/>
      </rPr>
      <t>１１</t>
    </r>
    <r>
      <rPr>
        <sz val="10"/>
        <rFont val="ＭＳ 明朝"/>
        <family val="1"/>
        <charset val="128"/>
      </rPr>
      <t>日</t>
    </r>
    <rPh sb="0" eb="2">
      <t>ヘイセイ</t>
    </rPh>
    <rPh sb="4" eb="5">
      <t>ネン</t>
    </rPh>
    <rPh sb="7" eb="8">
      <t>ガツ</t>
    </rPh>
    <rPh sb="10" eb="11">
      <t>ニチ</t>
    </rPh>
    <phoneticPr fontId="4"/>
  </si>
  <si>
    <r>
      <t>横浜市　</t>
    </r>
    <r>
      <rPr>
        <i/>
        <sz val="10"/>
        <rFont val="HGP創英角ﾎﾟｯﾌﾟ体"/>
        <family val="3"/>
        <charset val="128"/>
      </rPr>
      <t>中央</t>
    </r>
    <r>
      <rPr>
        <sz val="10"/>
        <rFont val="ＭＳ 明朝"/>
        <family val="1"/>
        <charset val="128"/>
      </rPr>
      <t>　福祉保健センター長</t>
    </r>
    <rPh sb="0" eb="3">
      <t>ヨコハマシ</t>
    </rPh>
    <rPh sb="7" eb="9">
      <t>フクシ</t>
    </rPh>
    <rPh sb="9" eb="11">
      <t>ホケン</t>
    </rPh>
    <rPh sb="15" eb="16">
      <t>チョウ</t>
    </rPh>
    <phoneticPr fontId="4"/>
  </si>
  <si>
    <t>月～</t>
    <rPh sb="0" eb="1">
      <t>ガツ</t>
    </rPh>
    <phoneticPr fontId="4"/>
  </si>
  <si>
    <t>月分の</t>
    <rPh sb="0" eb="2">
      <t>ガツブン</t>
    </rPh>
    <phoneticPr fontId="4"/>
  </si>
  <si>
    <t>助成金の差額について、次のとおり報告します。</t>
    <rPh sb="0" eb="2">
      <t>ジョセイ</t>
    </rPh>
    <rPh sb="2" eb="3">
      <t>キン</t>
    </rPh>
    <rPh sb="4" eb="6">
      <t>サガク</t>
    </rPh>
    <rPh sb="11" eb="12">
      <t>ツギ</t>
    </rPh>
    <rPh sb="16" eb="18">
      <t>ホウコク</t>
    </rPh>
    <phoneticPr fontId="4"/>
  </si>
  <si>
    <t>児童処遇向上加算の新規認定</t>
    <rPh sb="0" eb="2">
      <t>ジドウ</t>
    </rPh>
    <rPh sb="2" eb="4">
      <t>ショグウ</t>
    </rPh>
    <rPh sb="4" eb="6">
      <t>コウジョウ</t>
    </rPh>
    <rPh sb="6" eb="8">
      <t>カサン</t>
    </rPh>
    <rPh sb="9" eb="11">
      <t>シンキ</t>
    </rPh>
    <rPh sb="11" eb="13">
      <t>ニンテイ</t>
    </rPh>
    <phoneticPr fontId="4"/>
  </si>
  <si>
    <t>児童処遇向上加算の適用区分の訂正</t>
    <rPh sb="0" eb="2">
      <t>ジドウ</t>
    </rPh>
    <rPh sb="2" eb="4">
      <t>ショグウ</t>
    </rPh>
    <rPh sb="4" eb="6">
      <t>コウジョウ</t>
    </rPh>
    <rPh sb="6" eb="8">
      <t>カサン</t>
    </rPh>
    <rPh sb="9" eb="11">
      <t>テキヨウ</t>
    </rPh>
    <rPh sb="11" eb="13">
      <t>クブン</t>
    </rPh>
    <rPh sb="14" eb="16">
      <t>テイセイ</t>
    </rPh>
    <phoneticPr fontId="4"/>
  </si>
  <si>
    <t>３　助成金差額の内訳</t>
    <rPh sb="2" eb="4">
      <t>ジョセイ</t>
    </rPh>
    <rPh sb="4" eb="5">
      <t>キン</t>
    </rPh>
    <rPh sb="5" eb="7">
      <t>サガク</t>
    </rPh>
    <rPh sb="8" eb="10">
      <t>ウチワケ</t>
    </rPh>
    <phoneticPr fontId="4"/>
  </si>
  <si>
    <t>月～</t>
    <rPh sb="0" eb="1">
      <t>ツキ</t>
    </rPh>
    <phoneticPr fontId="4"/>
  </si>
  <si>
    <t>被保護・市民税非課税世帯
減免分助成</t>
    <rPh sb="0" eb="1">
      <t>ヒ</t>
    </rPh>
    <rPh sb="1" eb="3">
      <t>ホゴ</t>
    </rPh>
    <rPh sb="4" eb="7">
      <t>シミンゼイ</t>
    </rPh>
    <rPh sb="7" eb="10">
      <t>ヒカゼイ</t>
    </rPh>
    <rPh sb="10" eb="12">
      <t>セタイ</t>
    </rPh>
    <rPh sb="13" eb="15">
      <t>ゲンメン</t>
    </rPh>
    <rPh sb="15" eb="16">
      <t>ブン</t>
    </rPh>
    <rPh sb="16" eb="18">
      <t>ジョセイ</t>
    </rPh>
    <phoneticPr fontId="4"/>
  </si>
  <si>
    <t>Ｈ２４．４．２５申請
Ｈ２４．７．９決定</t>
    <phoneticPr fontId="4"/>
  </si>
  <si>
    <t>【届出期限】助成額が遡及して変更になった場合速やかに　【提出先】各区こども家庭（障害）支援課</t>
    <rPh sb="6" eb="8">
      <t>ジョセイ</t>
    </rPh>
    <rPh sb="8" eb="9">
      <t>ガク</t>
    </rPh>
    <rPh sb="10" eb="12">
      <t>ソキュウ</t>
    </rPh>
    <rPh sb="14" eb="16">
      <t>ヘンコウ</t>
    </rPh>
    <rPh sb="20" eb="22">
      <t>バアイ</t>
    </rPh>
    <rPh sb="22" eb="23">
      <t>スミ</t>
    </rPh>
    <phoneticPr fontId="4"/>
  </si>
  <si>
    <t>単価区分</t>
    <rPh sb="0" eb="2">
      <t>タンカ</t>
    </rPh>
    <rPh sb="2" eb="4">
      <t>クブン</t>
    </rPh>
    <phoneticPr fontId="4"/>
  </si>
  <si>
    <t>児童数</t>
    <rPh sb="0" eb="2">
      <t>ジドウ</t>
    </rPh>
    <rPh sb="2" eb="3">
      <t>スウ</t>
    </rPh>
    <phoneticPr fontId="4"/>
  </si>
  <si>
    <t>3歳未満児
3歳以上児</t>
    <rPh sb="1" eb="2">
      <t>サイ</t>
    </rPh>
    <rPh sb="2" eb="4">
      <t>ミマン</t>
    </rPh>
    <rPh sb="4" eb="5">
      <t>ジ</t>
    </rPh>
    <rPh sb="7" eb="8">
      <t>サイ</t>
    </rPh>
    <rPh sb="8" eb="10">
      <t>イジョウ</t>
    </rPh>
    <rPh sb="10" eb="11">
      <t>ジ</t>
    </rPh>
    <phoneticPr fontId="4"/>
  </si>
  <si>
    <t>（３）被保護・市民税非課税世帯減免分助成</t>
    <rPh sb="3" eb="4">
      <t>ヒ</t>
    </rPh>
    <rPh sb="4" eb="6">
      <t>ホゴ</t>
    </rPh>
    <rPh sb="7" eb="10">
      <t>シミンゼイ</t>
    </rPh>
    <rPh sb="10" eb="13">
      <t>ヒカゼイ</t>
    </rPh>
    <rPh sb="13" eb="15">
      <t>セタイ</t>
    </rPh>
    <rPh sb="15" eb="17">
      <t>ゲンメン</t>
    </rPh>
    <rPh sb="17" eb="18">
      <t>ブン</t>
    </rPh>
    <rPh sb="18" eb="20">
      <t>ジョセイ</t>
    </rPh>
    <phoneticPr fontId="4"/>
  </si>
  <si>
    <t>年齢区分</t>
    <rPh sb="0" eb="2">
      <t>ネンレイ</t>
    </rPh>
    <rPh sb="2" eb="4">
      <t>クブン</t>
    </rPh>
    <phoneticPr fontId="4"/>
  </si>
  <si>
    <t>３歳以上児</t>
    <rPh sb="1" eb="2">
      <t>サイ</t>
    </rPh>
    <rPh sb="2" eb="4">
      <t>イジョウ</t>
    </rPh>
    <rPh sb="4" eb="5">
      <t>ジ</t>
    </rPh>
    <phoneticPr fontId="4"/>
  </si>
  <si>
    <t>（４）児童処遇向上加算助成</t>
    <rPh sb="3" eb="5">
      <t>ジドウ</t>
    </rPh>
    <rPh sb="5" eb="7">
      <t>ショグウ</t>
    </rPh>
    <rPh sb="7" eb="9">
      <t>コウジョウ</t>
    </rPh>
    <rPh sb="9" eb="11">
      <t>カサン</t>
    </rPh>
    <rPh sb="11" eb="13">
      <t>ジョセイ</t>
    </rPh>
    <phoneticPr fontId="4"/>
  </si>
  <si>
    <t>対象月</t>
    <rPh sb="0" eb="2">
      <t>タイショウ</t>
    </rPh>
    <rPh sb="2" eb="3">
      <t>ヅキ</t>
    </rPh>
    <phoneticPr fontId="4"/>
  </si>
  <si>
    <t>月</t>
    <rPh sb="0" eb="1">
      <t>ツキ</t>
    </rPh>
    <phoneticPr fontId="4"/>
  </si>
  <si>
    <t>３：１</t>
    <phoneticPr fontId="4"/>
  </si>
  <si>
    <t>２：１</t>
    <phoneticPr fontId="4"/>
  </si>
  <si>
    <t>１：１</t>
    <phoneticPr fontId="4"/>
  </si>
  <si>
    <t>横浜市一時保育事業　助成金精算書</t>
    <rPh sb="0" eb="3">
      <t>ヨコハマシ</t>
    </rPh>
    <rPh sb="3" eb="5">
      <t>イチジ</t>
    </rPh>
    <rPh sb="5" eb="7">
      <t>ホイク</t>
    </rPh>
    <rPh sb="7" eb="8">
      <t>コト</t>
    </rPh>
    <rPh sb="8" eb="9">
      <t>ギョウ</t>
    </rPh>
    <rPh sb="10" eb="13">
      <t>ジョセイキン</t>
    </rPh>
    <rPh sb="13" eb="16">
      <t>セイサンショ</t>
    </rPh>
    <phoneticPr fontId="4"/>
  </si>
  <si>
    <r>
      <t>平成</t>
    </r>
    <r>
      <rPr>
        <i/>
        <sz val="10"/>
        <rFont val="HGP創英角ﾎﾟｯﾌﾟ体"/>
        <family val="3"/>
        <charset val="128"/>
      </rPr>
      <t>２４</t>
    </r>
    <r>
      <rPr>
        <sz val="10"/>
        <rFont val="ＭＳ 明朝"/>
        <family val="1"/>
        <charset val="128"/>
      </rPr>
      <t>年　</t>
    </r>
    <r>
      <rPr>
        <i/>
        <sz val="10"/>
        <rFont val="HGP創英角ﾎﾟｯﾌﾟ体"/>
        <family val="3"/>
        <charset val="128"/>
      </rPr>
      <t>７</t>
    </r>
    <r>
      <rPr>
        <sz val="10"/>
        <rFont val="ＭＳ 明朝"/>
        <family val="1"/>
        <charset val="128"/>
      </rPr>
      <t>月　</t>
    </r>
    <r>
      <rPr>
        <i/>
        <sz val="10"/>
        <rFont val="HGP創英角ﾎﾟｯﾌﾟ体"/>
        <family val="3"/>
        <charset val="128"/>
      </rPr>
      <t>７</t>
    </r>
    <r>
      <rPr>
        <sz val="10"/>
        <rFont val="ＭＳ 明朝"/>
        <family val="1"/>
        <charset val="128"/>
      </rPr>
      <t>日</t>
    </r>
    <rPh sb="0" eb="2">
      <t>ヘイセイ</t>
    </rPh>
    <rPh sb="4" eb="5">
      <t>ネン</t>
    </rPh>
    <rPh sb="7" eb="8">
      <t>ガツ</t>
    </rPh>
    <rPh sb="10" eb="11">
      <t>ニチ</t>
    </rPh>
    <phoneticPr fontId="4"/>
  </si>
  <si>
    <r>
      <t>横浜市　</t>
    </r>
    <r>
      <rPr>
        <i/>
        <sz val="10"/>
        <rFont val="HGP創英角ﾎﾟｯﾌﾟ体"/>
        <family val="3"/>
        <charset val="128"/>
      </rPr>
      <t>中央</t>
    </r>
    <r>
      <rPr>
        <sz val="10"/>
        <rFont val="ＭＳ 明朝"/>
        <family val="1"/>
        <charset val="128"/>
      </rPr>
      <t>　福祉保健センター長</t>
    </r>
    <rPh sb="0" eb="3">
      <t>ヨコハマシ</t>
    </rPh>
    <rPh sb="4" eb="6">
      <t>チュウオウ</t>
    </rPh>
    <rPh sb="7" eb="9">
      <t>フクシ</t>
    </rPh>
    <rPh sb="9" eb="11">
      <t>ホケン</t>
    </rPh>
    <rPh sb="15" eb="16">
      <t>チョウ</t>
    </rPh>
    <phoneticPr fontId="4"/>
  </si>
  <si>
    <t>助成金について、次のとおり精算します。</t>
    <rPh sb="0" eb="3">
      <t>ジョセイキン</t>
    </rPh>
    <rPh sb="8" eb="9">
      <t>ツギ</t>
    </rPh>
    <rPh sb="13" eb="15">
      <t>セイサン</t>
    </rPh>
    <phoneticPr fontId="4"/>
  </si>
  <si>
    <t>概算払金受領年月日</t>
    <rPh sb="0" eb="2">
      <t>ガイサン</t>
    </rPh>
    <rPh sb="2" eb="3">
      <t>バライ</t>
    </rPh>
    <rPh sb="3" eb="4">
      <t>キン</t>
    </rPh>
    <rPh sb="4" eb="6">
      <t>ジュリョウ</t>
    </rPh>
    <rPh sb="6" eb="9">
      <t>ネンガッピ</t>
    </rPh>
    <phoneticPr fontId="4"/>
  </si>
  <si>
    <t>平成</t>
    <rPh sb="0" eb="2">
      <t>ヘイセイ</t>
    </rPh>
    <phoneticPr fontId="4"/>
  </si>
  <si>
    <t>日受領</t>
    <rPh sb="0" eb="1">
      <t>ニチ</t>
    </rPh>
    <rPh sb="1" eb="3">
      <t>ジュリョウ</t>
    </rPh>
    <phoneticPr fontId="4"/>
  </si>
  <si>
    <t>概算払金受領額</t>
    <rPh sb="0" eb="2">
      <t>ガイサン</t>
    </rPh>
    <rPh sb="2" eb="3">
      <t>バライ</t>
    </rPh>
    <rPh sb="3" eb="4">
      <t>キン</t>
    </rPh>
    <rPh sb="4" eb="6">
      <t>ジュリョウ</t>
    </rPh>
    <rPh sb="6" eb="7">
      <t>ガク</t>
    </rPh>
    <phoneticPr fontId="4"/>
  </si>
  <si>
    <t>助成金(差額)
確定額</t>
    <rPh sb="0" eb="3">
      <t>ジョセイキン</t>
    </rPh>
    <rPh sb="4" eb="6">
      <t>サガク</t>
    </rPh>
    <rPh sb="8" eb="10">
      <t>カクテイ</t>
    </rPh>
    <rPh sb="10" eb="11">
      <t>ガク</t>
    </rPh>
    <phoneticPr fontId="4"/>
  </si>
  <si>
    <t>差引(戻入・請求)額</t>
    <rPh sb="0" eb="2">
      <t>サシヒキ</t>
    </rPh>
    <rPh sb="3" eb="5">
      <t>レイニュウ</t>
    </rPh>
    <rPh sb="6" eb="8">
      <t>セイキュウ</t>
    </rPh>
    <rPh sb="9" eb="10">
      <t>ガク</t>
    </rPh>
    <phoneticPr fontId="4"/>
  </si>
  <si>
    <t>※精算の結果、戻入額が生じた場合は、戻入領収書（金融機関の受領印が押印されているもの）の写し
　を添付すること。</t>
    <rPh sb="1" eb="3">
      <t>セイサン</t>
    </rPh>
    <rPh sb="4" eb="6">
      <t>ケッカ</t>
    </rPh>
    <rPh sb="7" eb="9">
      <t>レイニュウ</t>
    </rPh>
    <rPh sb="9" eb="10">
      <t>ガク</t>
    </rPh>
    <rPh sb="11" eb="12">
      <t>ショウ</t>
    </rPh>
    <rPh sb="14" eb="16">
      <t>バアイ</t>
    </rPh>
    <rPh sb="18" eb="20">
      <t>レイニュウ</t>
    </rPh>
    <rPh sb="20" eb="23">
      <t>リョウシュウショ</t>
    </rPh>
    <rPh sb="24" eb="26">
      <t>キンユウ</t>
    </rPh>
    <rPh sb="26" eb="28">
      <t>キカン</t>
    </rPh>
    <rPh sb="29" eb="31">
      <t>ジュリョウ</t>
    </rPh>
    <rPh sb="31" eb="32">
      <t>イン</t>
    </rPh>
    <rPh sb="33" eb="35">
      <t>オウイン</t>
    </rPh>
    <rPh sb="44" eb="45">
      <t>ウツ</t>
    </rPh>
    <rPh sb="49" eb="51">
      <t>テンプ</t>
    </rPh>
    <phoneticPr fontId="4"/>
  </si>
  <si>
    <t>※精算の結果、請求額が生じた場合は、横浜市一時保育事業助成金精算請求書（第５号様式）により
　請求すること。</t>
    <rPh sb="1" eb="3">
      <t>セイサン</t>
    </rPh>
    <rPh sb="4" eb="6">
      <t>ケッカ</t>
    </rPh>
    <rPh sb="7" eb="9">
      <t>セイキュウ</t>
    </rPh>
    <rPh sb="9" eb="10">
      <t>ガク</t>
    </rPh>
    <rPh sb="11" eb="12">
      <t>ショウ</t>
    </rPh>
    <rPh sb="14" eb="16">
      <t>バアイ</t>
    </rPh>
    <rPh sb="18" eb="21">
      <t>ヨコハマシ</t>
    </rPh>
    <rPh sb="21" eb="23">
      <t>イチジ</t>
    </rPh>
    <rPh sb="23" eb="25">
      <t>ホイク</t>
    </rPh>
    <rPh sb="25" eb="27">
      <t>ジギョウ</t>
    </rPh>
    <rPh sb="27" eb="30">
      <t>ジョセイキン</t>
    </rPh>
    <rPh sb="30" eb="32">
      <t>セイサン</t>
    </rPh>
    <rPh sb="32" eb="34">
      <t>セイキュウ</t>
    </rPh>
    <rPh sb="34" eb="35">
      <t>ショ</t>
    </rPh>
    <rPh sb="36" eb="37">
      <t>ダイ</t>
    </rPh>
    <rPh sb="38" eb="39">
      <t>ゴウ</t>
    </rPh>
    <rPh sb="39" eb="41">
      <t>ヨウシキ</t>
    </rPh>
    <rPh sb="47" eb="49">
      <t>セイキュウ</t>
    </rPh>
    <phoneticPr fontId="4"/>
  </si>
  <si>
    <t>【届出期限】各四半期の終了した翌月7日まで　【提出先】各区こども家庭（障害）支援課</t>
    <rPh sb="6" eb="7">
      <t>カク</t>
    </rPh>
    <rPh sb="7" eb="8">
      <t>シ</t>
    </rPh>
    <rPh sb="8" eb="10">
      <t>ハンキ</t>
    </rPh>
    <rPh sb="11" eb="13">
      <t>シュウリョウ</t>
    </rPh>
    <rPh sb="15" eb="16">
      <t>ヨク</t>
    </rPh>
    <rPh sb="16" eb="17">
      <t>ツキ</t>
    </rPh>
    <phoneticPr fontId="4"/>
  </si>
  <si>
    <t>横浜市一時保育事業　助成金精算請求書</t>
    <rPh sb="0" eb="3">
      <t>ヨコハマシ</t>
    </rPh>
    <rPh sb="3" eb="5">
      <t>イチジ</t>
    </rPh>
    <rPh sb="5" eb="7">
      <t>ホイク</t>
    </rPh>
    <rPh sb="7" eb="9">
      <t>ジギョウ</t>
    </rPh>
    <rPh sb="10" eb="13">
      <t>ジョセイキン</t>
    </rPh>
    <rPh sb="13" eb="15">
      <t>セイサン</t>
    </rPh>
    <rPh sb="15" eb="18">
      <t>セイキュウショ</t>
    </rPh>
    <phoneticPr fontId="4"/>
  </si>
  <si>
    <t>助成金の精算不足分について、次のとおり請求します。</t>
    <rPh sb="0" eb="3">
      <t>ジョセイキン</t>
    </rPh>
    <rPh sb="4" eb="6">
      <t>セイサン</t>
    </rPh>
    <rPh sb="6" eb="9">
      <t>フソクブン</t>
    </rPh>
    <rPh sb="14" eb="15">
      <t>ツギ</t>
    </rPh>
    <rPh sb="19" eb="21">
      <t>セイキュウ</t>
    </rPh>
    <phoneticPr fontId="4"/>
  </si>
  <si>
    <t>中央２－２－２</t>
    <rPh sb="0" eb="2">
      <t>チュウオウ</t>
    </rPh>
    <phoneticPr fontId="4"/>
  </si>
  <si>
    <t>２　振込先</t>
    <rPh sb="2" eb="4">
      <t>フリコミ</t>
    </rPh>
    <rPh sb="4" eb="5">
      <t>サキ</t>
    </rPh>
    <phoneticPr fontId="4"/>
  </si>
  <si>
    <t>３　この請求に関する連絡先</t>
    <rPh sb="4" eb="6">
      <t>セイキュウ</t>
    </rPh>
    <rPh sb="7" eb="8">
      <t>カン</t>
    </rPh>
    <rPh sb="10" eb="13">
      <t>レンラクサキ</t>
    </rPh>
    <phoneticPr fontId="4"/>
  </si>
  <si>
    <t>横浜市中央区中央１－１　（福）こども青少年福祉会　経理担当　横浜　みなと
ＴＥＬ　０４５－６７１－３５６４　/　０４５－６６４－５４７９</t>
    <phoneticPr fontId="4"/>
  </si>
  <si>
    <t>【届出期限】精算の結果、追加請求額が生じた場合速やかに　【提出先】各区こども家庭（障害）支援課</t>
    <rPh sb="6" eb="8">
      <t>セイサン</t>
    </rPh>
    <rPh sb="9" eb="11">
      <t>ケッカ</t>
    </rPh>
    <rPh sb="12" eb="14">
      <t>ツイカ</t>
    </rPh>
    <rPh sb="14" eb="16">
      <t>セイキュウ</t>
    </rPh>
    <rPh sb="16" eb="17">
      <t>ガク</t>
    </rPh>
    <rPh sb="18" eb="19">
      <t>ショウ</t>
    </rPh>
    <rPh sb="21" eb="23">
      <t>バアイ</t>
    </rPh>
    <rPh sb="23" eb="24">
      <t>スミ</t>
    </rPh>
    <phoneticPr fontId="4"/>
  </si>
  <si>
    <t>（第６号様式）</t>
    <rPh sb="1" eb="2">
      <t>ダイ</t>
    </rPh>
    <phoneticPr fontId="4"/>
  </si>
  <si>
    <t>横浜市一時保育事業　利用状況報告書</t>
    <rPh sb="0" eb="3">
      <t>ヨコハマシ</t>
    </rPh>
    <rPh sb="3" eb="5">
      <t>イチジ</t>
    </rPh>
    <rPh sb="5" eb="7">
      <t>ホイク</t>
    </rPh>
    <rPh sb="7" eb="9">
      <t>ジギョウ</t>
    </rPh>
    <rPh sb="10" eb="12">
      <t>リヨウ</t>
    </rPh>
    <rPh sb="12" eb="14">
      <t>ジョウキョウ</t>
    </rPh>
    <rPh sb="14" eb="17">
      <t>ホウコクショ</t>
    </rPh>
    <phoneticPr fontId="4"/>
  </si>
  <si>
    <t>年</t>
    <rPh sb="0" eb="1">
      <t>トシ</t>
    </rPh>
    <phoneticPr fontId="4"/>
  </si>
  <si>
    <t>月分の利用状況を</t>
    <rPh sb="0" eb="2">
      <t>ガツブン</t>
    </rPh>
    <rPh sb="3" eb="5">
      <t>リヨウ</t>
    </rPh>
    <rPh sb="5" eb="7">
      <t>ジョウキョウ</t>
    </rPh>
    <phoneticPr fontId="4"/>
  </si>
  <si>
    <t>次のとおり報告します。</t>
    <rPh sb="0" eb="1">
      <t>ツギ</t>
    </rPh>
    <rPh sb="5" eb="7">
      <t>ホウコク</t>
    </rPh>
    <phoneticPr fontId="4"/>
  </si>
  <si>
    <r>
      <t>保</t>
    </r>
    <r>
      <rPr>
        <sz val="10"/>
        <rFont val="ＭＳ 明朝"/>
        <family val="1"/>
        <charset val="128"/>
      </rPr>
      <t>育</t>
    </r>
    <r>
      <rPr>
        <sz val="10"/>
        <rFont val="ＭＳ 明朝"/>
        <family val="1"/>
        <charset val="128"/>
      </rPr>
      <t>所</t>
    </r>
    <r>
      <rPr>
        <sz val="10"/>
        <rFont val="ＭＳ 明朝"/>
        <family val="1"/>
        <charset val="128"/>
      </rPr>
      <t>名</t>
    </r>
    <rPh sb="0" eb="1">
      <t>タモツ</t>
    </rPh>
    <rPh sb="1" eb="2">
      <t>イク</t>
    </rPh>
    <rPh sb="2" eb="3">
      <t>ショ</t>
    </rPh>
    <rPh sb="3" eb="4">
      <t>メイ</t>
    </rPh>
    <phoneticPr fontId="4"/>
  </si>
  <si>
    <r>
      <t>適</t>
    </r>
    <r>
      <rPr>
        <sz val="10"/>
        <rFont val="ＭＳ 明朝"/>
        <family val="1"/>
        <charset val="128"/>
      </rPr>
      <t>用</t>
    </r>
    <r>
      <rPr>
        <sz val="10"/>
        <rFont val="ＭＳ 明朝"/>
        <family val="1"/>
        <charset val="128"/>
      </rPr>
      <t>単</t>
    </r>
    <r>
      <rPr>
        <sz val="10"/>
        <rFont val="ＭＳ 明朝"/>
        <family val="1"/>
        <charset val="128"/>
      </rPr>
      <t>価</t>
    </r>
    <rPh sb="0" eb="1">
      <t>テキ</t>
    </rPh>
    <rPh sb="1" eb="2">
      <t>ヨウ</t>
    </rPh>
    <rPh sb="2" eb="3">
      <t>タン</t>
    </rPh>
    <rPh sb="3" eb="4">
      <t>アタイ</t>
    </rPh>
    <phoneticPr fontId="4"/>
  </si>
  <si>
    <t>11時間実施施設</t>
    <rPh sb="2" eb="4">
      <t>ジカン</t>
    </rPh>
    <rPh sb="4" eb="6">
      <t>ジッシ</t>
    </rPh>
    <rPh sb="6" eb="8">
      <t>シセツ</t>
    </rPh>
    <phoneticPr fontId="4"/>
  </si>
  <si>
    <t>８時間実施施設</t>
    <rPh sb="1" eb="3">
      <t>ジカン</t>
    </rPh>
    <rPh sb="3" eb="5">
      <t>ジッシ</t>
    </rPh>
    <rPh sb="5" eb="7">
      <t>シセツ</t>
    </rPh>
    <phoneticPr fontId="4"/>
  </si>
  <si>
    <t>１　利用状況</t>
    <rPh sb="2" eb="4">
      <t>リヨウ</t>
    </rPh>
    <rPh sb="4" eb="6">
      <t>ジョウキョウ</t>
    </rPh>
    <phoneticPr fontId="4"/>
  </si>
  <si>
    <r>
      <t>事</t>
    </r>
    <r>
      <rPr>
        <sz val="10"/>
        <rFont val="ＭＳ 明朝"/>
        <family val="1"/>
        <charset val="128"/>
      </rPr>
      <t>業</t>
    </r>
    <r>
      <rPr>
        <sz val="10"/>
        <rFont val="ＭＳ 明朝"/>
        <family val="1"/>
        <charset val="128"/>
      </rPr>
      <t>内</t>
    </r>
    <r>
      <rPr>
        <sz val="10"/>
        <rFont val="ＭＳ 明朝"/>
        <family val="1"/>
        <charset val="128"/>
      </rPr>
      <t>容</t>
    </r>
    <rPh sb="0" eb="1">
      <t>コト</t>
    </rPh>
    <rPh sb="1" eb="2">
      <t>ギョウ</t>
    </rPh>
    <rPh sb="2" eb="3">
      <t>ナイ</t>
    </rPh>
    <rPh sb="3" eb="4">
      <t>カタチ</t>
    </rPh>
    <phoneticPr fontId="4"/>
  </si>
  <si>
    <r>
      <t>延べ利用
児</t>
    </r>
    <r>
      <rPr>
        <sz val="9"/>
        <rFont val="ＭＳ 明朝"/>
        <family val="1"/>
        <charset val="128"/>
      </rPr>
      <t xml:space="preserve"> </t>
    </r>
    <r>
      <rPr>
        <sz val="10"/>
        <rFont val="ＭＳ 明朝"/>
        <family val="1"/>
        <charset val="128"/>
      </rPr>
      <t>童</t>
    </r>
    <r>
      <rPr>
        <sz val="9"/>
        <rFont val="ＭＳ 明朝"/>
        <family val="1"/>
        <charset val="128"/>
      </rPr>
      <t xml:space="preserve"> </t>
    </r>
    <r>
      <rPr>
        <sz val="10"/>
        <rFont val="ＭＳ 明朝"/>
        <family val="1"/>
        <charset val="128"/>
      </rPr>
      <t>数</t>
    </r>
    <rPh sb="0" eb="1">
      <t>ノ</t>
    </rPh>
    <rPh sb="2" eb="4">
      <t>リヨウ</t>
    </rPh>
    <rPh sb="5" eb="6">
      <t>コ</t>
    </rPh>
    <rPh sb="7" eb="8">
      <t>ワラベ</t>
    </rPh>
    <rPh sb="9" eb="10">
      <t>スウ</t>
    </rPh>
    <phoneticPr fontId="4"/>
  </si>
  <si>
    <t>年齢別内訳</t>
    <rPh sb="0" eb="2">
      <t>ネンレイ</t>
    </rPh>
    <rPh sb="2" eb="3">
      <t>ベツ</t>
    </rPh>
    <rPh sb="3" eb="5">
      <t>ウチワケ</t>
    </rPh>
    <phoneticPr fontId="4"/>
  </si>
  <si>
    <t>０歳</t>
    <rPh sb="1" eb="2">
      <t>サイ</t>
    </rPh>
    <phoneticPr fontId="4"/>
  </si>
  <si>
    <t>１歳</t>
    <rPh sb="1" eb="2">
      <t>サイ</t>
    </rPh>
    <phoneticPr fontId="4"/>
  </si>
  <si>
    <t>２歳</t>
    <rPh sb="1" eb="2">
      <t>サイ</t>
    </rPh>
    <phoneticPr fontId="4"/>
  </si>
  <si>
    <t>３歳</t>
    <rPh sb="1" eb="2">
      <t>サイ</t>
    </rPh>
    <phoneticPr fontId="4"/>
  </si>
  <si>
    <t>４歳</t>
    <rPh sb="1" eb="2">
      <t>サイ</t>
    </rPh>
    <phoneticPr fontId="4"/>
  </si>
  <si>
    <t>５歳</t>
    <rPh sb="1" eb="2">
      <t>サイ</t>
    </rPh>
    <phoneticPr fontId="4"/>
  </si>
  <si>
    <t>非定型的保育</t>
    <rPh sb="0" eb="4">
      <t>ヒテイケイテキ</t>
    </rPh>
    <rPh sb="4" eb="6">
      <t>ホイク</t>
    </rPh>
    <phoneticPr fontId="4"/>
  </si>
  <si>
    <t>(</t>
    <phoneticPr fontId="4"/>
  </si>
  <si>
    <t>)</t>
    <phoneticPr fontId="4"/>
  </si>
  <si>
    <t>緊急保育</t>
    <rPh sb="0" eb="2">
      <t>キンキュウ</t>
    </rPh>
    <rPh sb="2" eb="4">
      <t>ホイク</t>
    </rPh>
    <phoneticPr fontId="4"/>
  </si>
  <si>
    <t>ﾘﾌﾚｯｼｭ保育</t>
    <rPh sb="6" eb="8">
      <t>ホイク</t>
    </rPh>
    <phoneticPr fontId="4"/>
  </si>
  <si>
    <t>合計</t>
    <rPh sb="0" eb="1">
      <t>ゴウ</t>
    </rPh>
    <rPh sb="1" eb="2">
      <t>ケイ</t>
    </rPh>
    <phoneticPr fontId="4"/>
  </si>
  <si>
    <t>利用児童加算助成対象児童数</t>
    <rPh sb="0" eb="2">
      <t>リヨウ</t>
    </rPh>
    <rPh sb="2" eb="4">
      <t>ジドウ</t>
    </rPh>
    <rPh sb="4" eb="6">
      <t>カサン</t>
    </rPh>
    <rPh sb="6" eb="8">
      <t>ジョセイ</t>
    </rPh>
    <rPh sb="8" eb="10">
      <t>タイショウ</t>
    </rPh>
    <rPh sb="10" eb="12">
      <t>ジドウ</t>
    </rPh>
    <rPh sb="12" eb="13">
      <t>スウ</t>
    </rPh>
    <phoneticPr fontId="4"/>
  </si>
  <si>
    <t>※（　）内には、４時間未満の利用者数を内数で記載すること。</t>
    <rPh sb="4" eb="5">
      <t>ナイ</t>
    </rPh>
    <rPh sb="9" eb="11">
      <t>ジカン</t>
    </rPh>
    <rPh sb="11" eb="13">
      <t>ミマン</t>
    </rPh>
    <rPh sb="14" eb="16">
      <t>リヨウ</t>
    </rPh>
    <rPh sb="16" eb="17">
      <t>シャ</t>
    </rPh>
    <rPh sb="17" eb="18">
      <t>スウ</t>
    </rPh>
    <rPh sb="19" eb="20">
      <t>ウチ</t>
    </rPh>
    <rPh sb="20" eb="21">
      <t>スウ</t>
    </rPh>
    <rPh sb="22" eb="24">
      <t>キサイ</t>
    </rPh>
    <phoneticPr fontId="4"/>
  </si>
  <si>
    <t>２　被保護・市民税非課税世帯に対する利用料減免の実施状況</t>
    <rPh sb="2" eb="3">
      <t>ヒ</t>
    </rPh>
    <rPh sb="3" eb="5">
      <t>ホゴ</t>
    </rPh>
    <rPh sb="6" eb="9">
      <t>シミンゼイ</t>
    </rPh>
    <rPh sb="9" eb="12">
      <t>ヒカゼイ</t>
    </rPh>
    <rPh sb="12" eb="14">
      <t>セタイ</t>
    </rPh>
    <rPh sb="15" eb="16">
      <t>タイ</t>
    </rPh>
    <rPh sb="18" eb="21">
      <t>リヨウリョウ</t>
    </rPh>
    <rPh sb="21" eb="23">
      <t>ゲンメン</t>
    </rPh>
    <rPh sb="24" eb="26">
      <t>ジッシ</t>
    </rPh>
    <rPh sb="26" eb="28">
      <t>ジョウキョウ</t>
    </rPh>
    <phoneticPr fontId="4"/>
  </si>
  <si>
    <t>通常の利用料</t>
    <rPh sb="0" eb="2">
      <t>ツウジョウ</t>
    </rPh>
    <rPh sb="3" eb="6">
      <t>リヨウリョウ</t>
    </rPh>
    <phoneticPr fontId="4"/>
  </si>
  <si>
    <t>徴収額</t>
    <rPh sb="0" eb="3">
      <t>チョウシュウガク</t>
    </rPh>
    <phoneticPr fontId="4"/>
  </si>
  <si>
    <t>実減免額</t>
    <rPh sb="0" eb="1">
      <t>ジツ</t>
    </rPh>
    <rPh sb="1" eb="3">
      <t>ゲンメン</t>
    </rPh>
    <rPh sb="3" eb="4">
      <t>ガク</t>
    </rPh>
    <phoneticPr fontId="4"/>
  </si>
  <si>
    <t>合　　　計</t>
    <rPh sb="0" eb="1">
      <t>ゴウ</t>
    </rPh>
    <rPh sb="4" eb="5">
      <t>ケイ</t>
    </rPh>
    <phoneticPr fontId="4"/>
  </si>
  <si>
    <t>３　児童処遇向上加算対象児童の利用状況</t>
    <rPh sb="2" eb="4">
      <t>ジドウ</t>
    </rPh>
    <rPh sb="4" eb="6">
      <t>ショグウ</t>
    </rPh>
    <rPh sb="6" eb="8">
      <t>コウジョウ</t>
    </rPh>
    <rPh sb="8" eb="10">
      <t>カサン</t>
    </rPh>
    <rPh sb="10" eb="12">
      <t>タイショウ</t>
    </rPh>
    <rPh sb="12" eb="14">
      <t>ジドウ</t>
    </rPh>
    <rPh sb="15" eb="17">
      <t>リヨウ</t>
    </rPh>
    <rPh sb="17" eb="19">
      <t>ジョウキョウ</t>
    </rPh>
    <phoneticPr fontId="4"/>
  </si>
  <si>
    <t>対象児童番号</t>
    <rPh sb="0" eb="2">
      <t>タイショウ</t>
    </rPh>
    <rPh sb="2" eb="4">
      <t>ジドウ</t>
    </rPh>
    <rPh sb="4" eb="6">
      <t>バンゴウ</t>
    </rPh>
    <phoneticPr fontId="4"/>
  </si>
  <si>
    <t>延べ利用日数</t>
    <rPh sb="0" eb="1">
      <t>ノ</t>
    </rPh>
    <rPh sb="2" eb="4">
      <t>リヨウ</t>
    </rPh>
    <rPh sb="4" eb="6">
      <t>ニッスウ</t>
    </rPh>
    <phoneticPr fontId="4"/>
  </si>
  <si>
    <r>
      <t>備考</t>
    </r>
    <r>
      <rPr>
        <sz val="6"/>
        <rFont val="ＭＳ 明朝"/>
        <family val="1"/>
        <charset val="128"/>
      </rPr>
      <t>（申請日（第９号様式）、決定日（第１０号様式）を記載）</t>
    </r>
    <rPh sb="0" eb="2">
      <t>ビコウ</t>
    </rPh>
    <rPh sb="3" eb="5">
      <t>シンセイ</t>
    </rPh>
    <rPh sb="5" eb="6">
      <t>ヒ</t>
    </rPh>
    <rPh sb="7" eb="8">
      <t>ダイ</t>
    </rPh>
    <rPh sb="9" eb="10">
      <t>ゴウ</t>
    </rPh>
    <rPh sb="10" eb="12">
      <t>ヨウシキ</t>
    </rPh>
    <rPh sb="14" eb="16">
      <t>ケッテイ</t>
    </rPh>
    <rPh sb="16" eb="17">
      <t>ヒ</t>
    </rPh>
    <rPh sb="18" eb="19">
      <t>ダイ</t>
    </rPh>
    <rPh sb="21" eb="22">
      <t>ゴウ</t>
    </rPh>
    <rPh sb="22" eb="24">
      <t>ヨウシキ</t>
    </rPh>
    <rPh sb="26" eb="28">
      <t>キサイ</t>
    </rPh>
    <phoneticPr fontId="4"/>
  </si>
  <si>
    <t>非定型　３</t>
    <rPh sb="0" eb="3">
      <t>ヒテイケイ</t>
    </rPh>
    <phoneticPr fontId="4"/>
  </si>
  <si>
    <t>軽・中・重</t>
    <rPh sb="0" eb="1">
      <t>ケイ</t>
    </rPh>
    <rPh sb="2" eb="3">
      <t>チュウ</t>
    </rPh>
    <rPh sb="4" eb="5">
      <t>ジュウ</t>
    </rPh>
    <phoneticPr fontId="4"/>
  </si>
  <si>
    <t>日</t>
    <rPh sb="0" eb="1">
      <t>ニチ</t>
    </rPh>
    <phoneticPr fontId="4"/>
  </si>
  <si>
    <t>Ｈ２４．４．２３申請　Ｈ２４．５．２決定</t>
    <phoneticPr fontId="4"/>
  </si>
  <si>
    <t>【届出期限】事業実施月の翌月7日まで　【提出先】各区こども家庭（障害）支援課</t>
    <rPh sb="6" eb="8">
      <t>ジギョウ</t>
    </rPh>
    <rPh sb="8" eb="10">
      <t>ジッシ</t>
    </rPh>
    <rPh sb="10" eb="11">
      <t>ツキ</t>
    </rPh>
    <rPh sb="12" eb="14">
      <t>ヨクゲツ</t>
    </rPh>
    <rPh sb="15" eb="16">
      <t>ニチ</t>
    </rPh>
    <phoneticPr fontId="4"/>
  </si>
  <si>
    <t>（第６号様式別表）</t>
    <rPh sb="1" eb="2">
      <t>ダイ</t>
    </rPh>
    <rPh sb="3" eb="4">
      <t>ゴウ</t>
    </rPh>
    <rPh sb="4" eb="6">
      <t>ヨウシキ</t>
    </rPh>
    <rPh sb="6" eb="8">
      <t>ベッピョウ</t>
    </rPh>
    <phoneticPr fontId="4"/>
  </si>
  <si>
    <t>非定型的保育の場合のみ</t>
    <rPh sb="0" eb="3">
      <t>ヒテイケイ</t>
    </rPh>
    <rPh sb="3" eb="4">
      <t>テキ</t>
    </rPh>
    <rPh sb="4" eb="6">
      <t>ホイク</t>
    </rPh>
    <rPh sb="7" eb="9">
      <t>バアイ</t>
    </rPh>
    <phoneticPr fontId="4"/>
  </si>
  <si>
    <r>
      <t>横浜市一時保育事業　利用状況報告書別表（　</t>
    </r>
    <r>
      <rPr>
        <b/>
        <i/>
        <sz val="16"/>
        <rFont val="HG丸ｺﾞｼｯｸM-PRO"/>
        <family val="3"/>
        <charset val="128"/>
      </rPr>
      <t>非定型</t>
    </r>
    <r>
      <rPr>
        <sz val="16"/>
        <rFont val="ＭＳ 明朝"/>
        <family val="1"/>
        <charset val="128"/>
      </rPr>
      <t>　）</t>
    </r>
    <rPh sb="0" eb="3">
      <t>ヨコハマシ</t>
    </rPh>
    <rPh sb="3" eb="5">
      <t>イチジ</t>
    </rPh>
    <rPh sb="5" eb="7">
      <t>ホイク</t>
    </rPh>
    <rPh sb="7" eb="9">
      <t>ジギョウ</t>
    </rPh>
    <rPh sb="10" eb="12">
      <t>リヨウ</t>
    </rPh>
    <rPh sb="12" eb="14">
      <t>ジョウキョウ</t>
    </rPh>
    <rPh sb="14" eb="17">
      <t>ホウコクショ</t>
    </rPh>
    <rPh sb="17" eb="19">
      <t>ベッピョウ</t>
    </rPh>
    <rPh sb="21" eb="24">
      <t>ヒテイケイ</t>
    </rPh>
    <phoneticPr fontId="4"/>
  </si>
  <si>
    <t>↓</t>
    <phoneticPr fontId="4"/>
  </si>
  <si>
    <t>児童氏名</t>
    <rPh sb="0" eb="2">
      <t>ジドウ</t>
    </rPh>
    <rPh sb="2" eb="4">
      <t>シメイ</t>
    </rPh>
    <phoneticPr fontId="4"/>
  </si>
  <si>
    <t>利　用
日数計</t>
    <rPh sb="0" eb="1">
      <t>リ</t>
    </rPh>
    <rPh sb="2" eb="3">
      <t>ヨウ</t>
    </rPh>
    <rPh sb="4" eb="6">
      <t>ニッスウ</t>
    </rPh>
    <rPh sb="6" eb="7">
      <t>ケイ</t>
    </rPh>
    <phoneticPr fontId="4"/>
  </si>
  <si>
    <t>利 用 料
減免対象</t>
    <rPh sb="0" eb="1">
      <t>リ</t>
    </rPh>
    <rPh sb="2" eb="3">
      <t>ヨウ</t>
    </rPh>
    <rPh sb="4" eb="5">
      <t>リョウ</t>
    </rPh>
    <rPh sb="6" eb="8">
      <t>ゲンメン</t>
    </rPh>
    <rPh sb="8" eb="10">
      <t>タイショウ</t>
    </rPh>
    <phoneticPr fontId="4"/>
  </si>
  <si>
    <t>利 用 料
実減免額</t>
    <rPh sb="0" eb="1">
      <t>リ</t>
    </rPh>
    <rPh sb="2" eb="3">
      <t>ヨウ</t>
    </rPh>
    <rPh sb="4" eb="5">
      <t>リョウ</t>
    </rPh>
    <rPh sb="6" eb="7">
      <t>ジツ</t>
    </rPh>
    <rPh sb="7" eb="9">
      <t>ゲンメン</t>
    </rPh>
    <rPh sb="9" eb="10">
      <t>ガク</t>
    </rPh>
    <phoneticPr fontId="4"/>
  </si>
  <si>
    <t>児童処遇向上加算</t>
    <rPh sb="0" eb="2">
      <t>ジドウ</t>
    </rPh>
    <rPh sb="2" eb="4">
      <t>ショグウ</t>
    </rPh>
    <rPh sb="4" eb="6">
      <t>コウジョウ</t>
    </rPh>
    <rPh sb="6" eb="8">
      <t>カサン</t>
    </rPh>
    <phoneticPr fontId="4"/>
  </si>
  <si>
    <t xml:space="preserve"> 年度末までの
申込</t>
    <rPh sb="1" eb="3">
      <t>ネンド</t>
    </rPh>
    <rPh sb="3" eb="4">
      <t>マツ</t>
    </rPh>
    <rPh sb="8" eb="10">
      <t>モウシコミ</t>
    </rPh>
    <phoneticPr fontId="4"/>
  </si>
  <si>
    <t xml:space="preserve"> ４、５歳の空きスペースを利用</t>
    <rPh sb="4" eb="5">
      <t>サイ</t>
    </rPh>
    <rPh sb="6" eb="7">
      <t>ア</t>
    </rPh>
    <rPh sb="13" eb="15">
      <t>リヨウ</t>
    </rPh>
    <phoneticPr fontId="4"/>
  </si>
  <si>
    <t>○○　○○</t>
    <phoneticPr fontId="4"/>
  </si>
  <si>
    <t>○</t>
    <phoneticPr fontId="4"/>
  </si>
  <si>
    <t>○</t>
  </si>
  <si>
    <t>軽度</t>
  </si>
  <si>
    <t>・・・</t>
    <phoneticPr fontId="4"/>
  </si>
  <si>
    <t>（第７号様式）</t>
    <rPh sb="1" eb="2">
      <t>ダイ</t>
    </rPh>
    <phoneticPr fontId="4"/>
  </si>
  <si>
    <t>横浜市一時保育事業　集計結果通知書</t>
    <rPh sb="0" eb="3">
      <t>ヨコハマシ</t>
    </rPh>
    <rPh sb="3" eb="5">
      <t>イチジ</t>
    </rPh>
    <rPh sb="5" eb="7">
      <t>ホイク</t>
    </rPh>
    <rPh sb="7" eb="9">
      <t>ジギョウ</t>
    </rPh>
    <rPh sb="10" eb="12">
      <t>シュウケイ</t>
    </rPh>
    <rPh sb="12" eb="14">
      <t>ケッカ</t>
    </rPh>
    <rPh sb="14" eb="17">
      <t>ツウチショ</t>
    </rPh>
    <phoneticPr fontId="4"/>
  </si>
  <si>
    <r>
      <t>平成</t>
    </r>
    <r>
      <rPr>
        <i/>
        <sz val="10"/>
        <rFont val="HGP創英角ﾎﾟｯﾌﾟ体"/>
        <family val="3"/>
        <charset val="128"/>
      </rPr>
      <t>２４</t>
    </r>
    <r>
      <rPr>
        <sz val="10"/>
        <rFont val="ＭＳ 明朝"/>
        <family val="1"/>
        <charset val="128"/>
      </rPr>
      <t>年</t>
    </r>
    <r>
      <rPr>
        <b/>
        <i/>
        <sz val="10"/>
        <rFont val="HG丸ｺﾞｼｯｸM-PRO"/>
        <family val="3"/>
        <charset val="128"/>
      </rPr>
      <t>　</t>
    </r>
    <r>
      <rPr>
        <i/>
        <sz val="10"/>
        <rFont val="HGP創英角ﾎﾟｯﾌﾟ体"/>
        <family val="3"/>
        <charset val="128"/>
      </rPr>
      <t>６</t>
    </r>
    <r>
      <rPr>
        <sz val="10"/>
        <rFont val="ＭＳ 明朝"/>
        <family val="1"/>
        <charset val="128"/>
      </rPr>
      <t>月</t>
    </r>
    <r>
      <rPr>
        <b/>
        <i/>
        <sz val="10"/>
        <rFont val="HG丸ｺﾞｼｯｸM-PRO"/>
        <family val="3"/>
        <charset val="128"/>
      </rPr>
      <t>　</t>
    </r>
    <r>
      <rPr>
        <i/>
        <sz val="10"/>
        <rFont val="HGP創英角ﾎﾟｯﾌﾟ体"/>
        <family val="3"/>
        <charset val="128"/>
      </rPr>
      <t>２</t>
    </r>
    <r>
      <rPr>
        <sz val="10"/>
        <rFont val="ＭＳ 明朝"/>
        <family val="1"/>
        <charset val="128"/>
      </rPr>
      <t>日</t>
    </r>
    <rPh sb="0" eb="2">
      <t>ヘイセイ</t>
    </rPh>
    <rPh sb="4" eb="5">
      <t>ネン</t>
    </rPh>
    <rPh sb="7" eb="8">
      <t>ガツ</t>
    </rPh>
    <rPh sb="10" eb="11">
      <t>ニチ</t>
    </rPh>
    <phoneticPr fontId="4"/>
  </si>
  <si>
    <t>横浜市こども青少年局長</t>
    <rPh sb="0" eb="3">
      <t>ヨコハマシ</t>
    </rPh>
    <rPh sb="6" eb="9">
      <t>セイショウネン</t>
    </rPh>
    <rPh sb="9" eb="11">
      <t>キョクチョウ</t>
    </rPh>
    <phoneticPr fontId="4"/>
  </si>
  <si>
    <t>月分の利用状況の</t>
    <rPh sb="0" eb="2">
      <t>ガツブン</t>
    </rPh>
    <rPh sb="3" eb="5">
      <t>リヨウ</t>
    </rPh>
    <rPh sb="5" eb="7">
      <t>ジョウキョウ</t>
    </rPh>
    <phoneticPr fontId="4"/>
  </si>
  <si>
    <t>集計結果について、次のとおり通知します。</t>
    <rPh sb="0" eb="2">
      <t>シュウケイ</t>
    </rPh>
    <rPh sb="2" eb="4">
      <t>ケッカ</t>
    </rPh>
    <rPh sb="9" eb="10">
      <t>ツギ</t>
    </rPh>
    <rPh sb="14" eb="16">
      <t>ツウチ</t>
    </rPh>
    <phoneticPr fontId="4"/>
  </si>
  <si>
    <t>１　対象施設</t>
    <rPh sb="2" eb="4">
      <t>タイショウ</t>
    </rPh>
    <rPh sb="4" eb="6">
      <t>シセツ</t>
    </rPh>
    <phoneticPr fontId="4"/>
  </si>
  <si>
    <t>こども保育園</t>
    <rPh sb="3" eb="6">
      <t>ホイクエン</t>
    </rPh>
    <phoneticPr fontId="4"/>
  </si>
  <si>
    <t>よこはま愛児園</t>
    <rPh sb="4" eb="6">
      <t>アイジ</t>
    </rPh>
    <rPh sb="6" eb="7">
      <t>エン</t>
    </rPh>
    <phoneticPr fontId="4"/>
  </si>
  <si>
    <t>２　集計内訳</t>
    <rPh sb="2" eb="4">
      <t>シュウケイ</t>
    </rPh>
    <rPh sb="4" eb="6">
      <t>ウチワケ</t>
    </rPh>
    <phoneticPr fontId="4"/>
  </si>
  <si>
    <t>　　別紙のとおり</t>
    <rPh sb="2" eb="4">
      <t>ベッシ</t>
    </rPh>
    <phoneticPr fontId="4"/>
  </si>
  <si>
    <t>※この通知及び別紙（集計内訳）は、電子データとして御提出ください。</t>
    <rPh sb="3" eb="5">
      <t>ツウチ</t>
    </rPh>
    <rPh sb="5" eb="6">
      <t>オヨ</t>
    </rPh>
    <rPh sb="7" eb="9">
      <t>ベッシ</t>
    </rPh>
    <rPh sb="10" eb="12">
      <t>シュウケイ</t>
    </rPh>
    <rPh sb="12" eb="14">
      <t>ウチワケ</t>
    </rPh>
    <rPh sb="17" eb="19">
      <t>デンシ</t>
    </rPh>
    <rPh sb="25" eb="28">
      <t>ゴテイシュツ</t>
    </rPh>
    <phoneticPr fontId="4"/>
  </si>
  <si>
    <t>【届出期限】第６号様式受理後速やかに　【提出先】こども青少年局保育運営課</t>
    <rPh sb="6" eb="7">
      <t>ダイ</t>
    </rPh>
    <rPh sb="8" eb="9">
      <t>ゴウ</t>
    </rPh>
    <rPh sb="9" eb="11">
      <t>ヨウシキ</t>
    </rPh>
    <rPh sb="11" eb="13">
      <t>ジュリ</t>
    </rPh>
    <rPh sb="13" eb="14">
      <t>ゴ</t>
    </rPh>
    <rPh sb="14" eb="15">
      <t>スミ</t>
    </rPh>
    <rPh sb="27" eb="30">
      <t>セイショウネン</t>
    </rPh>
    <rPh sb="30" eb="31">
      <t>キョク</t>
    </rPh>
    <rPh sb="31" eb="33">
      <t>ホイク</t>
    </rPh>
    <rPh sb="33" eb="35">
      <t>ウンエイ</t>
    </rPh>
    <rPh sb="35" eb="36">
      <t>カ</t>
    </rPh>
    <phoneticPr fontId="4"/>
  </si>
  <si>
    <t>（第７号様式別紙１）</t>
    <rPh sb="1" eb="2">
      <t>ダイ</t>
    </rPh>
    <rPh sb="3" eb="4">
      <t>ゴウ</t>
    </rPh>
    <rPh sb="4" eb="6">
      <t>ヨウシキ</t>
    </rPh>
    <rPh sb="6" eb="8">
      <t>ベッシ</t>
    </rPh>
    <phoneticPr fontId="4"/>
  </si>
  <si>
    <t>区　一時保育事業利用状況の集計内訳</t>
    <rPh sb="0" eb="1">
      <t>ク</t>
    </rPh>
    <rPh sb="2" eb="4">
      <t>イチジ</t>
    </rPh>
    <rPh sb="4" eb="6">
      <t>ホイク</t>
    </rPh>
    <rPh sb="6" eb="8">
      <t>ジギョウ</t>
    </rPh>
    <rPh sb="8" eb="10">
      <t>リヨウ</t>
    </rPh>
    <rPh sb="10" eb="12">
      <t>ジョウキョウ</t>
    </rPh>
    <rPh sb="13" eb="15">
      <t>シュウケイ</t>
    </rPh>
    <rPh sb="15" eb="17">
      <t>ウチワケ</t>
    </rPh>
    <phoneticPr fontId="4"/>
  </si>
  <si>
    <t>保育所</t>
    <rPh sb="0" eb="2">
      <t>ホイク</t>
    </rPh>
    <rPh sb="2" eb="3">
      <t>ショ</t>
    </rPh>
    <phoneticPr fontId="4"/>
  </si>
  <si>
    <t>リフレッシュ保育</t>
    <rPh sb="6" eb="8">
      <t>ホイク</t>
    </rPh>
    <phoneticPr fontId="4"/>
  </si>
  <si>
    <t>小計</t>
    <rPh sb="0" eb="2">
      <t>ショウケイ</t>
    </rPh>
    <phoneticPr fontId="4"/>
  </si>
  <si>
    <t>AB階層</t>
    <rPh sb="2" eb="4">
      <t>カイソウ</t>
    </rPh>
    <phoneticPr fontId="4"/>
  </si>
  <si>
    <t>軽度</t>
    <rPh sb="0" eb="2">
      <t>ケイド</t>
    </rPh>
    <phoneticPr fontId="4"/>
  </si>
  <si>
    <t>中度</t>
    <rPh sb="0" eb="2">
      <t>チュウド</t>
    </rPh>
    <phoneticPr fontId="4"/>
  </si>
  <si>
    <t>重度</t>
    <rPh sb="0" eb="2">
      <t>ジュウド</t>
    </rPh>
    <phoneticPr fontId="4"/>
  </si>
  <si>
    <t>（第７号様式別紙２）</t>
    <rPh sb="1" eb="2">
      <t>ダイ</t>
    </rPh>
    <rPh sb="3" eb="4">
      <t>ゴウ</t>
    </rPh>
    <rPh sb="4" eb="6">
      <t>ヨウシキ</t>
    </rPh>
    <rPh sb="6" eb="8">
      <t>ベッシ</t>
    </rPh>
    <phoneticPr fontId="4"/>
  </si>
  <si>
    <t>区　一時保育事業利用状況の集計内訳（４時間未満の利用状況）</t>
    <rPh sb="0" eb="1">
      <t>ク</t>
    </rPh>
    <rPh sb="2" eb="4">
      <t>イチジ</t>
    </rPh>
    <rPh sb="4" eb="6">
      <t>ホイク</t>
    </rPh>
    <rPh sb="6" eb="8">
      <t>ジギョウ</t>
    </rPh>
    <rPh sb="8" eb="10">
      <t>リヨウ</t>
    </rPh>
    <rPh sb="10" eb="12">
      <t>ジョウキョウ</t>
    </rPh>
    <rPh sb="13" eb="15">
      <t>シュウケイ</t>
    </rPh>
    <rPh sb="15" eb="17">
      <t>ウチワケ</t>
    </rPh>
    <rPh sb="19" eb="21">
      <t>ジカン</t>
    </rPh>
    <rPh sb="21" eb="23">
      <t>ミマン</t>
    </rPh>
    <rPh sb="24" eb="26">
      <t>リヨウ</t>
    </rPh>
    <rPh sb="26" eb="28">
      <t>ジョウキョウ</t>
    </rPh>
    <phoneticPr fontId="4"/>
  </si>
  <si>
    <t>（第８号様式）</t>
    <rPh sb="1" eb="2">
      <t>ダイ</t>
    </rPh>
    <phoneticPr fontId="4"/>
  </si>
  <si>
    <t>横浜市一時保育事業実施結果報告書</t>
    <rPh sb="0" eb="3">
      <t>ヨコハマシ</t>
    </rPh>
    <rPh sb="3" eb="5">
      <t>イチジ</t>
    </rPh>
    <rPh sb="5" eb="7">
      <t>ホイク</t>
    </rPh>
    <rPh sb="7" eb="9">
      <t>ジギョウ</t>
    </rPh>
    <rPh sb="9" eb="11">
      <t>ジッシ</t>
    </rPh>
    <rPh sb="11" eb="13">
      <t>ケッカ</t>
    </rPh>
    <rPh sb="13" eb="16">
      <t>ホウコクショ</t>
    </rPh>
    <phoneticPr fontId="4"/>
  </si>
  <si>
    <r>
      <t>平成</t>
    </r>
    <r>
      <rPr>
        <b/>
        <i/>
        <sz val="10"/>
        <rFont val="HGP創英角ﾎﾟｯﾌﾟ体"/>
        <family val="3"/>
        <charset val="128"/>
      </rPr>
      <t>２５</t>
    </r>
    <r>
      <rPr>
        <sz val="10"/>
        <rFont val="ＭＳ 明朝"/>
        <family val="1"/>
        <charset val="128"/>
      </rPr>
      <t>年</t>
    </r>
    <r>
      <rPr>
        <b/>
        <i/>
        <sz val="10"/>
        <rFont val="HG丸ｺﾞｼｯｸM-PRO"/>
        <family val="3"/>
        <charset val="128"/>
      </rPr>
      <t>　</t>
    </r>
    <r>
      <rPr>
        <b/>
        <i/>
        <sz val="10"/>
        <rFont val="HGP創英角ﾎﾟｯﾌﾟ体"/>
        <family val="3"/>
        <charset val="128"/>
      </rPr>
      <t>４</t>
    </r>
    <r>
      <rPr>
        <sz val="10"/>
        <rFont val="ＭＳ 明朝"/>
        <family val="1"/>
        <charset val="128"/>
      </rPr>
      <t>月</t>
    </r>
    <r>
      <rPr>
        <i/>
        <sz val="10"/>
        <rFont val="HGP創英角ﾎﾟｯﾌﾟ体"/>
        <family val="3"/>
        <charset val="128"/>
      </rPr>
      <t>２５</t>
    </r>
    <r>
      <rPr>
        <sz val="10"/>
        <rFont val="ＭＳ 明朝"/>
        <family val="1"/>
        <charset val="128"/>
      </rPr>
      <t>日</t>
    </r>
    <rPh sb="0" eb="2">
      <t>ヘイセイ</t>
    </rPh>
    <rPh sb="4" eb="5">
      <t>ネン</t>
    </rPh>
    <rPh sb="7" eb="8">
      <t>ガツ</t>
    </rPh>
    <rPh sb="10" eb="11">
      <t>ニチ</t>
    </rPh>
    <phoneticPr fontId="4"/>
  </si>
  <si>
    <r>
      <t>横浜市　</t>
    </r>
    <r>
      <rPr>
        <i/>
        <sz val="12"/>
        <rFont val="HGP創英角ﾎﾟｯﾌﾟ体"/>
        <family val="3"/>
        <charset val="128"/>
      </rPr>
      <t>中央</t>
    </r>
    <r>
      <rPr>
        <sz val="12"/>
        <rFont val="ＭＳ 明朝"/>
        <family val="1"/>
        <charset val="128"/>
      </rPr>
      <t>　区長</t>
    </r>
    <rPh sb="0" eb="3">
      <t>ヨコハマシ</t>
    </rPh>
    <rPh sb="4" eb="6">
      <t>チュウオウ</t>
    </rPh>
    <rPh sb="7" eb="9">
      <t>クチョウ</t>
    </rPh>
    <phoneticPr fontId="4"/>
  </si>
  <si>
    <t>横浜市中央区中央１－１</t>
    <rPh sb="0" eb="3">
      <t>ヨコハマシ</t>
    </rPh>
    <rPh sb="3" eb="6">
      <t>チュウオウク</t>
    </rPh>
    <rPh sb="6" eb="8">
      <t>チュウオウ</t>
    </rPh>
    <phoneticPr fontId="4"/>
  </si>
  <si>
    <t>(福)こども青少年福祉会</t>
    <rPh sb="1" eb="2">
      <t>フク</t>
    </rPh>
    <rPh sb="6" eb="9">
      <t>セイショウネン</t>
    </rPh>
    <rPh sb="9" eb="11">
      <t>フクシ</t>
    </rPh>
    <rPh sb="11" eb="12">
      <t>カイ</t>
    </rPh>
    <phoneticPr fontId="4"/>
  </si>
  <si>
    <r>
      <t>理事長</t>
    </r>
    <r>
      <rPr>
        <i/>
        <sz val="12"/>
        <rFont val="HGP創英角ﾎﾟｯﾌﾟ体"/>
        <family val="3"/>
        <charset val="128"/>
      </rPr>
      <t>　横浜　太郎</t>
    </r>
    <rPh sb="0" eb="3">
      <t>リジチョウ</t>
    </rPh>
    <rPh sb="4" eb="6">
      <t>ヨコハマ</t>
    </rPh>
    <rPh sb="7" eb="9">
      <t>タロウ</t>
    </rPh>
    <phoneticPr fontId="4"/>
  </si>
  <si>
    <t>　横浜市一時保育事業助成要綱に基づき、一時保育事業実施結果報告書を提出します。</t>
    <rPh sb="1" eb="4">
      <t>ヨコハマシ</t>
    </rPh>
    <rPh sb="4" eb="6">
      <t>イチジ</t>
    </rPh>
    <rPh sb="6" eb="8">
      <t>ホイク</t>
    </rPh>
    <rPh sb="8" eb="10">
      <t>ジギョウ</t>
    </rPh>
    <rPh sb="10" eb="12">
      <t>ジョセイ</t>
    </rPh>
    <rPh sb="12" eb="14">
      <t>ヨウコウ</t>
    </rPh>
    <rPh sb="15" eb="16">
      <t>モト</t>
    </rPh>
    <rPh sb="19" eb="21">
      <t>イチジ</t>
    </rPh>
    <rPh sb="21" eb="23">
      <t>ホイク</t>
    </rPh>
    <rPh sb="23" eb="25">
      <t>ジギョウ</t>
    </rPh>
    <rPh sb="25" eb="27">
      <t>ジッシ</t>
    </rPh>
    <rPh sb="27" eb="29">
      <t>ケッカ</t>
    </rPh>
    <rPh sb="29" eb="32">
      <t>ホウコクショ</t>
    </rPh>
    <rPh sb="33" eb="35">
      <t>テイシュツ</t>
    </rPh>
    <phoneticPr fontId="4"/>
  </si>
  <si>
    <t>TEL</t>
    <phoneticPr fontId="4"/>
  </si>
  <si>
    <t>671-2399</t>
    <phoneticPr fontId="4"/>
  </si>
  <si>
    <t>　中央２－２－２</t>
    <rPh sb="1" eb="3">
      <t>チュウオウ</t>
    </rPh>
    <phoneticPr fontId="4"/>
  </si>
  <si>
    <t>２　事業実施内容</t>
    <rPh sb="2" eb="4">
      <t>ジギョウ</t>
    </rPh>
    <rPh sb="4" eb="6">
      <t>ジッシ</t>
    </rPh>
    <rPh sb="6" eb="8">
      <t>ナイヨウ</t>
    </rPh>
    <phoneticPr fontId="4"/>
  </si>
  <si>
    <t>事業開始日</t>
    <rPh sb="0" eb="2">
      <t>ジギョウ</t>
    </rPh>
    <rPh sb="2" eb="5">
      <t>カイシビ</t>
    </rPh>
    <phoneticPr fontId="4"/>
  </si>
  <si>
    <t>４</t>
    <phoneticPr fontId="4"/>
  </si>
  <si>
    <t>１</t>
    <phoneticPr fontId="4"/>
  </si>
  <si>
    <t>実施事業内容</t>
    <rPh sb="0" eb="2">
      <t>ジッシ</t>
    </rPh>
    <rPh sb="2" eb="4">
      <t>ジギョウ</t>
    </rPh>
    <rPh sb="4" eb="6">
      <t>ナイヨウ</t>
    </rPh>
    <phoneticPr fontId="4"/>
  </si>
  <si>
    <t>☑</t>
    <phoneticPr fontId="4"/>
  </si>
  <si>
    <t>非定型的保育</t>
    <phoneticPr fontId="4"/>
  </si>
  <si>
    <t>緊急保育</t>
    <phoneticPr fontId="4"/>
  </si>
  <si>
    <t>リフレッシュ保育</t>
    <phoneticPr fontId="4"/>
  </si>
  <si>
    <t>受入年齢</t>
    <rPh sb="0" eb="2">
      <t>ウケイレ</t>
    </rPh>
    <rPh sb="2" eb="4">
      <t>ネンレイ</t>
    </rPh>
    <phoneticPr fontId="4"/>
  </si>
  <si>
    <t>０</t>
    <phoneticPr fontId="4"/>
  </si>
  <si>
    <t>歳</t>
    <rPh sb="0" eb="1">
      <t>サイ</t>
    </rPh>
    <phoneticPr fontId="4"/>
  </si>
  <si>
    <t>６</t>
    <phoneticPr fontId="4"/>
  </si>
  <si>
    <t>か月から</t>
    <rPh sb="1" eb="2">
      <t>ゲツ</t>
    </rPh>
    <phoneticPr fontId="4"/>
  </si>
  <si>
    <t>５</t>
    <phoneticPr fontId="4"/>
  </si>
  <si>
    <r>
      <t>歳まで</t>
    </r>
    <r>
      <rPr>
        <sz val="9"/>
        <rFont val="ＭＳ 明朝"/>
        <family val="1"/>
        <charset val="128"/>
      </rPr>
      <t>（０歳は月齢も記入すること）</t>
    </r>
    <rPh sb="0" eb="1">
      <t>サイ</t>
    </rPh>
    <phoneticPr fontId="4"/>
  </si>
  <si>
    <t>保育室</t>
    <rPh sb="0" eb="3">
      <t>ホイクシツ</t>
    </rPh>
    <phoneticPr fontId="4"/>
  </si>
  <si>
    <r>
      <t>専用保育室（</t>
    </r>
    <r>
      <rPr>
        <i/>
        <u/>
        <sz val="10"/>
        <rFont val="HGP創英角ﾎﾟｯﾌﾟ体"/>
        <family val="3"/>
        <charset val="128"/>
      </rPr>
      <t>３６．０</t>
    </r>
    <r>
      <rPr>
        <sz val="10"/>
        <rFont val="ＭＳ 明朝"/>
        <family val="1"/>
        <charset val="128"/>
      </rPr>
      <t>㎡）</t>
    </r>
    <rPh sb="0" eb="2">
      <t>センヨウ</t>
    </rPh>
    <rPh sb="2" eb="5">
      <t>ホイクシツ</t>
    </rPh>
    <phoneticPr fontId="4"/>
  </si>
  <si>
    <t>各保育室</t>
    <rPh sb="0" eb="1">
      <t>カク</t>
    </rPh>
    <rPh sb="1" eb="3">
      <t>ホイク</t>
    </rPh>
    <rPh sb="3" eb="4">
      <t>シツ</t>
    </rPh>
    <phoneticPr fontId="4"/>
  </si>
  <si>
    <t>事業を実施する日</t>
    <rPh sb="0" eb="2">
      <t>ジギョウ</t>
    </rPh>
    <rPh sb="3" eb="5">
      <t>ジッシ</t>
    </rPh>
    <rPh sb="7" eb="8">
      <t>ヒ</t>
    </rPh>
    <phoneticPr fontId="4"/>
  </si>
  <si>
    <t>月　・　火　・　水　・　木　・　金　・　土</t>
    <rPh sb="0" eb="1">
      <t>ゲツ</t>
    </rPh>
    <rPh sb="4" eb="5">
      <t>カ</t>
    </rPh>
    <rPh sb="8" eb="9">
      <t>スイ</t>
    </rPh>
    <rPh sb="12" eb="13">
      <t>モク</t>
    </rPh>
    <rPh sb="16" eb="17">
      <t>キン</t>
    </rPh>
    <rPh sb="20" eb="21">
      <t>ド</t>
    </rPh>
    <phoneticPr fontId="4"/>
  </si>
  <si>
    <t>実施時間</t>
    <rPh sb="0" eb="2">
      <t>ジッシ</t>
    </rPh>
    <rPh sb="2" eb="4">
      <t>ジカン</t>
    </rPh>
    <phoneticPr fontId="4"/>
  </si>
  <si>
    <t>平日</t>
    <rPh sb="0" eb="2">
      <t>ヘイジツ</t>
    </rPh>
    <phoneticPr fontId="4"/>
  </si>
  <si>
    <t>７</t>
    <phoneticPr fontId="4"/>
  </si>
  <si>
    <t>時</t>
    <rPh sb="0" eb="1">
      <t>ジ</t>
    </rPh>
    <phoneticPr fontId="4"/>
  </si>
  <si>
    <t>３０</t>
    <phoneticPr fontId="4"/>
  </si>
  <si>
    <t>分</t>
    <rPh sb="0" eb="1">
      <t>フン</t>
    </rPh>
    <phoneticPr fontId="4"/>
  </si>
  <si>
    <t>１８</t>
    <phoneticPr fontId="4"/>
  </si>
  <si>
    <t>土曜</t>
    <rPh sb="0" eb="2">
      <t>ドヨウ</t>
    </rPh>
    <phoneticPr fontId="4"/>
  </si>
  <si>
    <t>延長時間
（11時間を超える
時間帯のみ記入）</t>
    <rPh sb="0" eb="2">
      <t>エンチョウ</t>
    </rPh>
    <rPh sb="2" eb="4">
      <t>ジカン</t>
    </rPh>
    <phoneticPr fontId="4"/>
  </si>
  <si>
    <t>朝</t>
    <rPh sb="0" eb="1">
      <t>アサ</t>
    </rPh>
    <phoneticPr fontId="4"/>
  </si>
  <si>
    <t>００</t>
    <phoneticPr fontId="4"/>
  </si>
  <si>
    <t>夕</t>
    <rPh sb="0" eb="1">
      <t>ユウ</t>
    </rPh>
    <phoneticPr fontId="4"/>
  </si>
  <si>
    <t>２０</t>
    <phoneticPr fontId="4"/>
  </si>
  <si>
    <t>１９</t>
    <phoneticPr fontId="4"/>
  </si>
  <si>
    <t>３　利用料等</t>
    <rPh sb="2" eb="5">
      <t>リヨウリョウ</t>
    </rPh>
    <rPh sb="5" eb="6">
      <t>トウ</t>
    </rPh>
    <phoneticPr fontId="4"/>
  </si>
  <si>
    <t>世帯階層</t>
    <rPh sb="0" eb="2">
      <t>セタイ</t>
    </rPh>
    <rPh sb="2" eb="4">
      <t>カイソウ</t>
    </rPh>
    <phoneticPr fontId="4"/>
  </si>
  <si>
    <t>利用料（日額）</t>
    <rPh sb="0" eb="3">
      <t>リヨウリョウ</t>
    </rPh>
    <rPh sb="4" eb="6">
      <t>ニチガク</t>
    </rPh>
    <phoneticPr fontId="4"/>
  </si>
  <si>
    <t>給食・
おやつ代</t>
    <rPh sb="0" eb="2">
      <t>キュウショク</t>
    </rPh>
    <rPh sb="7" eb="8">
      <t>ダイ</t>
    </rPh>
    <phoneticPr fontId="4"/>
  </si>
  <si>
    <t>延長利用料</t>
    <rPh sb="0" eb="2">
      <t>エンチョウ</t>
    </rPh>
    <rPh sb="2" eb="5">
      <t>リヨウリョウ</t>
    </rPh>
    <phoneticPr fontId="4"/>
  </si>
  <si>
    <t>時間単位
利用料</t>
    <rPh sb="0" eb="2">
      <t>ジカン</t>
    </rPh>
    <rPh sb="2" eb="4">
      <t>タンイ</t>
    </rPh>
    <rPh sb="5" eb="8">
      <t>リヨウリョウ</t>
    </rPh>
    <phoneticPr fontId="4"/>
  </si>
  <si>
    <r>
      <t>朝(</t>
    </r>
    <r>
      <rPr>
        <i/>
        <sz val="10"/>
        <rFont val="HGP創英角ﾎﾟｯﾌﾟ体"/>
        <family val="3"/>
        <charset val="128"/>
      </rPr>
      <t xml:space="preserve"> 7</t>
    </r>
    <r>
      <rPr>
        <sz val="10"/>
        <rFont val="HGP創英角ﾎﾟｯﾌﾟ体"/>
        <family val="3"/>
        <charset val="128"/>
      </rPr>
      <t>:</t>
    </r>
    <r>
      <rPr>
        <i/>
        <sz val="10"/>
        <rFont val="HGP創英角ﾎﾟｯﾌﾟ体"/>
        <family val="3"/>
        <charset val="128"/>
      </rPr>
      <t>00</t>
    </r>
    <r>
      <rPr>
        <sz val="10"/>
        <rFont val="ＭＳ 明朝"/>
        <family val="1"/>
        <charset val="128"/>
      </rPr>
      <t>～</t>
    </r>
    <r>
      <rPr>
        <b/>
        <i/>
        <sz val="10"/>
        <rFont val="HG丸ｺﾞｼｯｸM-PRO"/>
        <family val="3"/>
        <charset val="128"/>
      </rPr>
      <t xml:space="preserve"> </t>
    </r>
    <r>
      <rPr>
        <i/>
        <sz val="10"/>
        <rFont val="HGP創英角ﾎﾟｯﾌﾟ体"/>
        <family val="3"/>
        <charset val="128"/>
      </rPr>
      <t>7</t>
    </r>
    <r>
      <rPr>
        <sz val="10"/>
        <rFont val="HGP創英角ﾎﾟｯﾌﾟ体"/>
        <family val="3"/>
        <charset val="128"/>
      </rPr>
      <t>:</t>
    </r>
    <r>
      <rPr>
        <i/>
        <sz val="10"/>
        <rFont val="HGP創英角ﾎﾟｯﾌﾟ体"/>
        <family val="3"/>
        <charset val="128"/>
      </rPr>
      <t>30</t>
    </r>
    <r>
      <rPr>
        <sz val="10"/>
        <rFont val="ＭＳ 明朝"/>
        <family val="1"/>
        <charset val="128"/>
      </rPr>
      <t>)</t>
    </r>
    <rPh sb="0" eb="1">
      <t>アサ</t>
    </rPh>
    <phoneticPr fontId="4"/>
  </si>
  <si>
    <r>
      <t>(</t>
    </r>
    <r>
      <rPr>
        <b/>
        <i/>
        <sz val="10"/>
        <rFont val="HG丸ｺﾞｼｯｸM-PRO"/>
        <family val="3"/>
        <charset val="128"/>
      </rPr>
      <t xml:space="preserve"> </t>
    </r>
    <r>
      <rPr>
        <i/>
        <sz val="10"/>
        <rFont val="HGP創英角ﾎﾟｯﾌﾟ体"/>
        <family val="3"/>
        <charset val="128"/>
      </rPr>
      <t>7</t>
    </r>
    <r>
      <rPr>
        <sz val="10"/>
        <rFont val="HGP創英角ﾎﾟｯﾌﾟ体"/>
        <family val="3"/>
        <charset val="128"/>
      </rPr>
      <t>:</t>
    </r>
    <r>
      <rPr>
        <i/>
        <sz val="10"/>
        <rFont val="HGP創英角ﾎﾟｯﾌﾟ体"/>
        <family val="3"/>
        <charset val="128"/>
      </rPr>
      <t>30</t>
    </r>
    <r>
      <rPr>
        <sz val="10"/>
        <rFont val="ＭＳ 明朝"/>
        <family val="1"/>
        <charset val="128"/>
      </rPr>
      <t>～</t>
    </r>
    <r>
      <rPr>
        <i/>
        <sz val="10"/>
        <rFont val="HGP創英角ﾎﾟｯﾌﾟ体"/>
        <family val="3"/>
        <charset val="128"/>
      </rPr>
      <t>18</t>
    </r>
    <r>
      <rPr>
        <sz val="10"/>
        <rFont val="HGP創英角ﾎﾟｯﾌﾟ体"/>
        <family val="3"/>
        <charset val="128"/>
      </rPr>
      <t>:</t>
    </r>
    <r>
      <rPr>
        <i/>
        <sz val="10"/>
        <rFont val="HGP創英角ﾎﾟｯﾌﾟ体"/>
        <family val="3"/>
        <charset val="128"/>
      </rPr>
      <t>30</t>
    </r>
    <r>
      <rPr>
        <sz val="10"/>
        <rFont val="ＭＳ 明朝"/>
        <family val="1"/>
        <charset val="128"/>
      </rPr>
      <t>)</t>
    </r>
    <phoneticPr fontId="4"/>
  </si>
  <si>
    <r>
      <t>夕(</t>
    </r>
    <r>
      <rPr>
        <i/>
        <sz val="10"/>
        <rFont val="HGP創英角ﾎﾟｯﾌﾟ体"/>
        <family val="3"/>
        <charset val="128"/>
      </rPr>
      <t>18</t>
    </r>
    <r>
      <rPr>
        <sz val="10"/>
        <rFont val="HGP創英角ﾎﾟｯﾌﾟ体"/>
        <family val="3"/>
        <charset val="128"/>
      </rPr>
      <t>:</t>
    </r>
    <r>
      <rPr>
        <i/>
        <sz val="10"/>
        <rFont val="HGP創英角ﾎﾟｯﾌﾟ体"/>
        <family val="3"/>
        <charset val="128"/>
      </rPr>
      <t>30</t>
    </r>
    <r>
      <rPr>
        <sz val="10"/>
        <rFont val="ＭＳ 明朝"/>
        <family val="1"/>
        <charset val="128"/>
      </rPr>
      <t>～</t>
    </r>
    <r>
      <rPr>
        <i/>
        <sz val="10"/>
        <rFont val="HGP創英角ﾎﾟｯﾌﾟ体"/>
        <family val="3"/>
        <charset val="128"/>
      </rPr>
      <t>20</t>
    </r>
    <r>
      <rPr>
        <sz val="10"/>
        <rFont val="HGP創英角ﾎﾟｯﾌﾟ体"/>
        <family val="3"/>
        <charset val="128"/>
      </rPr>
      <t>:</t>
    </r>
    <r>
      <rPr>
        <i/>
        <sz val="10"/>
        <rFont val="HGP創英角ﾎﾟｯﾌﾟ体"/>
        <family val="3"/>
        <charset val="128"/>
      </rPr>
      <t>00</t>
    </r>
    <r>
      <rPr>
        <sz val="10"/>
        <rFont val="ＭＳ 明朝"/>
        <family val="1"/>
        <charset val="128"/>
      </rPr>
      <t>)</t>
    </r>
    <rPh sb="0" eb="1">
      <t>ユウ</t>
    </rPh>
    <phoneticPr fontId="4"/>
  </si>
  <si>
    <t>※適用時間を記入のこと</t>
    <rPh sb="1" eb="3">
      <t>テキヨウ</t>
    </rPh>
    <rPh sb="3" eb="5">
      <t>ジカン</t>
    </rPh>
    <rPh sb="6" eb="8">
      <t>キニュウ</t>
    </rPh>
    <phoneticPr fontId="4"/>
  </si>
  <si>
    <t>ＡＢ階層</t>
    <rPh sb="2" eb="4">
      <t>カイソウ</t>
    </rPh>
    <phoneticPr fontId="4"/>
  </si>
  <si>
    <t>円/日</t>
    <rPh sb="0" eb="1">
      <t>エン</t>
    </rPh>
    <rPh sb="2" eb="3">
      <t>ニチ</t>
    </rPh>
    <phoneticPr fontId="4"/>
  </si>
  <si>
    <t>円/1h</t>
    <rPh sb="0" eb="1">
      <t>エン</t>
    </rPh>
    <phoneticPr fontId="4"/>
  </si>
  <si>
    <t>ＣＤ階層</t>
    <rPh sb="2" eb="4">
      <t>カイソウ</t>
    </rPh>
    <phoneticPr fontId="4"/>
  </si>
  <si>
    <t>４　利用状況（延べ利用児童数）</t>
    <rPh sb="2" eb="4">
      <t>リヨウ</t>
    </rPh>
    <rPh sb="4" eb="6">
      <t>ジョウキョウ</t>
    </rPh>
    <rPh sb="7" eb="8">
      <t>ノ</t>
    </rPh>
    <rPh sb="9" eb="11">
      <t>リヨウ</t>
    </rPh>
    <rPh sb="11" eb="13">
      <t>ジドウ</t>
    </rPh>
    <rPh sb="13" eb="14">
      <t>スウ</t>
    </rPh>
    <phoneticPr fontId="4"/>
  </si>
  <si>
    <r>
      <t>利　</t>
    </r>
    <r>
      <rPr>
        <sz val="6"/>
        <rFont val="ＭＳ 明朝"/>
        <family val="1"/>
        <charset val="128"/>
      </rPr>
      <t xml:space="preserve"> </t>
    </r>
    <r>
      <rPr>
        <sz val="12"/>
        <rFont val="ＭＳ 明朝"/>
        <family val="1"/>
        <charset val="128"/>
      </rPr>
      <t>用　</t>
    </r>
    <r>
      <rPr>
        <sz val="6"/>
        <rFont val="ＭＳ 明朝"/>
        <family val="1"/>
        <charset val="128"/>
      </rPr>
      <t xml:space="preserve"> </t>
    </r>
    <r>
      <rPr>
        <sz val="12"/>
        <rFont val="ＭＳ 明朝"/>
        <family val="1"/>
        <charset val="128"/>
      </rPr>
      <t>要　</t>
    </r>
    <r>
      <rPr>
        <sz val="6"/>
        <rFont val="ＭＳ 明朝"/>
        <family val="1"/>
        <charset val="128"/>
      </rPr>
      <t xml:space="preserve"> </t>
    </r>
    <r>
      <rPr>
        <sz val="12"/>
        <rFont val="ＭＳ 明朝"/>
        <family val="1"/>
        <charset val="128"/>
      </rPr>
      <t>件</t>
    </r>
    <rPh sb="0" eb="1">
      <t>リ</t>
    </rPh>
    <rPh sb="3" eb="4">
      <t>ヨウ</t>
    </rPh>
    <rPh sb="6" eb="7">
      <t>ヨウ</t>
    </rPh>
    <rPh sb="9" eb="10">
      <t>ケン</t>
    </rPh>
    <phoneticPr fontId="4"/>
  </si>
  <si>
    <r>
      <t>非</t>
    </r>
    <r>
      <rPr>
        <sz val="8"/>
        <rFont val="ＭＳ 明朝"/>
        <family val="1"/>
        <charset val="128"/>
      </rPr>
      <t xml:space="preserve"> </t>
    </r>
    <r>
      <rPr>
        <sz val="12"/>
        <rFont val="ＭＳ 明朝"/>
        <family val="1"/>
        <charset val="128"/>
      </rPr>
      <t>定</t>
    </r>
    <r>
      <rPr>
        <sz val="8"/>
        <rFont val="ＭＳ 明朝"/>
        <family val="1"/>
        <charset val="128"/>
      </rPr>
      <t xml:space="preserve"> </t>
    </r>
    <r>
      <rPr>
        <sz val="12"/>
        <rFont val="ＭＳ 明朝"/>
        <family val="1"/>
        <charset val="128"/>
      </rPr>
      <t>型</t>
    </r>
    <r>
      <rPr>
        <sz val="8"/>
        <rFont val="ＭＳ 明朝"/>
        <family val="1"/>
        <charset val="128"/>
      </rPr>
      <t xml:space="preserve"> </t>
    </r>
    <r>
      <rPr>
        <sz val="12"/>
        <rFont val="ＭＳ 明朝"/>
        <family val="1"/>
        <charset val="128"/>
      </rPr>
      <t>的</t>
    </r>
    <r>
      <rPr>
        <sz val="8"/>
        <rFont val="ＭＳ 明朝"/>
        <family val="1"/>
        <charset val="128"/>
      </rPr>
      <t xml:space="preserve"> </t>
    </r>
    <r>
      <rPr>
        <sz val="12"/>
        <rFont val="ＭＳ 明朝"/>
        <family val="1"/>
        <charset val="128"/>
      </rPr>
      <t>保</t>
    </r>
    <r>
      <rPr>
        <sz val="8"/>
        <rFont val="ＭＳ 明朝"/>
        <family val="1"/>
        <charset val="128"/>
      </rPr>
      <t xml:space="preserve"> </t>
    </r>
    <r>
      <rPr>
        <sz val="12"/>
        <rFont val="ＭＳ 明朝"/>
        <family val="1"/>
        <charset val="128"/>
      </rPr>
      <t>育</t>
    </r>
    <rPh sb="0" eb="1">
      <t>ヒ</t>
    </rPh>
    <rPh sb="2" eb="3">
      <t>サダム</t>
    </rPh>
    <rPh sb="4" eb="5">
      <t>カタ</t>
    </rPh>
    <rPh sb="6" eb="7">
      <t>マト</t>
    </rPh>
    <rPh sb="8" eb="9">
      <t>ホ</t>
    </rPh>
    <rPh sb="10" eb="11">
      <t>イク</t>
    </rPh>
    <phoneticPr fontId="4"/>
  </si>
  <si>
    <r>
      <t>緊　</t>
    </r>
    <r>
      <rPr>
        <sz val="6"/>
        <rFont val="ＭＳ 明朝"/>
        <family val="1"/>
        <charset val="128"/>
      </rPr>
      <t xml:space="preserve"> </t>
    </r>
    <r>
      <rPr>
        <sz val="12"/>
        <rFont val="ＭＳ 明朝"/>
        <family val="1"/>
        <charset val="128"/>
      </rPr>
      <t>急　</t>
    </r>
    <r>
      <rPr>
        <sz val="6"/>
        <rFont val="ＭＳ 明朝"/>
        <family val="1"/>
        <charset val="128"/>
      </rPr>
      <t xml:space="preserve"> </t>
    </r>
    <r>
      <rPr>
        <sz val="12"/>
        <rFont val="ＭＳ 明朝"/>
        <family val="1"/>
        <charset val="128"/>
      </rPr>
      <t>保　</t>
    </r>
    <r>
      <rPr>
        <sz val="6"/>
        <rFont val="ＭＳ 明朝"/>
        <family val="1"/>
        <charset val="128"/>
      </rPr>
      <t xml:space="preserve"> </t>
    </r>
    <r>
      <rPr>
        <sz val="12"/>
        <rFont val="ＭＳ 明朝"/>
        <family val="1"/>
        <charset val="128"/>
      </rPr>
      <t>育</t>
    </r>
    <rPh sb="0" eb="1">
      <t>ミシト</t>
    </rPh>
    <rPh sb="3" eb="4">
      <t>キュウ</t>
    </rPh>
    <rPh sb="6" eb="7">
      <t>ホ</t>
    </rPh>
    <rPh sb="9" eb="10">
      <t>イク</t>
    </rPh>
    <phoneticPr fontId="4"/>
  </si>
  <si>
    <t>合　　　　　　計</t>
    <rPh sb="0" eb="1">
      <t>ゴウ</t>
    </rPh>
    <rPh sb="7" eb="8">
      <t>ケイ</t>
    </rPh>
    <phoneticPr fontId="4"/>
  </si>
  <si>
    <t>５　収支</t>
    <rPh sb="2" eb="4">
      <t>シュウシ</t>
    </rPh>
    <phoneticPr fontId="4"/>
  </si>
  <si>
    <t>収入</t>
    <rPh sb="0" eb="2">
      <t>シュウニュウ</t>
    </rPh>
    <phoneticPr fontId="4"/>
  </si>
  <si>
    <t>支出</t>
    <rPh sb="0" eb="2">
      <t>シシュツ</t>
    </rPh>
    <phoneticPr fontId="4"/>
  </si>
  <si>
    <t>一時保育事業助成金</t>
    <rPh sb="0" eb="2">
      <t>イチジ</t>
    </rPh>
    <rPh sb="2" eb="4">
      <t>ホイク</t>
    </rPh>
    <rPh sb="4" eb="6">
      <t>ジギョウ</t>
    </rPh>
    <rPh sb="6" eb="9">
      <t>ジョセイキン</t>
    </rPh>
    <phoneticPr fontId="4"/>
  </si>
  <si>
    <t>人件費</t>
    <rPh sb="0" eb="3">
      <t>ジンケンヒ</t>
    </rPh>
    <phoneticPr fontId="4"/>
  </si>
  <si>
    <t>（内訳）</t>
    <rPh sb="1" eb="3">
      <t>ウチワケ</t>
    </rPh>
    <phoneticPr fontId="4"/>
  </si>
  <si>
    <t>利用児童加算助成</t>
    <rPh sb="0" eb="2">
      <t>リヨウ</t>
    </rPh>
    <rPh sb="2" eb="4">
      <t>ジドウ</t>
    </rPh>
    <rPh sb="4" eb="6">
      <t>カサン</t>
    </rPh>
    <rPh sb="6" eb="8">
      <t>ジョセイ</t>
    </rPh>
    <phoneticPr fontId="4"/>
  </si>
  <si>
    <t>被保護・市民税非課税
世帯減免分助成</t>
    <rPh sb="0" eb="1">
      <t>ヒ</t>
    </rPh>
    <rPh sb="1" eb="3">
      <t>ホゴ</t>
    </rPh>
    <rPh sb="4" eb="7">
      <t>シミンゼイ</t>
    </rPh>
    <rPh sb="7" eb="10">
      <t>ヒカゼイ</t>
    </rPh>
    <rPh sb="11" eb="13">
      <t>セタイ</t>
    </rPh>
    <rPh sb="13" eb="15">
      <t>ゲンメン</t>
    </rPh>
    <rPh sb="15" eb="16">
      <t>ブン</t>
    </rPh>
    <rPh sb="16" eb="18">
      <t>ジョセイ</t>
    </rPh>
    <phoneticPr fontId="4"/>
  </si>
  <si>
    <t>管理費</t>
    <rPh sb="0" eb="3">
      <t>カンリヒ</t>
    </rPh>
    <phoneticPr fontId="4"/>
  </si>
  <si>
    <t>利用料等</t>
    <rPh sb="0" eb="2">
      <t>リヨウ</t>
    </rPh>
    <rPh sb="2" eb="3">
      <t>リョウ</t>
    </rPh>
    <rPh sb="3" eb="4">
      <t>トウ</t>
    </rPh>
    <phoneticPr fontId="4"/>
  </si>
  <si>
    <t>事業費</t>
    <rPh sb="0" eb="3">
      <t>ジギョウヒ</t>
    </rPh>
    <phoneticPr fontId="4"/>
  </si>
  <si>
    <t>寄付金等</t>
    <rPh sb="0" eb="4">
      <t>キフキントウ</t>
    </rPh>
    <phoneticPr fontId="4"/>
  </si>
  <si>
    <t>その他の収入</t>
    <rPh sb="2" eb="3">
      <t>タ</t>
    </rPh>
    <rPh sb="4" eb="6">
      <t>シュウニュウ</t>
    </rPh>
    <phoneticPr fontId="4"/>
  </si>
  <si>
    <t>その他の支出</t>
    <rPh sb="2" eb="3">
      <t>タ</t>
    </rPh>
    <rPh sb="4" eb="6">
      <t>シシュツ</t>
    </rPh>
    <phoneticPr fontId="4"/>
  </si>
  <si>
    <t>（主な内容）</t>
    <rPh sb="1" eb="2">
      <t>オモ</t>
    </rPh>
    <rPh sb="3" eb="5">
      <t>ナイヨウ</t>
    </rPh>
    <phoneticPr fontId="4"/>
  </si>
  <si>
    <t>収入合計</t>
    <rPh sb="0" eb="2">
      <t>シュウニュウ</t>
    </rPh>
    <rPh sb="2" eb="4">
      <t>ゴウケイ</t>
    </rPh>
    <phoneticPr fontId="4"/>
  </si>
  <si>
    <t>支出合計</t>
    <rPh sb="0" eb="2">
      <t>シシュツ</t>
    </rPh>
    <rPh sb="2" eb="4">
      <t>ゴウケイ</t>
    </rPh>
    <phoneticPr fontId="4"/>
  </si>
  <si>
    <t>【届出期限】継続：翌年度4月末日まで　廃止：最終月の翌月末日まで　【提出先】各区こども家庭（障害）支援課</t>
    <rPh sb="1" eb="3">
      <t>トドケデ</t>
    </rPh>
    <rPh sb="3" eb="5">
      <t>キゲン</t>
    </rPh>
    <rPh sb="6" eb="8">
      <t>ケイゾク</t>
    </rPh>
    <rPh sb="9" eb="12">
      <t>ヨクネンド</t>
    </rPh>
    <rPh sb="13" eb="15">
      <t>ガツマツ</t>
    </rPh>
    <rPh sb="15" eb="16">
      <t>ニチ</t>
    </rPh>
    <rPh sb="19" eb="21">
      <t>ハイシ</t>
    </rPh>
    <rPh sb="22" eb="24">
      <t>サイシュウ</t>
    </rPh>
    <rPh sb="24" eb="25">
      <t>ツキ</t>
    </rPh>
    <rPh sb="26" eb="28">
      <t>ヨクゲツ</t>
    </rPh>
    <rPh sb="28" eb="30">
      <t>マツジツ</t>
    </rPh>
    <rPh sb="34" eb="36">
      <t>テイシュツ</t>
    </rPh>
    <rPh sb="36" eb="37">
      <t>サキ</t>
    </rPh>
    <rPh sb="38" eb="39">
      <t>カク</t>
    </rPh>
    <rPh sb="39" eb="40">
      <t>ク</t>
    </rPh>
    <rPh sb="43" eb="45">
      <t>カテイ</t>
    </rPh>
    <rPh sb="46" eb="48">
      <t>ショウガイ</t>
    </rPh>
    <rPh sb="49" eb="51">
      <t>シエン</t>
    </rPh>
    <rPh sb="51" eb="52">
      <t>カ</t>
    </rPh>
    <phoneticPr fontId="4"/>
  </si>
  <si>
    <t>（第９号様式）</t>
    <rPh sb="1" eb="2">
      <t>ダイ</t>
    </rPh>
    <phoneticPr fontId="4"/>
  </si>
  <si>
    <t>横浜市一時保育事業　児童処遇向上加算適用申請書</t>
    <rPh sb="0" eb="3">
      <t>ヨコハマシ</t>
    </rPh>
    <rPh sb="3" eb="5">
      <t>イチジ</t>
    </rPh>
    <rPh sb="5" eb="7">
      <t>ホイク</t>
    </rPh>
    <rPh sb="7" eb="9">
      <t>ジギョウ</t>
    </rPh>
    <rPh sb="10" eb="16">
      <t>ジドウショグウコウジョウ</t>
    </rPh>
    <rPh sb="16" eb="18">
      <t>カサン</t>
    </rPh>
    <rPh sb="18" eb="20">
      <t>テキヨウ</t>
    </rPh>
    <rPh sb="20" eb="23">
      <t>シンセイショ</t>
    </rPh>
    <phoneticPr fontId="4"/>
  </si>
  <si>
    <r>
      <t>平成</t>
    </r>
    <r>
      <rPr>
        <i/>
        <sz val="10"/>
        <rFont val="HGP創英角ﾎﾟｯﾌﾟ体"/>
        <family val="3"/>
        <charset val="128"/>
      </rPr>
      <t>２４</t>
    </r>
    <r>
      <rPr>
        <sz val="10"/>
        <rFont val="ＭＳ 明朝"/>
        <family val="1"/>
        <charset val="128"/>
      </rPr>
      <t>年</t>
    </r>
    <r>
      <rPr>
        <b/>
        <i/>
        <sz val="10"/>
        <rFont val="HG丸ｺﾞｼｯｸM-PRO"/>
        <family val="3"/>
        <charset val="128"/>
      </rPr>
      <t>　</t>
    </r>
    <r>
      <rPr>
        <i/>
        <sz val="10"/>
        <rFont val="HGP創英角ﾎﾟｯﾌﾟ体"/>
        <family val="3"/>
        <charset val="128"/>
      </rPr>
      <t>４</t>
    </r>
    <r>
      <rPr>
        <sz val="10"/>
        <rFont val="ＭＳ 明朝"/>
        <family val="1"/>
        <charset val="128"/>
      </rPr>
      <t>月</t>
    </r>
    <r>
      <rPr>
        <i/>
        <sz val="10"/>
        <rFont val="HGP創英角ﾎﾟｯﾌﾟ体"/>
        <family val="3"/>
        <charset val="128"/>
      </rPr>
      <t>２３</t>
    </r>
    <r>
      <rPr>
        <sz val="10"/>
        <rFont val="ＭＳ 明朝"/>
        <family val="1"/>
        <charset val="128"/>
      </rPr>
      <t>日</t>
    </r>
    <rPh sb="0" eb="2">
      <t>ヘイセイ</t>
    </rPh>
    <rPh sb="4" eb="5">
      <t>ネン</t>
    </rPh>
    <rPh sb="7" eb="8">
      <t>ガツ</t>
    </rPh>
    <rPh sb="10" eb="11">
      <t>ニチ</t>
    </rPh>
    <phoneticPr fontId="4"/>
  </si>
  <si>
    <t>　横浜市一時保育事業助成要綱に基づき、児童処遇向上加算の適用について、次の</t>
    <rPh sb="1" eb="4">
      <t>ヨコハマシ</t>
    </rPh>
    <rPh sb="4" eb="6">
      <t>イチジ</t>
    </rPh>
    <rPh sb="6" eb="8">
      <t>ホイク</t>
    </rPh>
    <rPh sb="8" eb="10">
      <t>ジギョウ</t>
    </rPh>
    <rPh sb="10" eb="12">
      <t>ジョセイ</t>
    </rPh>
    <rPh sb="12" eb="14">
      <t>ヨウコウ</t>
    </rPh>
    <rPh sb="15" eb="16">
      <t>モト</t>
    </rPh>
    <rPh sb="19" eb="21">
      <t>ジドウ</t>
    </rPh>
    <rPh sb="21" eb="23">
      <t>ショグウ</t>
    </rPh>
    <rPh sb="23" eb="25">
      <t>コウジョウ</t>
    </rPh>
    <rPh sb="25" eb="27">
      <t>カサン</t>
    </rPh>
    <rPh sb="28" eb="30">
      <t>テキヨウ</t>
    </rPh>
    <rPh sb="35" eb="36">
      <t>ツギ</t>
    </rPh>
    <phoneticPr fontId="4"/>
  </si>
  <si>
    <t>とおり申請します。</t>
    <rPh sb="3" eb="5">
      <t>シンセイ</t>
    </rPh>
    <phoneticPr fontId="4"/>
  </si>
  <si>
    <r>
      <t>施設長所見</t>
    </r>
    <r>
      <rPr>
        <vertAlign val="superscript"/>
        <sz val="12"/>
        <rFont val="ＭＳ 明朝"/>
        <family val="1"/>
        <charset val="128"/>
      </rPr>
      <t>※１</t>
    </r>
    <rPh sb="0" eb="3">
      <t>シセツチョウ</t>
    </rPh>
    <rPh sb="3" eb="5">
      <t>ショケン</t>
    </rPh>
    <phoneticPr fontId="4"/>
  </si>
  <si>
    <r>
      <t>区分</t>
    </r>
    <r>
      <rPr>
        <vertAlign val="superscript"/>
        <sz val="12"/>
        <rFont val="ＭＳ 明朝"/>
        <family val="1"/>
        <charset val="128"/>
      </rPr>
      <t>※２</t>
    </r>
    <rPh sb="0" eb="2">
      <t>クブン</t>
    </rPh>
    <phoneticPr fontId="4"/>
  </si>
  <si>
    <t>生年月日</t>
    <rPh sb="0" eb="2">
      <t>セイネン</t>
    </rPh>
    <rPh sb="2" eb="4">
      <t>ガッピ</t>
    </rPh>
    <phoneticPr fontId="4"/>
  </si>
  <si>
    <t>横浜　太郎</t>
    <rPh sb="0" eb="2">
      <t>ヨコハマ</t>
    </rPh>
    <rPh sb="3" eb="5">
      <t>タロウ</t>
    </rPh>
    <phoneticPr fontId="4"/>
  </si>
  <si>
    <t>○×□※☆○○□△・・・</t>
    <phoneticPr fontId="4"/>
  </si>
  <si>
    <t>身体障害者手帳の写しを添付</t>
    <rPh sb="0" eb="2">
      <t>シンタイ</t>
    </rPh>
    <rPh sb="2" eb="5">
      <t>ショウガイシャ</t>
    </rPh>
    <rPh sb="5" eb="7">
      <t>テチョウ</t>
    </rPh>
    <rPh sb="8" eb="9">
      <t>ウツ</t>
    </rPh>
    <rPh sb="11" eb="13">
      <t>テンプ</t>
    </rPh>
    <phoneticPr fontId="4"/>
  </si>
  <si>
    <r>
      <t>Ｈ</t>
    </r>
    <r>
      <rPr>
        <i/>
        <sz val="12"/>
        <rFont val="HGP創英角ﾎﾟｯﾌﾟ体"/>
        <family val="3"/>
        <charset val="128"/>
      </rPr>
      <t>２０</t>
    </r>
    <r>
      <rPr>
        <sz val="12"/>
        <rFont val="ＭＳ 明朝"/>
        <family val="1"/>
        <charset val="128"/>
      </rPr>
      <t>．</t>
    </r>
    <r>
      <rPr>
        <i/>
        <sz val="12"/>
        <rFont val="HGP創英角ﾎﾟｯﾌﾟ体"/>
        <family val="3"/>
        <charset val="128"/>
      </rPr>
      <t>１０</t>
    </r>
    <r>
      <rPr>
        <sz val="12"/>
        <rFont val="ＭＳ 明朝"/>
        <family val="1"/>
        <charset val="128"/>
      </rPr>
      <t>．</t>
    </r>
    <r>
      <rPr>
        <i/>
        <sz val="12"/>
        <rFont val="HGP創英角ﾎﾟｯﾌﾟ体"/>
        <family val="3"/>
        <charset val="128"/>
      </rPr>
      <t>２５</t>
    </r>
    <phoneticPr fontId="4"/>
  </si>
  <si>
    <t>Ｈ　　．　　．</t>
    <phoneticPr fontId="4"/>
  </si>
  <si>
    <t>※１　児童の状況について、加配の必要性及びその程度を具体的に記入すること。</t>
    <phoneticPr fontId="4"/>
  </si>
  <si>
    <r>
      <t>※２　児童状況票及び施設長所見に基づき、児童処遇向上加算費支給要綱に掲げる
　　　保育士配置（３：１加配、２：１加配、１：１加配）の必要性に応じて、
　　　軽度・中度・重度のいずれかを記入すること。</t>
    </r>
    <r>
      <rPr>
        <sz val="11"/>
        <color indexed="10"/>
        <rFont val="ＭＳ 明朝"/>
        <family val="1"/>
        <charset val="128"/>
      </rPr>
      <t>ただし、当該児童が保育所に
　　　入所する事になった場合、助成の区分が変更になる場合があります。</t>
    </r>
    <rPh sb="103" eb="105">
      <t>トウガイ</t>
    </rPh>
    <rPh sb="105" eb="107">
      <t>ジドウ</t>
    </rPh>
    <rPh sb="108" eb="110">
      <t>ホイク</t>
    </rPh>
    <rPh sb="110" eb="111">
      <t>ショ</t>
    </rPh>
    <rPh sb="116" eb="118">
      <t>ニュウショ</t>
    </rPh>
    <rPh sb="120" eb="121">
      <t>コト</t>
    </rPh>
    <rPh sb="125" eb="127">
      <t>バアイ</t>
    </rPh>
    <rPh sb="128" eb="130">
      <t>ジョセイ</t>
    </rPh>
    <rPh sb="131" eb="133">
      <t>クブン</t>
    </rPh>
    <rPh sb="134" eb="136">
      <t>ヘンコウ</t>
    </rPh>
    <rPh sb="139" eb="141">
      <t>バアイ</t>
    </rPh>
    <phoneticPr fontId="4"/>
  </si>
  <si>
    <t>※３　横浜市児童処遇向上加算費支給要綱第３条第１号ア、イに規定された児童に
　　　ついては、各手帳の写しを添付すること。</t>
    <rPh sb="19" eb="20">
      <t>ダイ</t>
    </rPh>
    <phoneticPr fontId="4"/>
  </si>
  <si>
    <t>【届出期限】該当者の利用があった場合速やかに　【提出先】各区こども家庭（障害）支援課</t>
    <rPh sb="6" eb="9">
      <t>ガイトウシャ</t>
    </rPh>
    <rPh sb="10" eb="12">
      <t>リヨウ</t>
    </rPh>
    <rPh sb="16" eb="18">
      <t>バアイ</t>
    </rPh>
    <rPh sb="18" eb="19">
      <t>スミ</t>
    </rPh>
    <phoneticPr fontId="4"/>
  </si>
  <si>
    <t>（第10号様式）</t>
    <rPh sb="1" eb="2">
      <t>ダイ</t>
    </rPh>
    <phoneticPr fontId="4"/>
  </si>
  <si>
    <t>横浜市一時保育事業　児童処遇向上加算適用決定通知書</t>
    <rPh sb="0" eb="3">
      <t>ヨコハマシ</t>
    </rPh>
    <rPh sb="3" eb="5">
      <t>イチジ</t>
    </rPh>
    <rPh sb="5" eb="7">
      <t>ホイク</t>
    </rPh>
    <rPh sb="7" eb="9">
      <t>ジギョウ</t>
    </rPh>
    <rPh sb="10" eb="12">
      <t>ジドウ</t>
    </rPh>
    <rPh sb="12" eb="14">
      <t>ショグウ</t>
    </rPh>
    <rPh sb="14" eb="16">
      <t>コウジョウ</t>
    </rPh>
    <rPh sb="16" eb="18">
      <t>カサン</t>
    </rPh>
    <rPh sb="18" eb="20">
      <t>テキヨウ</t>
    </rPh>
    <rPh sb="20" eb="22">
      <t>ケッテイ</t>
    </rPh>
    <rPh sb="22" eb="25">
      <t>ツウチショ</t>
    </rPh>
    <phoneticPr fontId="4"/>
  </si>
  <si>
    <r>
      <t>平成</t>
    </r>
    <r>
      <rPr>
        <i/>
        <sz val="10"/>
        <rFont val="HGP創英角ﾎﾟｯﾌﾟ体"/>
        <family val="3"/>
        <charset val="128"/>
      </rPr>
      <t>２４</t>
    </r>
    <r>
      <rPr>
        <sz val="10"/>
        <rFont val="ＭＳ 明朝"/>
        <family val="1"/>
        <charset val="128"/>
      </rPr>
      <t>年</t>
    </r>
    <r>
      <rPr>
        <b/>
        <i/>
        <sz val="10"/>
        <rFont val="HG丸ｺﾞｼｯｸM-PRO"/>
        <family val="3"/>
        <charset val="128"/>
      </rPr>
      <t>　</t>
    </r>
    <r>
      <rPr>
        <i/>
        <sz val="10"/>
        <rFont val="HGP創英角ﾎﾟｯﾌﾟ体"/>
        <family val="3"/>
        <charset val="128"/>
      </rPr>
      <t>５</t>
    </r>
    <r>
      <rPr>
        <sz val="10"/>
        <rFont val="ＭＳ 明朝"/>
        <family val="1"/>
        <charset val="128"/>
      </rPr>
      <t>月</t>
    </r>
    <r>
      <rPr>
        <b/>
        <i/>
        <sz val="10"/>
        <rFont val="HG丸ｺﾞｼｯｸM-PRO"/>
        <family val="3"/>
        <charset val="128"/>
      </rPr>
      <t>　</t>
    </r>
    <r>
      <rPr>
        <i/>
        <sz val="10"/>
        <rFont val="HGP創英角ﾎﾟｯﾌﾟ体"/>
        <family val="3"/>
        <charset val="128"/>
      </rPr>
      <t>２</t>
    </r>
    <r>
      <rPr>
        <sz val="10"/>
        <rFont val="ＭＳ 明朝"/>
        <family val="1"/>
        <charset val="128"/>
      </rPr>
      <t>日</t>
    </r>
    <rPh sb="0" eb="2">
      <t>ヘイセイ</t>
    </rPh>
    <rPh sb="4" eb="5">
      <t>ネン</t>
    </rPh>
    <rPh sb="7" eb="8">
      <t>ガツ</t>
    </rPh>
    <rPh sb="10" eb="11">
      <t>ニチ</t>
    </rPh>
    <phoneticPr fontId="4"/>
  </si>
  <si>
    <r>
      <t>中央</t>
    </r>
    <r>
      <rPr>
        <sz val="10"/>
        <rFont val="HGP創英角ﾎﾟｯﾌﾟ体"/>
        <family val="3"/>
        <charset val="128"/>
      </rPr>
      <t>　</t>
    </r>
    <r>
      <rPr>
        <sz val="10"/>
        <rFont val="ＭＳ 明朝"/>
        <family val="1"/>
        <charset val="128"/>
      </rPr>
      <t>第</t>
    </r>
    <rPh sb="0" eb="1">
      <t>ナカ</t>
    </rPh>
    <rPh sb="1" eb="2">
      <t>ヒサシ</t>
    </rPh>
    <rPh sb="3" eb="4">
      <t>ダイ</t>
    </rPh>
    <phoneticPr fontId="4"/>
  </si>
  <si>
    <t>号</t>
    <rPh sb="0" eb="1">
      <t>ゴウ</t>
    </rPh>
    <phoneticPr fontId="4"/>
  </si>
  <si>
    <t>　　　　　（代表者）</t>
    <rPh sb="6" eb="9">
      <t>ダイヒョウシャ</t>
    </rPh>
    <phoneticPr fontId="4"/>
  </si>
  <si>
    <t>様</t>
    <rPh sb="0" eb="1">
      <t>サマ</t>
    </rPh>
    <phoneticPr fontId="4"/>
  </si>
  <si>
    <r>
      <t>横浜市　</t>
    </r>
    <r>
      <rPr>
        <i/>
        <sz val="10"/>
        <rFont val="HGP創英角ﾎﾟｯﾌﾟ体"/>
        <family val="3"/>
        <charset val="128"/>
      </rPr>
      <t>中央</t>
    </r>
    <r>
      <rPr>
        <sz val="10"/>
        <rFont val="ＭＳ 明朝"/>
        <family val="1"/>
        <charset val="128"/>
      </rPr>
      <t>　福祉保健センター長　</t>
    </r>
    <r>
      <rPr>
        <i/>
        <sz val="10"/>
        <rFont val="HGP創英角ﾎﾟｯﾌﾟ体"/>
        <family val="3"/>
        <charset val="128"/>
      </rPr>
      <t>田中　一郎</t>
    </r>
    <r>
      <rPr>
        <sz val="10"/>
        <rFont val="ＭＳ 明朝"/>
        <family val="1"/>
        <charset val="128"/>
      </rPr>
      <t>　　　　</t>
    </r>
    <r>
      <rPr>
        <sz val="8"/>
        <rFont val="ＭＳ 明朝"/>
        <family val="1"/>
        <charset val="128"/>
      </rPr>
      <t>印</t>
    </r>
    <rPh sb="0" eb="3">
      <t>ヨコハマシ</t>
    </rPh>
    <rPh sb="4" eb="6">
      <t>チュウオウ</t>
    </rPh>
    <rPh sb="7" eb="9">
      <t>フクシ</t>
    </rPh>
    <rPh sb="9" eb="11">
      <t>ホケン</t>
    </rPh>
    <rPh sb="15" eb="16">
      <t>チョウ</t>
    </rPh>
    <rPh sb="17" eb="19">
      <t>タナカ</t>
    </rPh>
    <rPh sb="20" eb="22">
      <t>イチロウ</t>
    </rPh>
    <rPh sb="26" eb="27">
      <t>イン</t>
    </rPh>
    <phoneticPr fontId="4"/>
  </si>
  <si>
    <t>とおり決定しましたので、通知します。</t>
    <rPh sb="3" eb="5">
      <t>ケッテイ</t>
    </rPh>
    <rPh sb="12" eb="14">
      <t>ツウチ</t>
    </rPh>
    <phoneticPr fontId="4"/>
  </si>
  <si>
    <t>申請上の
適用区分</t>
    <rPh sb="0" eb="2">
      <t>シンセイ</t>
    </rPh>
    <rPh sb="2" eb="3">
      <t>ジョウ</t>
    </rPh>
    <rPh sb="5" eb="7">
      <t>テキヨウ</t>
    </rPh>
    <rPh sb="7" eb="9">
      <t>クブン</t>
    </rPh>
    <phoneticPr fontId="4"/>
  </si>
  <si>
    <t>決定した
適用区分</t>
    <rPh sb="0" eb="2">
      <t>ケッテイ</t>
    </rPh>
    <rPh sb="5" eb="7">
      <t>テキヨウ</t>
    </rPh>
    <rPh sb="7" eb="9">
      <t>クブン</t>
    </rPh>
    <phoneticPr fontId="4"/>
  </si>
  <si>
    <t>支給開始日</t>
    <rPh sb="0" eb="2">
      <t>シキュウ</t>
    </rPh>
    <rPh sb="2" eb="5">
      <t>カイシビ</t>
    </rPh>
    <phoneticPr fontId="4"/>
  </si>
  <si>
    <t>備考※</t>
  </si>
  <si>
    <t>平成２３年
○月○日～</t>
    <rPh sb="0" eb="2">
      <t>ヘイセイ</t>
    </rPh>
    <rPh sb="4" eb="5">
      <t>ネン</t>
    </rPh>
    <rPh sb="7" eb="8">
      <t>ガツ</t>
    </rPh>
    <rPh sb="9" eb="10">
      <t>ニチ</t>
    </rPh>
    <phoneticPr fontId="4"/>
  </si>
  <si>
    <r>
      <t>Ｈ</t>
    </r>
    <r>
      <rPr>
        <i/>
        <sz val="12"/>
        <rFont val="HGP創英角ﾎﾟｯﾌﾟ体"/>
        <family val="3"/>
        <charset val="128"/>
      </rPr>
      <t>２</t>
    </r>
    <r>
      <rPr>
        <b/>
        <i/>
        <sz val="12"/>
        <rFont val="HGP創英角ﾎﾟｯﾌﾟ体"/>
        <family val="3"/>
        <charset val="128"/>
      </rPr>
      <t>０</t>
    </r>
    <r>
      <rPr>
        <sz val="12"/>
        <rFont val="ＭＳ 明朝"/>
        <family val="1"/>
        <charset val="128"/>
      </rPr>
      <t>．</t>
    </r>
    <r>
      <rPr>
        <i/>
        <sz val="12"/>
        <rFont val="HGP創英角ﾎﾟｯﾌﾟ体"/>
        <family val="3"/>
        <charset val="128"/>
      </rPr>
      <t>１０</t>
    </r>
    <r>
      <rPr>
        <sz val="12"/>
        <rFont val="ＭＳ 明朝"/>
        <family val="1"/>
        <charset val="128"/>
      </rPr>
      <t>．</t>
    </r>
    <r>
      <rPr>
        <i/>
        <sz val="12"/>
        <rFont val="HGP創英角ﾎﾟｯﾌﾟ体"/>
        <family val="3"/>
        <charset val="128"/>
      </rPr>
      <t>２５</t>
    </r>
    <phoneticPr fontId="4"/>
  </si>
  <si>
    <t>※　備考欄には、申請年月日や、申請上の加算区分と決定した加算区分が異なる
　　場合にその理由を記載するなど、事務上の連絡欄として使用してください。</t>
    <rPh sb="2" eb="4">
      <t>ビコウ</t>
    </rPh>
    <rPh sb="4" eb="5">
      <t>ラン</t>
    </rPh>
    <rPh sb="8" eb="10">
      <t>シンセイ</t>
    </rPh>
    <rPh sb="10" eb="13">
      <t>ネンガッピ</t>
    </rPh>
    <rPh sb="15" eb="17">
      <t>シンセイ</t>
    </rPh>
    <rPh sb="17" eb="18">
      <t>ジョウ</t>
    </rPh>
    <rPh sb="19" eb="21">
      <t>カサン</t>
    </rPh>
    <rPh sb="21" eb="23">
      <t>クブン</t>
    </rPh>
    <rPh sb="24" eb="26">
      <t>ケッテイ</t>
    </rPh>
    <rPh sb="28" eb="30">
      <t>カサン</t>
    </rPh>
    <rPh sb="30" eb="32">
      <t>クブン</t>
    </rPh>
    <rPh sb="33" eb="34">
      <t>コト</t>
    </rPh>
    <rPh sb="39" eb="41">
      <t>バアイ</t>
    </rPh>
    <rPh sb="44" eb="46">
      <t>リユウ</t>
    </rPh>
    <rPh sb="47" eb="49">
      <t>キサイ</t>
    </rPh>
    <rPh sb="54" eb="56">
      <t>ジム</t>
    </rPh>
    <rPh sb="56" eb="57">
      <t>ジョウ</t>
    </rPh>
    <rPh sb="58" eb="60">
      <t>レンラク</t>
    </rPh>
    <rPh sb="60" eb="61">
      <t>ラン</t>
    </rPh>
    <rPh sb="64" eb="66">
      <t>シヨウ</t>
    </rPh>
    <phoneticPr fontId="4"/>
  </si>
  <si>
    <t>（第11号様式）</t>
    <rPh sb="1" eb="2">
      <t>ダイ</t>
    </rPh>
    <phoneticPr fontId="4"/>
  </si>
  <si>
    <t>横浜市一時保育事業　助成金差額（追加）請求書</t>
    <rPh sb="0" eb="3">
      <t>ヨコハマシ</t>
    </rPh>
    <rPh sb="3" eb="5">
      <t>イチジ</t>
    </rPh>
    <rPh sb="5" eb="7">
      <t>ホイク</t>
    </rPh>
    <rPh sb="7" eb="9">
      <t>ジギョウ</t>
    </rPh>
    <rPh sb="10" eb="13">
      <t>ジョセイキン</t>
    </rPh>
    <rPh sb="13" eb="15">
      <t>サガク</t>
    </rPh>
    <rPh sb="16" eb="18">
      <t>ツイカ</t>
    </rPh>
    <rPh sb="19" eb="22">
      <t>セイキュウショ</t>
    </rPh>
    <phoneticPr fontId="4"/>
  </si>
  <si>
    <r>
      <t>平成</t>
    </r>
    <r>
      <rPr>
        <b/>
        <i/>
        <sz val="10"/>
        <rFont val="HGP創英角ﾎﾟｯﾌﾟ体"/>
        <family val="3"/>
        <charset val="128"/>
      </rPr>
      <t>２４</t>
    </r>
    <r>
      <rPr>
        <sz val="10"/>
        <rFont val="ＭＳ 明朝"/>
        <family val="1"/>
        <charset val="128"/>
      </rPr>
      <t>年　</t>
    </r>
    <r>
      <rPr>
        <b/>
        <i/>
        <sz val="10"/>
        <rFont val="HGP創英角ﾎﾟｯﾌﾟ体"/>
        <family val="3"/>
        <charset val="128"/>
      </rPr>
      <t>７</t>
    </r>
    <r>
      <rPr>
        <sz val="10"/>
        <rFont val="ＭＳ 明朝"/>
        <family val="1"/>
        <charset val="128"/>
      </rPr>
      <t>月</t>
    </r>
    <r>
      <rPr>
        <b/>
        <i/>
        <sz val="10"/>
        <rFont val="HGP創英角ﾎﾟｯﾌﾟ体"/>
        <family val="3"/>
        <charset val="128"/>
      </rPr>
      <t>１１</t>
    </r>
    <r>
      <rPr>
        <sz val="10"/>
        <rFont val="ＭＳ 明朝"/>
        <family val="1"/>
        <charset val="128"/>
      </rPr>
      <t>日</t>
    </r>
    <rPh sb="0" eb="2">
      <t>ヘイセイ</t>
    </rPh>
    <rPh sb="4" eb="5">
      <t>ネン</t>
    </rPh>
    <rPh sb="7" eb="8">
      <t>ガツ</t>
    </rPh>
    <rPh sb="10" eb="11">
      <t>ニチ</t>
    </rPh>
    <phoneticPr fontId="4"/>
  </si>
  <si>
    <t>助成金の差額（追加）について、次のとおり請求します。</t>
    <rPh sb="0" eb="3">
      <t>ジョセイキン</t>
    </rPh>
    <rPh sb="4" eb="6">
      <t>サガク</t>
    </rPh>
    <rPh sb="7" eb="9">
      <t>ツイカ</t>
    </rPh>
    <rPh sb="15" eb="16">
      <t>ツギ</t>
    </rPh>
    <rPh sb="20" eb="22">
      <t>セイキュウ</t>
    </rPh>
    <phoneticPr fontId="4"/>
  </si>
  <si>
    <t>４　添付書類</t>
    <rPh sb="2" eb="4">
      <t>テンプ</t>
    </rPh>
    <rPh sb="4" eb="6">
      <t>ショルイ</t>
    </rPh>
    <phoneticPr fontId="4"/>
  </si>
  <si>
    <t>　</t>
    <phoneticPr fontId="4"/>
  </si>
  <si>
    <t>横浜市一時保育事業　助成金差額内訳報告書（第３号様式）</t>
    <rPh sb="0" eb="3">
      <t>ヨコハマシ</t>
    </rPh>
    <rPh sb="3" eb="5">
      <t>イチジ</t>
    </rPh>
    <rPh sb="5" eb="7">
      <t>ホイク</t>
    </rPh>
    <rPh sb="7" eb="9">
      <t>ジギョウ</t>
    </rPh>
    <rPh sb="10" eb="13">
      <t>ジョセイキン</t>
    </rPh>
    <rPh sb="13" eb="15">
      <t>サガク</t>
    </rPh>
    <rPh sb="15" eb="17">
      <t>ウチワケ</t>
    </rPh>
    <rPh sb="17" eb="19">
      <t>ホウコク</t>
    </rPh>
    <rPh sb="19" eb="20">
      <t>ショ</t>
    </rPh>
    <rPh sb="21" eb="22">
      <t>ダイ</t>
    </rPh>
    <rPh sb="23" eb="24">
      <t>ゴウ</t>
    </rPh>
    <rPh sb="24" eb="26">
      <t>ヨウシキ</t>
    </rPh>
    <phoneticPr fontId="4"/>
  </si>
  <si>
    <t>【届出期限】遡及して差額（追加）請求額が生じた場合速やかに　【提出先】各区こども家庭（障害）支援課</t>
    <rPh sb="6" eb="8">
      <t>ソキュウ</t>
    </rPh>
    <rPh sb="10" eb="12">
      <t>サガク</t>
    </rPh>
    <rPh sb="13" eb="15">
      <t>ツイカ</t>
    </rPh>
    <rPh sb="16" eb="18">
      <t>セイキュウ</t>
    </rPh>
    <rPh sb="18" eb="19">
      <t>ガク</t>
    </rPh>
    <rPh sb="20" eb="21">
      <t>ショウ</t>
    </rPh>
    <rPh sb="23" eb="25">
      <t>バアイ</t>
    </rPh>
    <rPh sb="25" eb="26">
      <t>スミ</t>
    </rPh>
    <phoneticPr fontId="4"/>
  </si>
  <si>
    <t>法人名</t>
    <rPh sb="2" eb="3">
      <t>メイ</t>
    </rPh>
    <phoneticPr fontId="4"/>
  </si>
  <si>
    <t>（法人名）</t>
    <rPh sb="1" eb="3">
      <t>ホウジン</t>
    </rPh>
    <rPh sb="3" eb="4">
      <t>メイ</t>
    </rPh>
    <phoneticPr fontId="4"/>
  </si>
  <si>
    <t>（法人名）</t>
    <rPh sb="1" eb="4">
      <t>ホウジンメイ</t>
    </rPh>
    <phoneticPr fontId="4"/>
  </si>
  <si>
    <t>普通　・　当座</t>
    <rPh sb="0" eb="2">
      <t>フツウ</t>
    </rPh>
    <rPh sb="5" eb="7">
      <t>トウザ</t>
    </rPh>
    <phoneticPr fontId="4"/>
  </si>
  <si>
    <t>口座番号</t>
    <rPh sb="0" eb="4">
      <t>コウザバンゴウ</t>
    </rPh>
    <phoneticPr fontId="4"/>
  </si>
  <si>
    <t>支店名</t>
    <rPh sb="0" eb="3">
      <t>シテンメイ</t>
    </rPh>
    <phoneticPr fontId="4"/>
  </si>
  <si>
    <t>（留意事項）請求委任や受領委任を行う場合は、請求書の押印を省略できません。</t>
    <phoneticPr fontId="4"/>
  </si>
  <si>
    <t>　請求委任や、受領委任を行う場合は以下に記載・押印のうえ、請求書の代表者欄にも押印が必要です。</t>
    <rPh sb="1" eb="5">
      <t>セイキュウイニン</t>
    </rPh>
    <rPh sb="7" eb="9">
      <t>ジュリョウ</t>
    </rPh>
    <rPh sb="9" eb="11">
      <t>イニン</t>
    </rPh>
    <rPh sb="12" eb="13">
      <t>オコナ</t>
    </rPh>
    <rPh sb="14" eb="16">
      <t>バアイ</t>
    </rPh>
    <rPh sb="17" eb="19">
      <t>イカ</t>
    </rPh>
    <rPh sb="20" eb="22">
      <t>キサイ</t>
    </rPh>
    <rPh sb="23" eb="25">
      <t>オウイン</t>
    </rPh>
    <rPh sb="29" eb="32">
      <t>セイキュウショ</t>
    </rPh>
    <rPh sb="33" eb="36">
      <t>ダイヒョウシャ</t>
    </rPh>
    <rPh sb="36" eb="37">
      <t>ラン</t>
    </rPh>
    <rPh sb="39" eb="41">
      <t>オウイン</t>
    </rPh>
    <rPh sb="42" eb="44">
      <t>ヒツヨウ</t>
    </rPh>
    <phoneticPr fontId="4"/>
  </si>
  <si>
    <t>　　年　月　日</t>
    <rPh sb="2" eb="3">
      <t>ネン</t>
    </rPh>
    <rPh sb="4" eb="5">
      <t>ガツ</t>
    </rPh>
    <rPh sb="6" eb="7">
      <t>ニチ</t>
    </rPh>
    <phoneticPr fontId="4"/>
  </si>
  <si>
    <t>当日キャンセル合計時間</t>
    <rPh sb="0" eb="2">
      <t>トウジツ</t>
    </rPh>
    <rPh sb="7" eb="9">
      <t>ゴウケイ</t>
    </rPh>
    <rPh sb="9" eb="11">
      <t>ジカン</t>
    </rPh>
    <phoneticPr fontId="4"/>
  </si>
  <si>
    <t>減免対象時間</t>
    <rPh sb="0" eb="2">
      <t>ゲンメン</t>
    </rPh>
    <rPh sb="2" eb="4">
      <t>タイショウ</t>
    </rPh>
    <rPh sb="4" eb="5">
      <t>ジ</t>
    </rPh>
    <rPh sb="5" eb="6">
      <t>カン</t>
    </rPh>
    <phoneticPr fontId="4"/>
  </si>
  <si>
    <t>利用枠消費時間（利用時間＋当日ｷｬﾝｾﾙ時間）</t>
    <rPh sb="0" eb="2">
      <t>リヨウ</t>
    </rPh>
    <rPh sb="2" eb="3">
      <t>ワク</t>
    </rPh>
    <rPh sb="3" eb="5">
      <t>ショウヒ</t>
    </rPh>
    <rPh sb="5" eb="7">
      <t>ジカン</t>
    </rPh>
    <rPh sb="8" eb="10">
      <t>リヨウ</t>
    </rPh>
    <rPh sb="10" eb="12">
      <t>ジカン</t>
    </rPh>
    <rPh sb="13" eb="15">
      <t>トウジツ</t>
    </rPh>
    <rPh sb="20" eb="22">
      <t>ジカン</t>
    </rPh>
    <phoneticPr fontId="4"/>
  </si>
  <si>
    <t>予約時間</t>
    <rPh sb="0" eb="4">
      <t>ヨヤクジカン</t>
    </rPh>
    <phoneticPr fontId="4"/>
  </si>
  <si>
    <t>横浜市乳児等通園支援事業助成金状況報告書</t>
    <rPh sb="0" eb="3">
      <t>ヨコハマシ</t>
    </rPh>
    <rPh sb="3" eb="6">
      <t>ニュウジトウ</t>
    </rPh>
    <rPh sb="6" eb="8">
      <t>ツウエン</t>
    </rPh>
    <rPh sb="8" eb="12">
      <t>シエンジギョウ</t>
    </rPh>
    <rPh sb="12" eb="15">
      <t>ジョセイキン</t>
    </rPh>
    <rPh sb="15" eb="17">
      <t>ジョウキョウ</t>
    </rPh>
    <rPh sb="17" eb="20">
      <t>ホウコクショ</t>
    </rPh>
    <phoneticPr fontId="4"/>
  </si>
  <si>
    <t>３　利用児童加算助成の内訳</t>
    <rPh sb="2" eb="4">
      <t>リヨウ</t>
    </rPh>
    <rPh sb="4" eb="6">
      <t>ジドウ</t>
    </rPh>
    <rPh sb="6" eb="8">
      <t>カサン</t>
    </rPh>
    <rPh sb="8" eb="10">
      <t>ジョセイ</t>
    </rPh>
    <rPh sb="11" eb="13">
      <t>ウチワケ</t>
    </rPh>
    <phoneticPr fontId="4"/>
  </si>
  <si>
    <t>障害児等</t>
    <rPh sb="0" eb="4">
      <t>ショウガイジトウ</t>
    </rPh>
    <phoneticPr fontId="4"/>
  </si>
  <si>
    <t>医療的ケア児</t>
    <rPh sb="0" eb="3">
      <t>イリョウテキ</t>
    </rPh>
    <rPh sb="5" eb="6">
      <t>ジ</t>
    </rPh>
    <phoneticPr fontId="4"/>
  </si>
  <si>
    <t>要支援家庭</t>
    <rPh sb="0" eb="3">
      <t>ヨウシエン</t>
    </rPh>
    <rPh sb="3" eb="5">
      <t>カテイ</t>
    </rPh>
    <phoneticPr fontId="4"/>
  </si>
  <si>
    <t>障害児等受入加算助成</t>
    <phoneticPr fontId="4"/>
  </si>
  <si>
    <t>５　減免分助成の内訳</t>
    <rPh sb="2" eb="4">
      <t>ゲンメン</t>
    </rPh>
    <rPh sb="4" eb="5">
      <t>ブン</t>
    </rPh>
    <rPh sb="5" eb="7">
      <t>ジョセイ</t>
    </rPh>
    <rPh sb="8" eb="10">
      <t>ウチワケ</t>
    </rPh>
    <phoneticPr fontId="4"/>
  </si>
  <si>
    <t>４　障害児等受入加算助成の内訳</t>
    <rPh sb="2" eb="5">
      <t>ショウガイジ</t>
    </rPh>
    <rPh sb="5" eb="6">
      <t>トウ</t>
    </rPh>
    <rPh sb="6" eb="8">
      <t>ウケイレ</t>
    </rPh>
    <rPh sb="8" eb="10">
      <t>カサン</t>
    </rPh>
    <rPh sb="10" eb="12">
      <t>ジョセイ</t>
    </rPh>
    <rPh sb="13" eb="15">
      <t>ウチワケ</t>
    </rPh>
    <phoneticPr fontId="4"/>
  </si>
  <si>
    <t>生活保護世帯</t>
    <rPh sb="0" eb="6">
      <t>セイカツホゴセタイ</t>
    </rPh>
    <phoneticPr fontId="4"/>
  </si>
  <si>
    <t>非課税世帯</t>
    <rPh sb="0" eb="3">
      <t>ヒカゼイ</t>
    </rPh>
    <rPh sb="3" eb="5">
      <t>セタイ</t>
    </rPh>
    <phoneticPr fontId="4"/>
  </si>
  <si>
    <t>360万円未満世帯</t>
    <rPh sb="3" eb="5">
      <t>マンエン</t>
    </rPh>
    <rPh sb="5" eb="7">
      <t>ミマン</t>
    </rPh>
    <rPh sb="7" eb="9">
      <t>セタイ</t>
    </rPh>
    <phoneticPr fontId="4"/>
  </si>
  <si>
    <t>要保護世帯</t>
    <rPh sb="0" eb="5">
      <t>ヨウホゴセタイ</t>
    </rPh>
    <phoneticPr fontId="4"/>
  </si>
  <si>
    <t>６　研修費・備品費</t>
    <rPh sb="2" eb="5">
      <t>ケンシュウヒ</t>
    </rPh>
    <rPh sb="6" eb="9">
      <t>ビヒンヒ</t>
    </rPh>
    <phoneticPr fontId="4"/>
  </si>
  <si>
    <t>減免分助成</t>
    <rPh sb="0" eb="3">
      <t>ゲンメンブン</t>
    </rPh>
    <rPh sb="3" eb="5">
      <t>ジョセイ</t>
    </rPh>
    <phoneticPr fontId="4"/>
  </si>
  <si>
    <t>横浜市乳児等通園支援事業助成金状況報告書 別表</t>
    <rPh sb="0" eb="3">
      <t>ヨコハマシ</t>
    </rPh>
    <rPh sb="3" eb="5">
      <t>ニュウジ</t>
    </rPh>
    <rPh sb="5" eb="6">
      <t>トウ</t>
    </rPh>
    <rPh sb="6" eb="8">
      <t>ツウエン</t>
    </rPh>
    <rPh sb="8" eb="10">
      <t>シエン</t>
    </rPh>
    <rPh sb="10" eb="12">
      <t>ジギョウ</t>
    </rPh>
    <rPh sb="12" eb="15">
      <t>ジョセイキン</t>
    </rPh>
    <rPh sb="15" eb="17">
      <t>ジョウキョウ</t>
    </rPh>
    <rPh sb="17" eb="20">
      <t>ホウコクショ</t>
    </rPh>
    <rPh sb="21" eb="23">
      <t>ベッピョウ</t>
    </rPh>
    <phoneticPr fontId="4"/>
  </si>
  <si>
    <t>障害児等</t>
    <rPh sb="0" eb="3">
      <t>ショウガイジ</t>
    </rPh>
    <rPh sb="3" eb="4">
      <t>トウ</t>
    </rPh>
    <phoneticPr fontId="4"/>
  </si>
  <si>
    <t>当日キャンセル</t>
    <rPh sb="0" eb="2">
      <t>トウジツ</t>
    </rPh>
    <phoneticPr fontId="4"/>
  </si>
  <si>
    <t>3　振込先</t>
    <rPh sb="2" eb="4">
      <t>フリコミ</t>
    </rPh>
    <rPh sb="4" eb="5">
      <t>サキ</t>
    </rPh>
    <phoneticPr fontId="4"/>
  </si>
  <si>
    <t xml:space="preserve">
実利用時間
</t>
    <rPh sb="1" eb="2">
      <t>ジツ</t>
    </rPh>
    <rPh sb="2" eb="4">
      <t>リヨウ</t>
    </rPh>
    <rPh sb="4" eb="6">
      <t>ジカン</t>
    </rPh>
    <phoneticPr fontId="4"/>
  </si>
  <si>
    <t>0歳児</t>
    <rPh sb="1" eb="3">
      <t>サイジ</t>
    </rPh>
    <phoneticPr fontId="4"/>
  </si>
  <si>
    <t>1歳児</t>
    <rPh sb="1" eb="3">
      <t>サイジ</t>
    </rPh>
    <phoneticPr fontId="4"/>
  </si>
  <si>
    <t>2歳児</t>
    <rPh sb="1" eb="3">
      <t>サイジ</t>
    </rPh>
    <phoneticPr fontId="4"/>
  </si>
  <si>
    <t>通常</t>
    <rPh sb="0" eb="2">
      <t>ツウジョウ</t>
    </rPh>
    <phoneticPr fontId="4"/>
  </si>
  <si>
    <t>障害</t>
    <rPh sb="0" eb="2">
      <t>ショウガイ</t>
    </rPh>
    <phoneticPr fontId="4"/>
  </si>
  <si>
    <t>医ケア</t>
    <rPh sb="0" eb="1">
      <t>イ</t>
    </rPh>
    <phoneticPr fontId="4"/>
  </si>
  <si>
    <t>要支援</t>
    <rPh sb="0" eb="3">
      <t>ヨウシエン</t>
    </rPh>
    <phoneticPr fontId="4"/>
  </si>
  <si>
    <t>生保</t>
    <rPh sb="0" eb="2">
      <t>セイホ</t>
    </rPh>
    <phoneticPr fontId="4"/>
  </si>
  <si>
    <t>非課税</t>
    <rPh sb="0" eb="3">
      <t>ヒカゼイ</t>
    </rPh>
    <phoneticPr fontId="4"/>
  </si>
  <si>
    <t>360万未満</t>
    <rPh sb="3" eb="4">
      <t>マン</t>
    </rPh>
    <rPh sb="4" eb="6">
      <t>ミマン</t>
    </rPh>
    <phoneticPr fontId="4"/>
  </si>
  <si>
    <t>要支援・要保護</t>
    <rPh sb="0" eb="3">
      <t>ヨウシエン</t>
    </rPh>
    <rPh sb="4" eb="7">
      <t>ヨウホゴ</t>
    </rPh>
    <phoneticPr fontId="4"/>
  </si>
  <si>
    <t>横浜市乳児等通園支援事業助成金交付要綱に基づき、</t>
    <rPh sb="0" eb="3">
      <t>ヨコハマシ</t>
    </rPh>
    <rPh sb="3" eb="6">
      <t>ニュウジトウ</t>
    </rPh>
    <rPh sb="6" eb="8">
      <t>ツウエン</t>
    </rPh>
    <rPh sb="8" eb="12">
      <t>シエンジギョウ</t>
    </rPh>
    <rPh sb="12" eb="14">
      <t>ジョセイ</t>
    </rPh>
    <rPh sb="14" eb="15">
      <t>キン</t>
    </rPh>
    <rPh sb="15" eb="17">
      <t>コウフ</t>
    </rPh>
    <rPh sb="17" eb="19">
      <t>ヨウコウ</t>
    </rPh>
    <rPh sb="20" eb="21">
      <t>モト</t>
    </rPh>
    <phoneticPr fontId="4"/>
  </si>
  <si>
    <t>月分の実績について、</t>
    <rPh sb="0" eb="2">
      <t>ガツブン</t>
    </rPh>
    <rPh sb="3" eb="5">
      <t>ジッセキ</t>
    </rPh>
    <phoneticPr fontId="4"/>
  </si>
  <si>
    <t>信用金庫</t>
  </si>
  <si>
    <t>（代表者職氏名）</t>
    <rPh sb="5" eb="7">
      <t>シメイ</t>
    </rPh>
    <phoneticPr fontId="4"/>
  </si>
  <si>
    <t>交付決定額</t>
    <rPh sb="0" eb="2">
      <t>コウフ</t>
    </rPh>
    <rPh sb="2" eb="4">
      <t>ケッテイ</t>
    </rPh>
    <rPh sb="4" eb="5">
      <t>ガク</t>
    </rPh>
    <phoneticPr fontId="4"/>
  </si>
  <si>
    <t>２　交付決定額の内訳</t>
    <rPh sb="2" eb="6">
      <t>コウフケッテイ</t>
    </rPh>
    <rPh sb="6" eb="7">
      <t>ガク</t>
    </rPh>
    <rPh sb="8" eb="10">
      <t>ウチワケ</t>
    </rPh>
    <phoneticPr fontId="4"/>
  </si>
  <si>
    <t>３　交付条件</t>
    <rPh sb="2" eb="6">
      <t>コウフジョウケン</t>
    </rPh>
    <phoneticPr fontId="4"/>
  </si>
  <si>
    <t>２　不交付の理由</t>
    <rPh sb="2" eb="5">
      <t>フコウフ</t>
    </rPh>
    <rPh sb="6" eb="8">
      <t>リユウ</t>
    </rPh>
    <phoneticPr fontId="4"/>
  </si>
  <si>
    <t>横浜市乳児等通園支援事業助成金請求書（変更交付分）</t>
    <rPh sb="0" eb="3">
      <t>ヨコハマシ</t>
    </rPh>
    <rPh sb="3" eb="6">
      <t>ニュウジトウ</t>
    </rPh>
    <rPh sb="6" eb="8">
      <t>ツウエン</t>
    </rPh>
    <rPh sb="8" eb="12">
      <t>シエンジギョウ</t>
    </rPh>
    <rPh sb="12" eb="15">
      <t>ジョセイキン</t>
    </rPh>
    <rPh sb="15" eb="18">
      <t>セイキュウショ</t>
    </rPh>
    <rPh sb="19" eb="21">
      <t>ヘンコウ</t>
    </rPh>
    <rPh sb="21" eb="24">
      <t>コウフブン</t>
    </rPh>
    <phoneticPr fontId="4"/>
  </si>
  <si>
    <t xml:space="preserve"> 次のとおり助成金を請求します。</t>
    <rPh sb="1" eb="2">
      <t>ツギ</t>
    </rPh>
    <rPh sb="6" eb="9">
      <t>ジョセイキン</t>
    </rPh>
    <rPh sb="10" eb="12">
      <t>セイキュウ</t>
    </rPh>
    <phoneticPr fontId="4"/>
  </si>
  <si>
    <t xml:space="preserve"> ついて、次のとおり請求します。</t>
    <rPh sb="5" eb="6">
      <t>ツギ</t>
    </rPh>
    <rPh sb="10" eb="12">
      <t>セイキュウ</t>
    </rPh>
    <phoneticPr fontId="4"/>
  </si>
  <si>
    <t>変更交付決定前</t>
    <rPh sb="0" eb="2">
      <t>ヘンコウ</t>
    </rPh>
    <rPh sb="2" eb="6">
      <t>コウフケッテイ</t>
    </rPh>
    <rPh sb="6" eb="7">
      <t>マエ</t>
    </rPh>
    <phoneticPr fontId="4"/>
  </si>
  <si>
    <t>変更交付決定後</t>
    <rPh sb="0" eb="2">
      <t>ヘンコウ</t>
    </rPh>
    <rPh sb="2" eb="6">
      <t>コウフケッテイ</t>
    </rPh>
    <rPh sb="6" eb="7">
      <t>アト</t>
    </rPh>
    <phoneticPr fontId="4"/>
  </si>
  <si>
    <t>差額請求額</t>
    <rPh sb="0" eb="2">
      <t>サガク</t>
    </rPh>
    <rPh sb="2" eb="5">
      <t>セイキュウガク</t>
    </rPh>
    <phoneticPr fontId="4"/>
  </si>
  <si>
    <t>円</t>
    <phoneticPr fontId="4"/>
  </si>
  <si>
    <r>
      <t>※1:</t>
    </r>
    <r>
      <rPr>
        <b/>
        <sz val="10"/>
        <rFont val="Meiryo UI"/>
        <family val="3"/>
        <charset val="128"/>
      </rPr>
      <t>令和7年4月1日時点における年齢</t>
    </r>
    <r>
      <rPr>
        <sz val="10"/>
        <rFont val="Meiryo UI"/>
        <family val="3"/>
        <charset val="128"/>
      </rPr>
      <t>が自動入力されます。　
※2:障害児等受入加算に該当する児童は「あり」を選択
※3:時間単位の場合は利用時間数を入力　（30分未満の利用は30分単位で切り上げとする）　
　　　　例： 1時間15分⇒ 1.5 /  1時間45分 ⇒ 2
※4:研修費・備品費を計上する場合は、支出の確認ができる書類を添付してください（領収書の写し等）</t>
    </r>
    <rPh sb="3" eb="5">
      <t>レイワ</t>
    </rPh>
    <rPh sb="6" eb="7">
      <t>ネン</t>
    </rPh>
    <rPh sb="8" eb="9">
      <t>ガツ</t>
    </rPh>
    <rPh sb="43" eb="45">
      <t>ガイトウ</t>
    </rPh>
    <rPh sb="47" eb="49">
      <t>ジドウ</t>
    </rPh>
    <rPh sb="55" eb="57">
      <t>センタク</t>
    </rPh>
    <rPh sb="140" eb="143">
      <t>ケンシュウヒ</t>
    </rPh>
    <rPh sb="144" eb="147">
      <t>ビヒンヒ</t>
    </rPh>
    <rPh sb="148" eb="150">
      <t>ケイジョウ</t>
    </rPh>
    <rPh sb="152" eb="154">
      <t>バアイ</t>
    </rPh>
    <rPh sb="156" eb="158">
      <t>シシュツ</t>
    </rPh>
    <rPh sb="159" eb="161">
      <t>カクニン</t>
    </rPh>
    <rPh sb="165" eb="167">
      <t>ショルイ</t>
    </rPh>
    <rPh sb="168" eb="170">
      <t>テンプ</t>
    </rPh>
    <rPh sb="177" eb="180">
      <t>リョウシュウショ</t>
    </rPh>
    <rPh sb="181" eb="182">
      <t>ウツ</t>
    </rPh>
    <rPh sb="183" eb="184">
      <t>トウ</t>
    </rPh>
    <phoneticPr fontId="4"/>
  </si>
  <si>
    <t>日</t>
    <rPh sb="0" eb="1">
      <t>ヒ</t>
    </rPh>
    <phoneticPr fontId="4"/>
  </si>
  <si>
    <t>月から</t>
    <rPh sb="0" eb="1">
      <t>ガツ</t>
    </rPh>
    <phoneticPr fontId="4"/>
  </si>
  <si>
    <t>月分まで）</t>
    <rPh sb="0" eb="1">
      <t>ガツ</t>
    </rPh>
    <rPh sb="1" eb="2">
      <t>ブン</t>
    </rPh>
    <phoneticPr fontId="4"/>
  </si>
  <si>
    <t>の変更交付決定通知に基づき、横浜市乳児等通園支援事業に</t>
    <phoneticPr fontId="4"/>
  </si>
  <si>
    <t>について、次の理由により交付しないことを決定します。</t>
    <phoneticPr fontId="4"/>
  </si>
  <si>
    <t>第１号</t>
    <rPh sb="0" eb="1">
      <t>ダイ</t>
    </rPh>
    <rPh sb="2" eb="3">
      <t>ゴウ</t>
    </rPh>
    <phoneticPr fontId="4"/>
  </si>
  <si>
    <t>第１号別表</t>
    <rPh sb="0" eb="1">
      <t>ダイ</t>
    </rPh>
    <rPh sb="2" eb="3">
      <t>ゴウ</t>
    </rPh>
    <rPh sb="3" eb="5">
      <t>ベッピョウ</t>
    </rPh>
    <phoneticPr fontId="4"/>
  </si>
  <si>
    <t>第２号</t>
    <rPh sb="0" eb="1">
      <t>ダイ</t>
    </rPh>
    <rPh sb="2" eb="3">
      <t>ゴウ</t>
    </rPh>
    <phoneticPr fontId="4"/>
  </si>
  <si>
    <t>第３号</t>
    <rPh sb="0" eb="1">
      <t>ダイ</t>
    </rPh>
    <rPh sb="2" eb="3">
      <t>ゴウ</t>
    </rPh>
    <phoneticPr fontId="4"/>
  </si>
  <si>
    <t>第４号</t>
    <rPh sb="0" eb="1">
      <t>ダイ</t>
    </rPh>
    <rPh sb="2" eb="3">
      <t>ゴウ</t>
    </rPh>
    <phoneticPr fontId="4"/>
  </si>
  <si>
    <t>第５号</t>
    <rPh sb="0" eb="1">
      <t>ダイ</t>
    </rPh>
    <rPh sb="2" eb="3">
      <t>ゴウ</t>
    </rPh>
    <phoneticPr fontId="4"/>
  </si>
  <si>
    <t>第６号</t>
    <rPh sb="0" eb="1">
      <t>ダイ</t>
    </rPh>
    <rPh sb="2" eb="3">
      <t>ゴウ</t>
    </rPh>
    <phoneticPr fontId="4"/>
  </si>
  <si>
    <t>第７号</t>
    <rPh sb="0" eb="1">
      <t>ダイ</t>
    </rPh>
    <rPh sb="2" eb="3">
      <t>ゴウ</t>
    </rPh>
    <phoneticPr fontId="4"/>
  </si>
  <si>
    <t>第８号</t>
    <rPh sb="0" eb="1">
      <t>ダイ</t>
    </rPh>
    <rPh sb="2" eb="3">
      <t>ゴウ</t>
    </rPh>
    <phoneticPr fontId="4"/>
  </si>
  <si>
    <t>第９号</t>
    <rPh sb="0" eb="1">
      <t>ダイ</t>
    </rPh>
    <rPh sb="2" eb="3">
      <t>ゴウ</t>
    </rPh>
    <phoneticPr fontId="4"/>
  </si>
  <si>
    <t>内容</t>
    <rPh sb="0" eb="2">
      <t>ナイヨウ</t>
    </rPh>
    <phoneticPr fontId="4"/>
  </si>
  <si>
    <t>非表示</t>
    <rPh sb="0" eb="3">
      <t>ヒヒョウジ</t>
    </rPh>
    <phoneticPr fontId="4"/>
  </si>
  <si>
    <t>表示</t>
    <rPh sb="0" eb="2">
      <t>ヒョウジ</t>
    </rPh>
    <phoneticPr fontId="4"/>
  </si>
  <si>
    <t>報告書別表</t>
    <rPh sb="0" eb="3">
      <t>ホウコクショ</t>
    </rPh>
    <rPh sb="3" eb="5">
      <t>ベッピョウ</t>
    </rPh>
    <phoneticPr fontId="4"/>
  </si>
  <si>
    <t>第３号別紙</t>
    <rPh sb="0" eb="1">
      <t>ダイ</t>
    </rPh>
    <rPh sb="2" eb="3">
      <t>ゴウ</t>
    </rPh>
    <rPh sb="3" eb="5">
      <t>ベッシ</t>
    </rPh>
    <phoneticPr fontId="4"/>
  </si>
  <si>
    <t>交付申請</t>
    <rPh sb="0" eb="4">
      <t>コウフシンセイ</t>
    </rPh>
    <phoneticPr fontId="4"/>
  </si>
  <si>
    <t>変更交付申請</t>
    <rPh sb="0" eb="4">
      <t>ヘンコウコウフ</t>
    </rPh>
    <rPh sb="4" eb="6">
      <t>シンセイ</t>
    </rPh>
    <phoneticPr fontId="4"/>
  </si>
  <si>
    <t>変更交付申請別表</t>
    <rPh sb="0" eb="4">
      <t>ヘンコウコウフ</t>
    </rPh>
    <rPh sb="4" eb="6">
      <t>シンセイ</t>
    </rPh>
    <rPh sb="6" eb="8">
      <t>ベッピョウ</t>
    </rPh>
    <phoneticPr fontId="4"/>
  </si>
  <si>
    <t>交付決定</t>
    <rPh sb="0" eb="4">
      <t>コウフケッテイ</t>
    </rPh>
    <phoneticPr fontId="4"/>
  </si>
  <si>
    <t>不交付決定</t>
    <rPh sb="0" eb="3">
      <t>フコウフ</t>
    </rPh>
    <rPh sb="3" eb="5">
      <t>ケッテイ</t>
    </rPh>
    <phoneticPr fontId="4"/>
  </si>
  <si>
    <t>変更交付決定</t>
    <rPh sb="0" eb="4">
      <t>ヘンコウコウフ</t>
    </rPh>
    <rPh sb="4" eb="6">
      <t>ケッテイ</t>
    </rPh>
    <phoneticPr fontId="4"/>
  </si>
  <si>
    <t>請求書</t>
    <rPh sb="0" eb="3">
      <t>セイキュウショ</t>
    </rPh>
    <phoneticPr fontId="4"/>
  </si>
  <si>
    <t>請求書（変更分）</t>
    <rPh sb="0" eb="3">
      <t>セイキュウショ</t>
    </rPh>
    <rPh sb="4" eb="7">
      <t>ヘンコウブン</t>
    </rPh>
    <phoneticPr fontId="4"/>
  </si>
  <si>
    <t>仕入控除</t>
    <rPh sb="0" eb="4">
      <t>シイレコウジョ</t>
    </rPh>
    <phoneticPr fontId="4"/>
  </si>
  <si>
    <t>表示・非表示</t>
    <rPh sb="0" eb="2">
      <t>ヒョウジ</t>
    </rPh>
    <rPh sb="3" eb="6">
      <t>ヒヒョウジ</t>
    </rPh>
    <phoneticPr fontId="4"/>
  </si>
  <si>
    <t>助成金状況報告書</t>
    <rPh sb="0" eb="3">
      <t>ジョセイキン</t>
    </rPh>
    <rPh sb="3" eb="5">
      <t>ジョウキョウ</t>
    </rPh>
    <rPh sb="5" eb="8">
      <t>ホウコクショ</t>
    </rPh>
    <phoneticPr fontId="4"/>
  </si>
  <si>
    <t>給付課使用様式のため、非表示</t>
    <rPh sb="0" eb="3">
      <t>キュウフカ</t>
    </rPh>
    <rPh sb="3" eb="5">
      <t>シヨウ</t>
    </rPh>
    <rPh sb="5" eb="7">
      <t>ヨウシキ</t>
    </rPh>
    <rPh sb="11" eb="14">
      <t>ヒヒョウジ</t>
    </rPh>
    <phoneticPr fontId="4"/>
  </si>
  <si>
    <t>案件発生時に送付</t>
    <rPh sb="0" eb="2">
      <t>アンケン</t>
    </rPh>
    <rPh sb="2" eb="5">
      <t>ハッセイジ</t>
    </rPh>
    <rPh sb="6" eb="8">
      <t>ソウフ</t>
    </rPh>
    <phoneticPr fontId="4"/>
  </si>
  <si>
    <t>案件発生時に給付課に連絡をすることとし、個別対応</t>
    <rPh sb="0" eb="2">
      <t>アンケン</t>
    </rPh>
    <rPh sb="2" eb="4">
      <t>ハッセイ</t>
    </rPh>
    <rPh sb="4" eb="5">
      <t>ジ</t>
    </rPh>
    <rPh sb="6" eb="9">
      <t>キュウフカ</t>
    </rPh>
    <rPh sb="10" eb="12">
      <t>レンラク</t>
    </rPh>
    <rPh sb="20" eb="22">
      <t>コベツ</t>
    </rPh>
    <rPh sb="22" eb="24">
      <t>タイオウ</t>
    </rPh>
    <phoneticPr fontId="4"/>
  </si>
  <si>
    <t>すでに周知済みのため非表示
※従前送付済の様式を活用してもらう</t>
    <rPh sb="3" eb="5">
      <t>シュウチ</t>
    </rPh>
    <rPh sb="5" eb="6">
      <t>ズ</t>
    </rPh>
    <rPh sb="10" eb="13">
      <t>ヒヒョウジ</t>
    </rPh>
    <rPh sb="15" eb="17">
      <t>ジュウゼン</t>
    </rPh>
    <rPh sb="17" eb="20">
      <t>ソウフズミ</t>
    </rPh>
    <rPh sb="21" eb="23">
      <t>ヨウシキ</t>
    </rPh>
    <rPh sb="24" eb="26">
      <t>カツヨウ</t>
    </rPh>
    <phoneticPr fontId="4"/>
  </si>
  <si>
    <t>日付</t>
    <rPh sb="0" eb="1">
      <t>ニチ</t>
    </rPh>
    <rPh sb="1" eb="2">
      <t>ヅケ</t>
    </rPh>
    <phoneticPr fontId="4"/>
  </si>
  <si>
    <t>の交付決定通知に基づき、横浜市乳児等通園支援事業について</t>
    <phoneticPr fontId="4"/>
  </si>
  <si>
    <t>横浜市乳児等通園支援事業　請求書（独自助成分）</t>
    <rPh sb="0" eb="3">
      <t>ヨコハマシ</t>
    </rPh>
    <rPh sb="3" eb="6">
      <t>ニュウジトウ</t>
    </rPh>
    <rPh sb="6" eb="8">
      <t>ツウエン</t>
    </rPh>
    <rPh sb="8" eb="12">
      <t>シエンジギョウ</t>
    </rPh>
    <rPh sb="13" eb="16">
      <t>セイキュウショ</t>
    </rPh>
    <rPh sb="17" eb="22">
      <t>ドクジジョセイブン</t>
    </rPh>
    <phoneticPr fontId="4"/>
  </si>
  <si>
    <t>（代表者役職名）</t>
    <rPh sb="4" eb="7">
      <t>ヤクショクメイ</t>
    </rPh>
    <phoneticPr fontId="4"/>
  </si>
  <si>
    <t>２　交付申請額の内訳</t>
    <rPh sb="2" eb="4">
      <t>コウフ</t>
    </rPh>
    <rPh sb="4" eb="6">
      <t>シンセイ</t>
    </rPh>
    <rPh sb="6" eb="7">
      <t>ガク</t>
    </rPh>
    <rPh sb="8" eb="10">
      <t>ウチワケ</t>
    </rPh>
    <phoneticPr fontId="4"/>
  </si>
  <si>
    <t>横浜市乳児等通園支援事業　不交付決定通知書(独自助成分）</t>
    <rPh sb="0" eb="3">
      <t>ヨコハマシ</t>
    </rPh>
    <rPh sb="3" eb="5">
      <t>ニュウジ</t>
    </rPh>
    <rPh sb="5" eb="6">
      <t>トウ</t>
    </rPh>
    <rPh sb="6" eb="8">
      <t>ツウエン</t>
    </rPh>
    <rPh sb="8" eb="10">
      <t>シエン</t>
    </rPh>
    <rPh sb="10" eb="12">
      <t>ジギョウ</t>
    </rPh>
    <rPh sb="13" eb="14">
      <t>フ</t>
    </rPh>
    <rPh sb="14" eb="16">
      <t>コウフ</t>
    </rPh>
    <rPh sb="16" eb="18">
      <t>ケッテイ</t>
    </rPh>
    <rPh sb="18" eb="21">
      <t>ツウチショ</t>
    </rPh>
    <rPh sb="22" eb="24">
      <t>ドクジ</t>
    </rPh>
    <rPh sb="24" eb="27">
      <t>ジョセイブン</t>
    </rPh>
    <phoneticPr fontId="4"/>
  </si>
  <si>
    <t>ICT機器導入補助</t>
    <rPh sb="3" eb="5">
      <t>キキ</t>
    </rPh>
    <rPh sb="5" eb="7">
      <t>ドウニュウ</t>
    </rPh>
    <rPh sb="7" eb="9">
      <t>ホジョ</t>
    </rPh>
    <phoneticPr fontId="4"/>
  </si>
  <si>
    <t>支出額</t>
    <rPh sb="0" eb="2">
      <t>シシュツ</t>
    </rPh>
    <rPh sb="2" eb="3">
      <t>ガク</t>
    </rPh>
    <phoneticPr fontId="4"/>
  </si>
  <si>
    <t>事業継続支援金</t>
    <rPh sb="0" eb="2">
      <t>ジギョウ</t>
    </rPh>
    <rPh sb="2" eb="4">
      <t>ケイゾク</t>
    </rPh>
    <rPh sb="4" eb="7">
      <t>シエンキン</t>
    </rPh>
    <phoneticPr fontId="4"/>
  </si>
  <si>
    <t>事業継続支援金</t>
    <rPh sb="0" eb="4">
      <t>ジギョウケイゾク</t>
    </rPh>
    <rPh sb="4" eb="7">
      <t>シエンキン</t>
    </rPh>
    <phoneticPr fontId="4"/>
  </si>
  <si>
    <t>事前キャンセル</t>
    <rPh sb="0" eb="2">
      <t>ジゼン</t>
    </rPh>
    <phoneticPr fontId="4"/>
  </si>
  <si>
    <t>５　事業継続支援金の内訳</t>
    <rPh sb="2" eb="4">
      <t>ジギョウ</t>
    </rPh>
    <rPh sb="4" eb="6">
      <t>ケイゾク</t>
    </rPh>
    <rPh sb="6" eb="8">
      <t>シエン</t>
    </rPh>
    <rPh sb="8" eb="9">
      <t>キン</t>
    </rPh>
    <rPh sb="10" eb="12">
      <t>ウチワケ</t>
    </rPh>
    <phoneticPr fontId="4"/>
  </si>
  <si>
    <t>※余裕活用型施設の場合、月４日以上の利用実績がある月分を支給する。</t>
    <rPh sb="1" eb="3">
      <t>ヨユウ</t>
    </rPh>
    <rPh sb="3" eb="6">
      <t>カツヨウガタ</t>
    </rPh>
    <rPh sb="6" eb="8">
      <t>シセツ</t>
    </rPh>
    <rPh sb="9" eb="11">
      <t>バアイ</t>
    </rPh>
    <rPh sb="12" eb="13">
      <t>ツキ</t>
    </rPh>
    <rPh sb="14" eb="15">
      <t>ニチ</t>
    </rPh>
    <rPh sb="15" eb="17">
      <t>イジョウ</t>
    </rPh>
    <rPh sb="18" eb="22">
      <t>リヨウジッセキ</t>
    </rPh>
    <rPh sb="25" eb="26">
      <t>ツキ</t>
    </rPh>
    <rPh sb="26" eb="27">
      <t>ブン</t>
    </rPh>
    <rPh sb="28" eb="30">
      <t>シキュウ</t>
    </rPh>
    <phoneticPr fontId="4"/>
  </si>
  <si>
    <t>該当月</t>
    <rPh sb="0" eb="2">
      <t>ガイトウ</t>
    </rPh>
    <rPh sb="2" eb="3">
      <t>ヅキ</t>
    </rPh>
    <phoneticPr fontId="4"/>
  </si>
  <si>
    <t>６　添付資料</t>
    <rPh sb="2" eb="6">
      <t>テンプシリョウ</t>
    </rPh>
    <phoneticPr fontId="4"/>
  </si>
  <si>
    <t>補助額</t>
    <rPh sb="0" eb="2">
      <t>ホジョ</t>
    </rPh>
    <rPh sb="2" eb="3">
      <t>ガク</t>
    </rPh>
    <phoneticPr fontId="4"/>
  </si>
  <si>
    <r>
      <t>３　基本助成の内訳</t>
    </r>
    <r>
      <rPr>
        <sz val="12"/>
        <color theme="1"/>
        <rFont val="ＭＳ 明朝"/>
        <family val="1"/>
        <charset val="128"/>
      </rPr>
      <t>(一時保育実施施設は除く）</t>
    </r>
    <rPh sb="2" eb="6">
      <t>キホンジョセイ</t>
    </rPh>
    <rPh sb="7" eb="9">
      <t>ウチワケ</t>
    </rPh>
    <rPh sb="10" eb="14">
      <t>イチジホイク</t>
    </rPh>
    <rPh sb="14" eb="16">
      <t>ジッシ</t>
    </rPh>
    <rPh sb="16" eb="18">
      <t>シセツ</t>
    </rPh>
    <rPh sb="19" eb="20">
      <t>ノゾ</t>
    </rPh>
    <phoneticPr fontId="4"/>
  </si>
  <si>
    <r>
      <t>４　ICT機器導入補助の内訳</t>
    </r>
    <r>
      <rPr>
        <sz val="10"/>
        <rFont val="ＭＳ 明朝"/>
        <family val="1"/>
        <charset val="128"/>
      </rPr>
      <t>（個人立、宗教法人立の幼稚園、幼稚園型認定こども園、地域子育て支援拠点、認可外保育施設）</t>
    </r>
    <rPh sb="5" eb="7">
      <t>キキ</t>
    </rPh>
    <rPh sb="7" eb="9">
      <t>ドウニュウ</t>
    </rPh>
    <rPh sb="9" eb="11">
      <t>ホジョ</t>
    </rPh>
    <rPh sb="12" eb="14">
      <t>ウチワケ</t>
    </rPh>
    <phoneticPr fontId="4"/>
  </si>
  <si>
    <t>月４日以上の預かり実績</t>
    <rPh sb="0" eb="1">
      <t>ツキ</t>
    </rPh>
    <rPh sb="2" eb="3">
      <t>カ</t>
    </rPh>
    <rPh sb="3" eb="5">
      <t>イジョウ</t>
    </rPh>
    <rPh sb="6" eb="7">
      <t>アズ</t>
    </rPh>
    <rPh sb="9" eb="11">
      <t>ジッセキ</t>
    </rPh>
    <phoneticPr fontId="4"/>
  </si>
  <si>
    <t>余裕活用型施設のみ追加入力</t>
    <rPh sb="0" eb="4">
      <t>ヨユウカツヨウ</t>
    </rPh>
    <rPh sb="4" eb="5">
      <t>ガタ</t>
    </rPh>
    <rPh sb="5" eb="7">
      <t>シセツ</t>
    </rPh>
    <rPh sb="9" eb="11">
      <t>ツイカ</t>
    </rPh>
    <rPh sb="11" eb="13">
      <t>ニュウリョク</t>
    </rPh>
    <phoneticPr fontId="4"/>
  </si>
  <si>
    <t>　年　月　日</t>
    <rPh sb="1" eb="2">
      <t>ネン</t>
    </rPh>
    <rPh sb="3" eb="4">
      <t>ガツ</t>
    </rPh>
    <rPh sb="5" eb="6">
      <t>ニチ</t>
    </rPh>
    <phoneticPr fontId="4"/>
  </si>
  <si>
    <t>第　　　号</t>
    <rPh sb="0" eb="1">
      <t>ダイ</t>
    </rPh>
    <rPh sb="4" eb="5">
      <t>ゴウ</t>
    </rPh>
    <phoneticPr fontId="4"/>
  </si>
  <si>
    <t>日に申請のありました横浜市乳児等通園支援事業  （</t>
    <rPh sb="0" eb="1">
      <t>ヒ</t>
    </rPh>
    <phoneticPr fontId="4"/>
  </si>
  <si>
    <t>日に申請のありました横浜市乳児等通園支援事業　（</t>
    <rPh sb="0" eb="1">
      <t>ヒ</t>
    </rPh>
    <phoneticPr fontId="4"/>
  </si>
  <si>
    <t>　第　　　号</t>
    <rPh sb="1" eb="2">
      <t>ダイ</t>
    </rPh>
    <rPh sb="5" eb="6">
      <t>ゴウ</t>
    </rPh>
    <phoneticPr fontId="4"/>
  </si>
  <si>
    <t>※８％と10％が混在する場合は、内訳の区分で分類し記入してください。</t>
    <rPh sb="8" eb="10">
      <t>コンザイ</t>
    </rPh>
    <rPh sb="12" eb="14">
      <t>バアイ</t>
    </rPh>
    <rPh sb="16" eb="18">
      <t>ウチワケ</t>
    </rPh>
    <rPh sb="19" eb="21">
      <t>クブン</t>
    </rPh>
    <rPh sb="22" eb="24">
      <t>ブンルイ</t>
    </rPh>
    <rPh sb="25" eb="27">
      <t>キニュウ</t>
    </rPh>
    <phoneticPr fontId="4"/>
  </si>
  <si>
    <t>横浜市乳児等通園支援事業　交付申請書兼実績報告書（独自助成分）</t>
    <rPh sb="0" eb="3">
      <t>ヨコハマシ</t>
    </rPh>
    <rPh sb="3" eb="6">
      <t>ニュウジトウ</t>
    </rPh>
    <rPh sb="6" eb="8">
      <t>ツウエン</t>
    </rPh>
    <rPh sb="8" eb="12">
      <t>シエンジギョウ</t>
    </rPh>
    <rPh sb="13" eb="18">
      <t>コウフシンセイショ</t>
    </rPh>
    <rPh sb="18" eb="19">
      <t>ケン</t>
    </rPh>
    <rPh sb="19" eb="21">
      <t>ジッセキ</t>
    </rPh>
    <rPh sb="21" eb="24">
      <t>ホウコクショ</t>
    </rPh>
    <rPh sb="25" eb="30">
      <t>ドクジジョセイブン</t>
    </rPh>
    <phoneticPr fontId="4"/>
  </si>
  <si>
    <t>横浜市乳児等通園支援事業 交付決定通知書兼額確定通知書(独自助成分）</t>
    <rPh sb="0" eb="3">
      <t>ヨコハマシ</t>
    </rPh>
    <rPh sb="3" eb="6">
      <t>ニュウジトウ</t>
    </rPh>
    <rPh sb="6" eb="8">
      <t>ツウエン</t>
    </rPh>
    <rPh sb="8" eb="12">
      <t>シエンジギョウ</t>
    </rPh>
    <rPh sb="13" eb="15">
      <t>コウフ</t>
    </rPh>
    <rPh sb="15" eb="17">
      <t>ケッテイ</t>
    </rPh>
    <rPh sb="17" eb="20">
      <t>ツウチショ</t>
    </rPh>
    <rPh sb="20" eb="21">
      <t>ケン</t>
    </rPh>
    <rPh sb="21" eb="24">
      <t>ガクカクテイ</t>
    </rPh>
    <rPh sb="24" eb="27">
      <t>ツウチショ</t>
    </rPh>
    <rPh sb="28" eb="32">
      <t>ドクジジョセイ</t>
    </rPh>
    <rPh sb="32" eb="33">
      <t>ブン</t>
    </rPh>
    <phoneticPr fontId="4"/>
  </si>
  <si>
    <t>取消額</t>
    <rPh sb="0" eb="2">
      <t>トリケ</t>
    </rPh>
    <rPh sb="2" eb="3">
      <t>ガク</t>
    </rPh>
    <phoneticPr fontId="4"/>
  </si>
  <si>
    <t>３　取消理由</t>
    <rPh sb="2" eb="4">
      <t>トリケシ</t>
    </rPh>
    <rPh sb="4" eb="6">
      <t>リユウ</t>
    </rPh>
    <phoneticPr fontId="4"/>
  </si>
  <si>
    <t xml:space="preserve">   横浜市乳児等通園支援事業　交付決定取消通知書</t>
    <rPh sb="3" eb="6">
      <t>ヨコハマシ</t>
    </rPh>
    <rPh sb="6" eb="8">
      <t>ニュウジ</t>
    </rPh>
    <rPh sb="8" eb="9">
      <t>トウ</t>
    </rPh>
    <rPh sb="9" eb="11">
      <t>ツウエン</t>
    </rPh>
    <rPh sb="11" eb="13">
      <t>シエン</t>
    </rPh>
    <rPh sb="13" eb="15">
      <t>ジギョウ</t>
    </rPh>
    <rPh sb="16" eb="18">
      <t>コウフ</t>
    </rPh>
    <rPh sb="18" eb="20">
      <t>ケッテイ</t>
    </rPh>
    <rPh sb="20" eb="21">
      <t>ト</t>
    </rPh>
    <rPh sb="21" eb="22">
      <t>ケ</t>
    </rPh>
    <rPh sb="22" eb="25">
      <t>ツウチショ</t>
    </rPh>
    <phoneticPr fontId="4"/>
  </si>
  <si>
    <t>に係る交付額について、次の理由により取消します。</t>
    <rPh sb="1" eb="2">
      <t>カカ</t>
    </rPh>
    <rPh sb="3" eb="5">
      <t>コウフ</t>
    </rPh>
    <rPh sb="5" eb="6">
      <t>ガク</t>
    </rPh>
    <rPh sb="18" eb="20">
      <t>トリケ</t>
    </rPh>
    <phoneticPr fontId="4"/>
  </si>
  <si>
    <t>横浜市における乳児等通園支援事業に係る独自助成費交付要綱に基づき、</t>
    <rPh sb="0" eb="3">
      <t>ヨコハマシ</t>
    </rPh>
    <rPh sb="7" eb="9">
      <t>ニュウジ</t>
    </rPh>
    <rPh sb="9" eb="10">
      <t>トウ</t>
    </rPh>
    <rPh sb="10" eb="12">
      <t>ツウエン</t>
    </rPh>
    <rPh sb="12" eb="14">
      <t>シエン</t>
    </rPh>
    <rPh sb="14" eb="16">
      <t>ジギョウ</t>
    </rPh>
    <rPh sb="17" eb="18">
      <t>カカ</t>
    </rPh>
    <rPh sb="19" eb="21">
      <t>ドクジ</t>
    </rPh>
    <rPh sb="21" eb="23">
      <t>ジョセイ</t>
    </rPh>
    <rPh sb="23" eb="24">
      <t>ヒ</t>
    </rPh>
    <rPh sb="24" eb="26">
      <t>コウフ</t>
    </rPh>
    <rPh sb="26" eb="28">
      <t>ヨウコウ</t>
    </rPh>
    <rPh sb="29" eb="30">
      <t>モト</t>
    </rPh>
    <phoneticPr fontId="4"/>
  </si>
  <si>
    <t>月分の実績について報告し、交付申請をします。</t>
    <rPh sb="0" eb="2">
      <t>ガツブン</t>
    </rPh>
    <rPh sb="3" eb="5">
      <t>ジッセキ</t>
    </rPh>
    <rPh sb="9" eb="11">
      <t>ホウコク</t>
    </rPh>
    <rPh sb="13" eb="15">
      <t>コウフ</t>
    </rPh>
    <rPh sb="15" eb="17">
      <t>シンセイ</t>
    </rPh>
    <phoneticPr fontId="4"/>
  </si>
  <si>
    <t>挙証資料（根拠資料）　例：領収書、請求書、納品書、按分表　など</t>
    <rPh sb="0" eb="2">
      <t>キョショウ</t>
    </rPh>
    <rPh sb="2" eb="4">
      <t>シリョウ</t>
    </rPh>
    <rPh sb="5" eb="9">
      <t>コンキョシリョウ</t>
    </rPh>
    <rPh sb="11" eb="12">
      <t>レイ</t>
    </rPh>
    <rPh sb="13" eb="16">
      <t>リョウシュウショ</t>
    </rPh>
    <rPh sb="17" eb="20">
      <t>セイキュウショ</t>
    </rPh>
    <rPh sb="21" eb="24">
      <t>ノウヒンショ</t>
    </rPh>
    <rPh sb="25" eb="28">
      <t>アンブンヒョウ</t>
    </rPh>
    <phoneticPr fontId="4"/>
  </si>
  <si>
    <t>について、横浜市における乳児等通園支援事業に係る独自助成費交付要綱に基づき、次のとおり交付決定します。</t>
    <rPh sb="34" eb="35">
      <t>モト</t>
    </rPh>
    <rPh sb="38" eb="39">
      <t>ツギ</t>
    </rPh>
    <rPh sb="43" eb="45">
      <t>コウフ</t>
    </rPh>
    <rPh sb="45" eb="47">
      <t>ケッテイ</t>
    </rPh>
    <phoneticPr fontId="4"/>
  </si>
  <si>
    <t>横浜市における乳児等通園支援事業に係る独自助成費交付要綱を遵守すること</t>
    <rPh sb="0" eb="3">
      <t>ヨコハマシ</t>
    </rPh>
    <rPh sb="7" eb="9">
      <t>ニュウジ</t>
    </rPh>
    <rPh sb="9" eb="10">
      <t>トウ</t>
    </rPh>
    <rPh sb="10" eb="12">
      <t>ツウエン</t>
    </rPh>
    <rPh sb="12" eb="14">
      <t>シエン</t>
    </rPh>
    <rPh sb="14" eb="16">
      <t>ジギョウ</t>
    </rPh>
    <rPh sb="17" eb="18">
      <t>カカ</t>
    </rPh>
    <rPh sb="19" eb="21">
      <t>ドクジ</t>
    </rPh>
    <rPh sb="21" eb="23">
      <t>ジョセイ</t>
    </rPh>
    <rPh sb="23" eb="24">
      <t>ヒ</t>
    </rPh>
    <rPh sb="24" eb="26">
      <t>コウフ</t>
    </rPh>
    <rPh sb="26" eb="28">
      <t>ヨウコウ</t>
    </rPh>
    <rPh sb="29" eb="31">
      <t>ジュンシュ</t>
    </rPh>
    <phoneticPr fontId="66"/>
  </si>
  <si>
    <t>・横浜市における乳児等通園支援事業に係る独自助成費交付要綱</t>
    <phoneticPr fontId="4"/>
  </si>
  <si>
    <t>５　対象額・対象要綱</t>
    <rPh sb="2" eb="4">
      <t>タイショウ</t>
    </rPh>
    <rPh sb="4" eb="5">
      <t>ガク</t>
    </rPh>
    <rPh sb="6" eb="10">
      <t>タイショウヨウコウ</t>
    </rPh>
    <phoneticPr fontId="4"/>
  </si>
  <si>
    <t>１　対象額・対象要綱</t>
    <rPh sb="2" eb="4">
      <t>タイショウ</t>
    </rPh>
    <rPh sb="4" eb="5">
      <t>ガク</t>
    </rPh>
    <rPh sb="6" eb="10">
      <t>タイショウヨウコウ</t>
    </rPh>
    <phoneticPr fontId="4"/>
  </si>
  <si>
    <t>上記口座は債権者と同一法人の口座であることに相違ありません。</t>
    <rPh sb="0" eb="2">
      <t>ジョウキ</t>
    </rPh>
    <rPh sb="2" eb="4">
      <t>コウザ</t>
    </rPh>
    <rPh sb="5" eb="8">
      <t>サイケンシャ</t>
    </rPh>
    <rPh sb="9" eb="11">
      <t>ドウイツ</t>
    </rPh>
    <rPh sb="11" eb="13">
      <t>ホウジン</t>
    </rPh>
    <rPh sb="14" eb="16">
      <t>コウザ</t>
    </rPh>
    <rPh sb="22" eb="24">
      <t>ソウイ</t>
    </rPh>
    <phoneticPr fontId="4"/>
  </si>
  <si>
    <t>※ 申出者と異なる法人または個人の口座に振込む場合は、以下に委任者・受任者情報を記入し、押印してください。</t>
    <rPh sb="27" eb="29">
      <t>イカ</t>
    </rPh>
    <rPh sb="30" eb="33">
      <t>イニンシャ</t>
    </rPh>
    <rPh sb="34" eb="37">
      <t>ジュニンシャ</t>
    </rPh>
    <rPh sb="37" eb="39">
      <t>ジョウホウ</t>
    </rPh>
    <rPh sb="40" eb="42">
      <t>キニュウ</t>
    </rPh>
    <rPh sb="44" eb="46">
      <t>オウイン</t>
    </rPh>
    <phoneticPr fontId="68"/>
  </si>
  <si>
    <t>日付第　　　号で交付決定をした横浜市乳児等通園支援事業（</t>
    <rPh sb="0" eb="1">
      <t>ヒ</t>
    </rPh>
    <rPh sb="1" eb="2">
      <t>ヅケ</t>
    </rPh>
    <rPh sb="2" eb="3">
      <t>ダイ</t>
    </rPh>
    <rPh sb="6" eb="7">
      <t>ゴウ</t>
    </rPh>
    <rPh sb="8" eb="12">
      <t>コウフケッテイ</t>
    </rPh>
    <phoneticPr fontId="4"/>
  </si>
  <si>
    <t>横浜市長　　</t>
    <rPh sb="0" eb="4">
      <t>ヨコハマシチョウ</t>
    </rPh>
    <phoneticPr fontId="4"/>
  </si>
  <si>
    <t>横浜市長　　　</t>
    <rPh sb="0" eb="4">
      <t>ヨコハマシチョウ</t>
    </rPh>
    <phoneticPr fontId="4"/>
  </si>
  <si>
    <t>　消費税及び地方消費税に係る仕入控除税額について、下記のとおり報告します。</t>
    <phoneticPr fontId="4"/>
  </si>
  <si>
    <t>対象額</t>
    <rPh sb="0" eb="3">
      <t>タイショウガク</t>
    </rPh>
    <phoneticPr fontId="4"/>
  </si>
  <si>
    <t>仕入控除税額</t>
    <rPh sb="0" eb="4">
      <t>シイレコウジョ</t>
    </rPh>
    <rPh sb="4" eb="6">
      <t>ゼイガク</t>
    </rPh>
    <phoneticPr fontId="4"/>
  </si>
  <si>
    <t>　　　　年度 横浜市乳児等通園支援事業（横浜市における乳児等通園支援事業に係る独自助成費）に係る、</t>
    <rPh sb="7" eb="10">
      <t>ヨコハマシ</t>
    </rPh>
    <rPh sb="10" eb="13">
      <t>ニュウジトウ</t>
    </rPh>
    <rPh sb="13" eb="15">
      <t>ツウエン</t>
    </rPh>
    <rPh sb="15" eb="17">
      <t>シエン</t>
    </rPh>
    <rPh sb="17" eb="19">
      <t>ジギョウ</t>
    </rPh>
    <phoneticPr fontId="4"/>
  </si>
  <si>
    <t>年度　横浜市乳児等通園支援事業（横浜市における乳児等通園支援事業に係る独自助成費）</t>
    <rPh sb="0" eb="2">
      <t>ネンド</t>
    </rPh>
    <phoneticPr fontId="4"/>
  </si>
  <si>
    <t>　　年　　月　　日</t>
    <rPh sb="2" eb="3">
      <t>ネン</t>
    </rPh>
    <rPh sb="5" eb="6">
      <t>ガツ</t>
    </rPh>
    <rPh sb="8" eb="9">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</si>
</sst>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lt;=999]000;[&lt;=9999]000\-00;000\-0000"/>
    <numFmt numFmtId="177" formatCode="0_ "/>
    <numFmt numFmtId="178" formatCode="#,##0_ ;[Red]\-#,##0\ "/>
    <numFmt numFmtId="179" formatCode="0;\-0;;@\ "/>
    <numFmt numFmtId="180" formatCode="#"/>
    <numFmt numFmtId="181" formatCode="[$-F800]dddd\,\ mmmm\ dd\,\ yyyy"/>
    <numFmt numFmtId="182" formatCode="#,##0_);[Red]\(#,##0\)"/>
    <numFmt numFmtId="183" formatCode="d\_x000a_\(aaa\)"/>
    <numFmt numFmtId="184" formatCode="0.0;\-0;;@\ "/>
    <numFmt numFmtId="185" formatCode="0.0_ "/>
    <numFmt numFmtId="186" formatCode="m&quot;月&quot;d&quot;日&quot;;@"/>
    <numFmt numFmtId="187" formatCode="0_);[Red]\(0\)"/>
    <numFmt numFmtId="188" formatCode="0.0_);[Red]\(0.0\)"/>
    <numFmt numFmtId="189" formatCode="#,##0;[Red]#,##0"/>
    <numFmt numFmtId="190" formatCode="[$]ggge&quot;年&quot;m&quot;月&quot;d&quot;日&quot;;@" x16r2:formatCode16="[$-ja-JP-x-gannen]ggge&quot;年&quot;m&quot;月&quot;d&quot;日&quot;;@"/>
    <numFmt numFmtId="191" formatCode="#,##0.0_);[Red]\(#,##0.0\)"/>
  </numFmts>
  <fonts count="71">
    <font>
      <sz val="12"/>
      <name val="ＭＳ ゴシック"/>
      <family val="3"/>
      <charset val="128"/>
    </font>
    <font>
      <sz val="11"/>
      <color theme="1"/>
      <name val="ＭＳ Ｐゴシック"/>
      <family val="2"/>
      <charset val="128"/>
      <scheme val="minor"/>
    </font>
    <font>
      <sz val="12"/>
      <name val="ＭＳ ゴシック"/>
      <family val="3"/>
      <charset val="128"/>
    </font>
    <font>
      <sz val="12"/>
      <name val="ＭＳ ゴシック"/>
      <family val="3"/>
      <charset val="128"/>
    </font>
    <font>
      <sz val="6"/>
      <name val="ＭＳ ゴシック"/>
      <family val="3"/>
      <charset val="128"/>
    </font>
    <font>
      <sz val="9"/>
      <name val="ＭＳ 明朝"/>
      <family val="1"/>
      <charset val="128"/>
    </font>
    <font>
      <sz val="12"/>
      <name val="ＭＳ 明朝"/>
      <family val="1"/>
      <charset val="128"/>
    </font>
    <font>
      <sz val="16"/>
      <name val="ＭＳ 明朝"/>
      <family val="1"/>
      <charset val="128"/>
    </font>
    <font>
      <sz val="10"/>
      <name val="ＭＳ 明朝"/>
      <family val="1"/>
      <charset val="128"/>
    </font>
    <font>
      <sz val="10"/>
      <name val="ＭＳ ゴシック"/>
      <family val="3"/>
      <charset val="128"/>
    </font>
    <font>
      <sz val="8"/>
      <name val="ＭＳ 明朝"/>
      <family val="1"/>
      <charset val="128"/>
    </font>
    <font>
      <sz val="24"/>
      <name val="ＭＳ 明朝"/>
      <family val="1"/>
      <charset val="128"/>
    </font>
    <font>
      <sz val="9"/>
      <name val="ＭＳ ゴシック"/>
      <family val="3"/>
      <charset val="128"/>
    </font>
    <font>
      <sz val="7"/>
      <name val="ＭＳ 明朝"/>
      <family val="1"/>
      <charset val="128"/>
    </font>
    <font>
      <sz val="14"/>
      <name val="ＭＳ 明朝"/>
      <family val="1"/>
      <charset val="128"/>
    </font>
    <font>
      <vertAlign val="superscript"/>
      <sz val="12"/>
      <name val="ＭＳ 明朝"/>
      <family val="1"/>
      <charset val="128"/>
    </font>
    <font>
      <sz val="6"/>
      <name val="ＭＳ 明朝"/>
      <family val="1"/>
      <charset val="128"/>
    </font>
    <font>
      <sz val="11"/>
      <name val="ＭＳ 明朝"/>
      <family val="1"/>
      <charset val="128"/>
    </font>
    <font>
      <sz val="10"/>
      <color indexed="9"/>
      <name val="ＭＳ 明朝"/>
      <family val="1"/>
      <charset val="128"/>
    </font>
    <font>
      <i/>
      <sz val="10"/>
      <name val="HG創英角ﾎﾟｯﾌﾟ体"/>
      <family val="3"/>
      <charset val="128"/>
    </font>
    <font>
      <i/>
      <sz val="12"/>
      <name val="HG創英角ﾎﾟｯﾌﾟ体"/>
      <family val="3"/>
      <charset val="128"/>
    </font>
    <font>
      <sz val="10"/>
      <name val="HGP創英角ﾎﾟｯﾌﾟ体"/>
      <family val="3"/>
      <charset val="128"/>
    </font>
    <font>
      <i/>
      <sz val="12"/>
      <name val="HGP創英角ﾎﾟｯﾌﾟ体"/>
      <family val="3"/>
      <charset val="128"/>
    </font>
    <font>
      <i/>
      <sz val="10"/>
      <name val="HGP創英角ﾎﾟｯﾌﾟ体"/>
      <family val="3"/>
      <charset val="128"/>
    </font>
    <font>
      <i/>
      <sz val="24"/>
      <name val="HGP創英角ﾎﾟｯﾌﾟ体"/>
      <family val="3"/>
      <charset val="128"/>
    </font>
    <font>
      <sz val="12"/>
      <name val="HGP創英角ﾎﾟｯﾌﾟ体"/>
      <family val="3"/>
      <charset val="128"/>
    </font>
    <font>
      <b/>
      <sz val="10"/>
      <name val="HGP創英角ﾎﾟｯﾌﾟ体"/>
      <family val="3"/>
      <charset val="128"/>
    </font>
    <font>
      <b/>
      <i/>
      <sz val="10"/>
      <name val="HGP創英角ﾎﾟｯﾌﾟ体"/>
      <family val="3"/>
      <charset val="128"/>
    </font>
    <font>
      <b/>
      <sz val="12"/>
      <name val="ＭＳ 明朝"/>
      <family val="1"/>
      <charset val="128"/>
    </font>
    <font>
      <i/>
      <sz val="11"/>
      <name val="HGP創英角ﾎﾟｯﾌﾟ体"/>
      <family val="3"/>
      <charset val="128"/>
    </font>
    <font>
      <i/>
      <sz val="16"/>
      <name val="HGP創英角ﾎﾟｯﾌﾟ体"/>
      <family val="3"/>
      <charset val="128"/>
    </font>
    <font>
      <b/>
      <i/>
      <sz val="10"/>
      <name val="HG丸ｺﾞｼｯｸM-PRO"/>
      <family val="3"/>
      <charset val="128"/>
    </font>
    <font>
      <b/>
      <i/>
      <sz val="12"/>
      <name val="HG丸ｺﾞｼｯｸM-PRO"/>
      <family val="3"/>
      <charset val="128"/>
    </font>
    <font>
      <b/>
      <i/>
      <sz val="8"/>
      <name val="HG丸ｺﾞｼｯｸM-PRO"/>
      <family val="3"/>
      <charset val="128"/>
    </font>
    <font>
      <b/>
      <i/>
      <sz val="6"/>
      <name val="HG丸ｺﾞｼｯｸM-PRO"/>
      <family val="3"/>
      <charset val="128"/>
    </font>
    <font>
      <sz val="9"/>
      <name val="HGP創英角ﾎﾟｯﾌﾟ体"/>
      <family val="3"/>
      <charset val="128"/>
    </font>
    <font>
      <i/>
      <sz val="12"/>
      <name val="HGS創英角ﾎﾟｯﾌﾟ体"/>
      <family val="3"/>
      <charset val="128"/>
    </font>
    <font>
      <b/>
      <i/>
      <sz val="12"/>
      <name val="HGP創英角ﾎﾟｯﾌﾟ体"/>
      <family val="3"/>
      <charset val="128"/>
    </font>
    <font>
      <b/>
      <i/>
      <sz val="24"/>
      <name val="HGP創英角ﾎﾟｯﾌﾟ体"/>
      <family val="3"/>
      <charset val="128"/>
    </font>
    <font>
      <i/>
      <sz val="12"/>
      <name val="HG丸ｺﾞｼｯｸM-PRO"/>
      <family val="3"/>
      <charset val="128"/>
    </font>
    <font>
      <i/>
      <sz val="9"/>
      <name val="HGP創英角ﾎﾟｯﾌﾟ体"/>
      <family val="3"/>
      <charset val="128"/>
    </font>
    <font>
      <i/>
      <u/>
      <sz val="10"/>
      <name val="HGP創英角ﾎﾟｯﾌﾟ体"/>
      <family val="3"/>
      <charset val="128"/>
    </font>
    <font>
      <b/>
      <sz val="11"/>
      <name val="ＭＳ 明朝"/>
      <family val="1"/>
      <charset val="128"/>
    </font>
    <font>
      <b/>
      <i/>
      <sz val="16"/>
      <name val="HG丸ｺﾞｼｯｸM-PRO"/>
      <family val="3"/>
      <charset val="128"/>
    </font>
    <font>
      <sz val="11"/>
      <name val="ＭＳ ゴシック"/>
      <family val="3"/>
      <charset val="128"/>
    </font>
    <font>
      <sz val="11"/>
      <color indexed="10"/>
      <name val="ＭＳ 明朝"/>
      <family val="1"/>
      <charset val="128"/>
    </font>
    <font>
      <sz val="11"/>
      <color theme="1"/>
      <name val="ＭＳ Ｐゴシック"/>
      <family val="3"/>
      <charset val="128"/>
      <scheme val="minor"/>
    </font>
    <font>
      <sz val="10.5"/>
      <name val="ＭＳ 明朝"/>
      <family val="1"/>
      <charset val="128"/>
    </font>
    <font>
      <sz val="6"/>
      <name val="ＭＳ Ｐゴシック"/>
      <family val="3"/>
      <charset val="128"/>
    </font>
    <font>
      <sz val="12"/>
      <name val="Meiryo UI"/>
      <family val="3"/>
      <charset val="128"/>
    </font>
    <font>
      <sz val="10"/>
      <name val="Meiryo UI"/>
      <family val="3"/>
      <charset val="128"/>
    </font>
    <font>
      <sz val="9"/>
      <name val="Meiryo UI"/>
      <family val="3"/>
      <charset val="128"/>
    </font>
    <font>
      <sz val="16"/>
      <name val="Meiryo UI"/>
      <family val="3"/>
      <charset val="128"/>
    </font>
    <font>
      <sz val="11"/>
      <name val="Meiryo UI"/>
      <family val="3"/>
      <charset val="128"/>
    </font>
    <font>
      <sz val="8"/>
      <name val="Meiryo UI"/>
      <family val="3"/>
      <charset val="128"/>
    </font>
    <font>
      <sz val="6"/>
      <name val="Meiryo UI"/>
      <family val="3"/>
      <charset val="128"/>
    </font>
    <font>
      <b/>
      <sz val="10"/>
      <name val="Meiryo UI"/>
      <family val="3"/>
      <charset val="128"/>
    </font>
    <font>
      <sz val="8.5"/>
      <name val="Meiryo UI"/>
      <family val="3"/>
      <charset val="128"/>
    </font>
    <font>
      <sz val="10"/>
      <name val="Arial Unicode MS"/>
      <family val="2"/>
    </font>
    <font>
      <b/>
      <sz val="9"/>
      <name val="Meiryo UI"/>
      <family val="3"/>
      <charset val="128"/>
    </font>
    <font>
      <b/>
      <sz val="9"/>
      <color indexed="81"/>
      <name val="MS P ゴシック"/>
      <family val="3"/>
      <charset val="128"/>
    </font>
    <font>
      <i/>
      <sz val="10"/>
      <name val="ＭＳ 明朝"/>
      <family val="1"/>
      <charset val="128"/>
    </font>
    <font>
      <u/>
      <sz val="12"/>
      <name val="ＭＳ 明朝"/>
      <family val="1"/>
      <charset val="128"/>
    </font>
    <font>
      <sz val="22"/>
      <name val="ＭＳ 明朝"/>
      <family val="1"/>
      <charset val="128"/>
    </font>
    <font>
      <b/>
      <sz val="12"/>
      <color indexed="81"/>
      <name val="MS P ゴシック"/>
      <family val="3"/>
      <charset val="128"/>
    </font>
    <font>
      <sz val="12"/>
      <color theme="1"/>
      <name val="ＭＳ 明朝"/>
      <family val="1"/>
      <charset val="128"/>
    </font>
    <font>
      <sz val="6"/>
      <name val="ＭＳ Ｐゴシック"/>
      <family val="3"/>
      <charset val="128"/>
      <scheme val="minor"/>
    </font>
    <font>
      <sz val="20"/>
      <name val="ＭＳ ゴシック"/>
      <family val="3"/>
      <charset val="128"/>
    </font>
    <font>
      <sz val="6"/>
      <name val="ＭＳ Ｐゴシック"/>
      <family val="2"/>
      <charset val="128"/>
      <scheme val="minor"/>
    </font>
    <font>
      <sz val="12"/>
      <name val="BIZ UDP明朝 Medium"/>
      <family val="1"/>
      <charset val="128"/>
    </font>
    <font>
      <sz val="12"/>
      <color theme="1"/>
      <name val="ＭＳ ゴシック"/>
      <family val="3"/>
      <charset val="128"/>
    </font>
  </fonts>
  <fills count="13">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51"/>
        <bgColor indexed="64"/>
      </patternFill>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s>
  <borders count="2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style="dashed">
        <color indexed="64"/>
      </right>
      <top style="dashed">
        <color indexed="64"/>
      </top>
      <bottom style="dashed">
        <color indexed="64"/>
      </bottom>
      <diagonal/>
    </border>
    <border>
      <left/>
      <right style="thin">
        <color indexed="64"/>
      </right>
      <top style="dashed">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ashed">
        <color indexed="64"/>
      </bottom>
      <diagonal/>
    </border>
    <border>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style="hair">
        <color indexed="64"/>
      </left>
      <right/>
      <top style="thin">
        <color indexed="64"/>
      </top>
      <bottom style="thin">
        <color indexed="64"/>
      </bottom>
      <diagonal/>
    </border>
    <border>
      <left style="hair">
        <color indexed="64"/>
      </left>
      <right/>
      <top style="thin">
        <color indexed="64"/>
      </top>
      <bottom style="dashed">
        <color indexed="64"/>
      </bottom>
      <diagonal/>
    </border>
    <border>
      <left style="hair">
        <color indexed="64"/>
      </left>
      <right/>
      <top style="dashed">
        <color indexed="64"/>
      </top>
      <bottom style="double">
        <color indexed="64"/>
      </bottom>
      <diagonal/>
    </border>
    <border>
      <left style="hair">
        <color indexed="64"/>
      </left>
      <right/>
      <top/>
      <bottom style="thin">
        <color indexed="64"/>
      </bottom>
      <diagonal/>
    </border>
    <border>
      <left/>
      <right style="hair">
        <color indexed="64"/>
      </right>
      <top style="thin">
        <color indexed="64"/>
      </top>
      <bottom style="dashed">
        <color indexed="64"/>
      </bottom>
      <diagonal/>
    </border>
    <border>
      <left/>
      <right style="hair">
        <color indexed="64"/>
      </right>
      <top style="dashed">
        <color indexed="64"/>
      </top>
      <bottom style="double">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dashed">
        <color indexed="64"/>
      </bottom>
      <diagonal/>
    </border>
    <border>
      <left/>
      <right/>
      <top style="hair">
        <color indexed="64"/>
      </top>
      <bottom style="dashed">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right style="dashed">
        <color indexed="64"/>
      </right>
      <top/>
      <bottom style="thin">
        <color indexed="64"/>
      </bottom>
      <diagonal/>
    </border>
    <border>
      <left/>
      <right/>
      <top style="dashed">
        <color indexed="64"/>
      </top>
      <bottom style="dashed">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style="double">
        <color indexed="64"/>
      </bottom>
      <diagonal/>
    </border>
    <border>
      <left/>
      <right style="dotted">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dotted">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top/>
      <bottom style="dashed">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ashed">
        <color indexed="64"/>
      </left>
      <right/>
      <top style="thin">
        <color indexed="64"/>
      </top>
      <bottom style="thin">
        <color indexed="64"/>
      </bottom>
      <diagonal/>
    </border>
    <border>
      <left style="double">
        <color indexed="64"/>
      </left>
      <right/>
      <top style="double">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ouble">
        <color indexed="64"/>
      </top>
      <bottom style="thin">
        <color indexed="64"/>
      </bottom>
      <diagonal/>
    </border>
    <border diagonalUp="1">
      <left style="hair">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hair">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style="double">
        <color indexed="64"/>
      </bottom>
      <diagonal/>
    </border>
    <border>
      <left style="dashed">
        <color indexed="64"/>
      </left>
      <right/>
      <top style="thin">
        <color indexed="64"/>
      </top>
      <bottom style="dashed">
        <color indexed="64"/>
      </bottom>
      <diagonal/>
    </border>
    <border>
      <left style="dashed">
        <color indexed="64"/>
      </left>
      <right/>
      <top style="thin">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top style="hair">
        <color indexed="64"/>
      </top>
      <bottom style="dashed">
        <color indexed="64"/>
      </bottom>
      <diagonal/>
    </border>
    <border>
      <left/>
      <right style="dashed">
        <color indexed="64"/>
      </right>
      <top style="dashed">
        <color indexed="64"/>
      </top>
      <bottom style="hair">
        <color indexed="64"/>
      </bottom>
      <diagonal/>
    </border>
    <border>
      <left style="dashed">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diagonalUp="1">
      <left/>
      <right style="thin">
        <color indexed="64"/>
      </right>
      <top/>
      <bottom style="thin">
        <color indexed="64"/>
      </bottom>
      <diagonal style="thin">
        <color indexed="64"/>
      </diagonal>
    </border>
    <border diagonalUp="1">
      <left/>
      <right style="dashed">
        <color indexed="64"/>
      </right>
      <top style="double">
        <color indexed="64"/>
      </top>
      <bottom style="thin">
        <color indexed="64"/>
      </bottom>
      <diagonal style="thin">
        <color indexed="64"/>
      </diagonal>
    </border>
    <border diagonalUp="1">
      <left/>
      <right style="dashed">
        <color indexed="64"/>
      </right>
      <top/>
      <bottom style="thin">
        <color indexed="64"/>
      </bottom>
      <diagonal style="thin">
        <color indexed="64"/>
      </diagonal>
    </border>
    <border>
      <left style="dashed">
        <color indexed="64"/>
      </left>
      <right/>
      <top/>
      <bottom style="double">
        <color indexed="64"/>
      </bottom>
      <diagonal/>
    </border>
    <border>
      <left/>
      <right style="dashed">
        <color indexed="64"/>
      </right>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double">
        <color theme="3" tint="0.39994506668294322"/>
      </left>
      <right style="double">
        <color theme="3" tint="0.39991454817346722"/>
      </right>
      <top style="double">
        <color theme="3" tint="0.39994506668294322"/>
      </top>
      <bottom style="double">
        <color theme="3" tint="0.39991454817346722"/>
      </bottom>
      <diagonal/>
    </border>
    <border>
      <left style="double">
        <color theme="3" tint="0.39991454817346722"/>
      </left>
      <right style="double">
        <color theme="3" tint="0.39994506668294322"/>
      </right>
      <top style="double">
        <color theme="3" tint="0.39994506668294322"/>
      </top>
      <bottom style="double">
        <color theme="3" tint="0.39991454817346722"/>
      </bottom>
      <diagonal/>
    </border>
    <border>
      <left style="double">
        <color theme="3" tint="0.39994506668294322"/>
      </left>
      <right style="double">
        <color theme="3" tint="0.39991454817346722"/>
      </right>
      <top style="double">
        <color theme="3" tint="0.39991454817346722"/>
      </top>
      <bottom style="double">
        <color theme="3" tint="0.39991454817346722"/>
      </bottom>
      <diagonal/>
    </border>
    <border>
      <left style="double">
        <color theme="3" tint="0.39991454817346722"/>
      </left>
      <right style="double">
        <color theme="3" tint="0.39994506668294322"/>
      </right>
      <top style="double">
        <color theme="3" tint="0.39991454817346722"/>
      </top>
      <bottom style="double">
        <color theme="3" tint="0.39991454817346722"/>
      </bottom>
      <diagonal/>
    </border>
    <border>
      <left style="double">
        <color theme="3" tint="0.39994506668294322"/>
      </left>
      <right style="double">
        <color theme="3" tint="0.39991454817346722"/>
      </right>
      <top style="double">
        <color theme="3" tint="0.39991454817346722"/>
      </top>
      <bottom style="double">
        <color theme="3" tint="0.39994506668294322"/>
      </bottom>
      <diagonal/>
    </border>
    <border>
      <left style="double">
        <color theme="3" tint="0.39991454817346722"/>
      </left>
      <right style="double">
        <color theme="3" tint="0.39994506668294322"/>
      </right>
      <top style="double">
        <color theme="3" tint="0.39991454817346722"/>
      </top>
      <bottom style="double">
        <color theme="3" tint="0.39994506668294322"/>
      </bottom>
      <diagonal/>
    </border>
    <border>
      <left style="double">
        <color theme="3" tint="0.39991454817346722"/>
      </left>
      <right style="double">
        <color theme="3" tint="0.39991454817346722"/>
      </right>
      <top style="double">
        <color theme="3" tint="0.39991454817346722"/>
      </top>
      <bottom style="double">
        <color theme="3" tint="0.39994506668294322"/>
      </bottom>
      <diagonal/>
    </border>
    <border>
      <left style="double">
        <color theme="3" tint="0.39994506668294322"/>
      </left>
      <right style="double">
        <color theme="3" tint="0.39994506668294322"/>
      </right>
      <top style="double">
        <color theme="3" tint="0.39994506668294322"/>
      </top>
      <bottom style="double">
        <color theme="3" tint="0.39994506668294322"/>
      </bottom>
      <diagonal/>
    </border>
    <border>
      <left style="double">
        <color rgb="FF00B0F0"/>
      </left>
      <right style="double">
        <color rgb="FF00B0F0"/>
      </right>
      <top style="double">
        <color rgb="FF00B0F0"/>
      </top>
      <bottom style="double">
        <color rgb="FF00B0F0"/>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hair">
        <color indexed="64"/>
      </right>
      <top style="hair">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46" fillId="0" borderId="0">
      <alignment vertical="center"/>
    </xf>
    <xf numFmtId="38" fontId="2" fillId="0" borderId="0" applyFont="0" applyFill="0" applyBorder="0" applyAlignment="0" applyProtection="0">
      <alignment vertical="center"/>
    </xf>
    <xf numFmtId="0" fontId="46" fillId="0" borderId="0">
      <alignment vertical="center"/>
    </xf>
    <xf numFmtId="0" fontId="1" fillId="0" borderId="0">
      <alignment vertical="center"/>
    </xf>
  </cellStyleXfs>
  <cellXfs count="1462">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quotePrefix="1" applyFont="1" applyAlignment="1">
      <alignment horizontal="righ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11" xfId="0" applyFont="1" applyBorder="1">
      <alignment vertical="center"/>
    </xf>
    <xf numFmtId="0" fontId="8" fillId="0" borderId="0" xfId="0" applyFont="1" applyAlignment="1">
      <alignment horizontal="center" vertical="center"/>
    </xf>
    <xf numFmtId="0" fontId="6" fillId="0" borderId="12" xfId="0" applyFont="1" applyBorder="1">
      <alignment vertical="center"/>
    </xf>
    <xf numFmtId="0" fontId="6" fillId="0" borderId="7"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11" fillId="0" borderId="0" xfId="0" applyFont="1" applyAlignment="1">
      <alignment horizontal="center" vertical="center"/>
    </xf>
    <xf numFmtId="38" fontId="11" fillId="0" borderId="0" xfId="1" applyFont="1" applyAlignment="1">
      <alignment horizontal="center" vertical="center"/>
    </xf>
    <xf numFmtId="0" fontId="11" fillId="0" borderId="0" xfId="0" applyFont="1" applyAlignment="1">
      <alignment horizontal="left" vertical="center"/>
    </xf>
    <xf numFmtId="0" fontId="8" fillId="0" borderId="16" xfId="0" applyFont="1" applyBorder="1">
      <alignment vertical="center"/>
    </xf>
    <xf numFmtId="0" fontId="8" fillId="0" borderId="0" xfId="0" applyFont="1" applyAlignment="1">
      <alignment horizontal="right" vertical="center"/>
    </xf>
    <xf numFmtId="0" fontId="8" fillId="0" borderId="9" xfId="0" applyFont="1" applyBorder="1">
      <alignment vertical="center"/>
    </xf>
    <xf numFmtId="0" fontId="8" fillId="0" borderId="9" xfId="0" applyFont="1" applyBorder="1" applyAlignment="1">
      <alignment vertical="center" textRotation="255"/>
    </xf>
    <xf numFmtId="0" fontId="6" fillId="0" borderId="9" xfId="0" applyFont="1" applyBorder="1" applyAlignment="1">
      <alignment vertical="center" textRotation="255"/>
    </xf>
    <xf numFmtId="0" fontId="6" fillId="0" borderId="0" xfId="0" applyFont="1" applyAlignment="1">
      <alignment horizontal="center" vertical="center"/>
    </xf>
    <xf numFmtId="0" fontId="6" fillId="0" borderId="0" xfId="0" applyFont="1" applyAlignment="1">
      <alignmen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2" borderId="21" xfId="0" applyFont="1" applyFill="1" applyBorder="1" applyAlignment="1">
      <alignment horizontal="center" vertical="center"/>
    </xf>
    <xf numFmtId="0" fontId="6" fillId="0" borderId="22" xfId="0" applyFont="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177" fontId="6" fillId="0" borderId="23" xfId="0" applyNumberFormat="1" applyFont="1" applyBorder="1">
      <alignment vertical="center"/>
    </xf>
    <xf numFmtId="177" fontId="6" fillId="0" borderId="24" xfId="0" applyNumberFormat="1" applyFont="1" applyBorder="1">
      <alignment vertical="center"/>
    </xf>
    <xf numFmtId="177" fontId="6" fillId="0" borderId="25" xfId="0" applyNumberFormat="1" applyFont="1" applyBorder="1">
      <alignment vertical="center"/>
    </xf>
    <xf numFmtId="0" fontId="7" fillId="0" borderId="0" xfId="0" applyFont="1">
      <alignment vertical="center"/>
    </xf>
    <xf numFmtId="177" fontId="9" fillId="0" borderId="24" xfId="0" applyNumberFormat="1" applyFont="1" applyBorder="1">
      <alignment vertical="center"/>
    </xf>
    <xf numFmtId="177" fontId="9" fillId="0" borderId="26" xfId="0" applyNumberFormat="1" applyFont="1" applyBorder="1">
      <alignment vertical="center"/>
    </xf>
    <xf numFmtId="177" fontId="9" fillId="2" borderId="26" xfId="0" applyNumberFormat="1" applyFont="1" applyFill="1" applyBorder="1">
      <alignment vertical="center"/>
    </xf>
    <xf numFmtId="177" fontId="9" fillId="0" borderId="27" xfId="0" applyNumberFormat="1" applyFont="1" applyBorder="1">
      <alignment vertical="center"/>
    </xf>
    <xf numFmtId="177" fontId="9" fillId="3" borderId="24" xfId="0" applyNumberFormat="1" applyFont="1" applyFill="1" applyBorder="1">
      <alignment vertical="center"/>
    </xf>
    <xf numFmtId="177" fontId="9" fillId="3" borderId="26" xfId="0" applyNumberFormat="1" applyFont="1" applyFill="1" applyBorder="1">
      <alignment vertical="center"/>
    </xf>
    <xf numFmtId="177" fontId="9" fillId="3" borderId="27" xfId="0" applyNumberFormat="1" applyFont="1" applyFill="1" applyBorder="1">
      <alignment vertical="center"/>
    </xf>
    <xf numFmtId="177" fontId="9" fillId="0" borderId="25" xfId="0" applyNumberFormat="1" applyFont="1" applyBorder="1">
      <alignment vertical="center"/>
    </xf>
    <xf numFmtId="177" fontId="9" fillId="0" borderId="28" xfId="0" applyNumberFormat="1" applyFont="1" applyBorder="1">
      <alignment vertical="center"/>
    </xf>
    <xf numFmtId="177" fontId="9" fillId="2" borderId="28" xfId="0" applyNumberFormat="1" applyFont="1" applyFill="1" applyBorder="1">
      <alignment vertical="center"/>
    </xf>
    <xf numFmtId="177" fontId="9" fillId="0" borderId="29" xfId="0" applyNumberFormat="1" applyFont="1" applyBorder="1">
      <alignment vertical="center"/>
    </xf>
    <xf numFmtId="177" fontId="9" fillId="3" borderId="25" xfId="0" applyNumberFormat="1" applyFont="1" applyFill="1" applyBorder="1">
      <alignment vertical="center"/>
    </xf>
    <xf numFmtId="177" fontId="9" fillId="3" borderId="28" xfId="0" applyNumberFormat="1" applyFont="1" applyFill="1" applyBorder="1">
      <alignment vertical="center"/>
    </xf>
    <xf numFmtId="177" fontId="9" fillId="3" borderId="29" xfId="0" applyNumberFormat="1" applyFont="1" applyFill="1" applyBorder="1">
      <alignment vertical="center"/>
    </xf>
    <xf numFmtId="177" fontId="9" fillId="0" borderId="30" xfId="0" applyNumberFormat="1" applyFont="1" applyBorder="1">
      <alignment vertical="center"/>
    </xf>
    <xf numFmtId="177" fontId="9" fillId="0" borderId="31" xfId="0" applyNumberFormat="1" applyFont="1" applyBorder="1">
      <alignment vertical="center"/>
    </xf>
    <xf numFmtId="177" fontId="9" fillId="2" borderId="31" xfId="0" applyNumberFormat="1" applyFont="1" applyFill="1" applyBorder="1">
      <alignment vertical="center"/>
    </xf>
    <xf numFmtId="177" fontId="9" fillId="0" borderId="32" xfId="0" applyNumberFormat="1" applyFont="1" applyBorder="1">
      <alignment vertical="center"/>
    </xf>
    <xf numFmtId="177" fontId="9" fillId="3" borderId="30" xfId="0" applyNumberFormat="1" applyFont="1" applyFill="1" applyBorder="1">
      <alignment vertical="center"/>
    </xf>
    <xf numFmtId="177" fontId="9" fillId="3" borderId="31" xfId="0" applyNumberFormat="1" applyFont="1" applyFill="1" applyBorder="1">
      <alignment vertical="center"/>
    </xf>
    <xf numFmtId="177" fontId="9" fillId="3" borderId="32" xfId="0" applyNumberFormat="1" applyFont="1" applyFill="1" applyBorder="1">
      <alignment vertical="center"/>
    </xf>
    <xf numFmtId="0" fontId="6" fillId="0" borderId="21" xfId="0" applyFont="1" applyBorder="1" applyAlignment="1">
      <alignment horizontal="center" vertical="center" shrinkToFit="1"/>
    </xf>
    <xf numFmtId="0" fontId="6" fillId="3" borderId="21" xfId="0" applyFont="1" applyFill="1" applyBorder="1" applyAlignment="1">
      <alignment horizontal="center" vertical="center" shrinkToFit="1"/>
    </xf>
    <xf numFmtId="0" fontId="6" fillId="4" borderId="21" xfId="0" applyFont="1" applyFill="1" applyBorder="1" applyAlignment="1">
      <alignment horizontal="center" vertical="center"/>
    </xf>
    <xf numFmtId="177" fontId="9" fillId="4" borderId="26" xfId="0" applyNumberFormat="1" applyFont="1" applyFill="1" applyBorder="1">
      <alignment vertical="center"/>
    </xf>
    <xf numFmtId="177" fontId="9" fillId="4" borderId="28" xfId="0" applyNumberFormat="1" applyFont="1" applyFill="1" applyBorder="1">
      <alignment vertical="center"/>
    </xf>
    <xf numFmtId="177" fontId="9" fillId="4" borderId="31" xfId="0" applyNumberFormat="1" applyFont="1" applyFill="1" applyBorder="1">
      <alignment vertical="center"/>
    </xf>
    <xf numFmtId="0" fontId="8" fillId="0" borderId="13" xfId="0" applyFont="1" applyBorder="1">
      <alignment vertical="center"/>
    </xf>
    <xf numFmtId="0" fontId="8" fillId="0" borderId="12" xfId="0" applyFont="1" applyBorder="1">
      <alignment vertical="center"/>
    </xf>
    <xf numFmtId="0" fontId="8" fillId="0" borderId="11" xfId="0" applyFont="1" applyBorder="1">
      <alignment vertical="center"/>
    </xf>
    <xf numFmtId="0" fontId="8" fillId="0" borderId="12" xfId="0" applyFont="1" applyBorder="1" applyAlignment="1">
      <alignment horizontal="center" vertical="center"/>
    </xf>
    <xf numFmtId="0" fontId="8" fillId="0" borderId="33" xfId="0" applyFont="1" applyBorder="1">
      <alignment vertical="center"/>
    </xf>
    <xf numFmtId="0" fontId="8" fillId="0" borderId="34"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38" fontId="6" fillId="0" borderId="0" xfId="1" applyFont="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6" fillId="0" borderId="0" xfId="1" applyNumberFormat="1" applyFont="1">
      <alignment vertical="center"/>
    </xf>
    <xf numFmtId="0" fontId="8" fillId="0" borderId="44" xfId="0" applyFont="1" applyBorder="1">
      <alignment vertical="center"/>
    </xf>
    <xf numFmtId="0" fontId="8" fillId="0" borderId="45" xfId="0" applyFont="1" applyBorder="1">
      <alignment vertical="center"/>
    </xf>
    <xf numFmtId="0" fontId="8" fillId="0" borderId="46" xfId="0" applyFont="1" applyBorder="1">
      <alignment vertical="center"/>
    </xf>
    <xf numFmtId="0" fontId="8" fillId="0" borderId="47" xfId="0" applyFont="1" applyBorder="1">
      <alignment vertical="center"/>
    </xf>
    <xf numFmtId="0" fontId="8" fillId="0" borderId="48" xfId="0" applyFont="1" applyBorder="1">
      <alignment vertical="center"/>
    </xf>
    <xf numFmtId="0" fontId="8" fillId="0" borderId="49" xfId="0" applyFont="1" applyBorder="1">
      <alignment vertical="center"/>
    </xf>
    <xf numFmtId="0" fontId="8" fillId="0" borderId="50" xfId="0" applyFont="1" applyBorder="1">
      <alignment vertical="center"/>
    </xf>
    <xf numFmtId="0" fontId="8" fillId="0" borderId="51" xfId="0" applyFont="1" applyBorder="1">
      <alignment vertical="center"/>
    </xf>
    <xf numFmtId="0" fontId="10" fillId="0" borderId="34" xfId="0" applyFont="1" applyBorder="1">
      <alignment vertical="center"/>
    </xf>
    <xf numFmtId="0" fontId="6" fillId="0" borderId="52" xfId="0" applyFont="1" applyBorder="1" applyAlignment="1">
      <alignment horizontal="center" vertical="center"/>
    </xf>
    <xf numFmtId="0" fontId="8" fillId="0" borderId="4" xfId="0" applyFont="1" applyBorder="1">
      <alignment vertical="center"/>
    </xf>
    <xf numFmtId="0" fontId="5" fillId="0" borderId="8" xfId="0" applyFont="1" applyBorder="1">
      <alignment vertical="center"/>
    </xf>
    <xf numFmtId="0" fontId="8" fillId="0" borderId="53" xfId="0" applyFont="1" applyBorder="1" applyAlignment="1">
      <alignment horizontal="center" vertical="center"/>
    </xf>
    <xf numFmtId="0" fontId="8" fillId="0" borderId="54" xfId="0" applyFont="1" applyBorder="1">
      <alignment vertical="center"/>
    </xf>
    <xf numFmtId="0" fontId="8" fillId="0" borderId="55" xfId="0" applyFont="1" applyBorder="1">
      <alignment vertical="center"/>
    </xf>
    <xf numFmtId="0" fontId="8" fillId="0" borderId="56" xfId="0" applyFont="1" applyBorder="1" applyAlignment="1">
      <alignment horizontal="center" vertical="center"/>
    </xf>
    <xf numFmtId="0" fontId="8" fillId="0" borderId="57" xfId="0" applyFont="1" applyBorder="1">
      <alignment vertical="center"/>
    </xf>
    <xf numFmtId="0" fontId="5" fillId="0" borderId="54" xfId="0" applyFont="1" applyBorder="1">
      <alignment vertical="center"/>
    </xf>
    <xf numFmtId="0" fontId="8" fillId="0" borderId="58" xfId="0" applyFont="1" applyBorder="1">
      <alignment vertical="center"/>
    </xf>
    <xf numFmtId="0" fontId="5" fillId="0" borderId="55" xfId="0" applyFont="1" applyBorder="1">
      <alignment vertical="center"/>
    </xf>
    <xf numFmtId="0" fontId="8" fillId="0" borderId="59" xfId="0" applyFont="1" applyBorder="1" applyAlignment="1">
      <alignment horizontal="center" vertical="center"/>
    </xf>
    <xf numFmtId="0" fontId="8" fillId="0" borderId="60" xfId="0" applyFont="1" applyBorder="1">
      <alignment vertical="center"/>
    </xf>
    <xf numFmtId="0" fontId="8" fillId="0" borderId="61" xfId="0" applyFont="1" applyBorder="1" applyAlignment="1">
      <alignment horizontal="center" vertical="center"/>
    </xf>
    <xf numFmtId="0" fontId="8" fillId="0" borderId="62" xfId="0" applyFont="1" applyBorder="1">
      <alignment vertical="center"/>
    </xf>
    <xf numFmtId="0" fontId="8" fillId="0" borderId="63" xfId="0" applyFont="1" applyBorder="1" applyAlignment="1">
      <alignment horizontal="center" vertical="center"/>
    </xf>
    <xf numFmtId="0" fontId="8" fillId="0" borderId="64" xfId="0" applyFont="1" applyBorder="1">
      <alignment vertical="center"/>
    </xf>
    <xf numFmtId="0" fontId="8" fillId="0" borderId="65" xfId="0" applyFont="1" applyBorder="1" applyAlignment="1">
      <alignment horizontal="center" vertical="center"/>
    </xf>
    <xf numFmtId="0" fontId="8" fillId="0" borderId="66" xfId="0" applyFont="1" applyBorder="1">
      <alignment vertical="center"/>
    </xf>
    <xf numFmtId="0" fontId="9" fillId="0" borderId="11" xfId="0" applyFont="1" applyBorder="1">
      <alignment vertical="center"/>
    </xf>
    <xf numFmtId="0" fontId="8" fillId="0" borderId="67" xfId="0" applyFont="1" applyBorder="1">
      <alignment vertical="center"/>
    </xf>
    <xf numFmtId="0" fontId="8" fillId="0" borderId="68" xfId="0" applyFont="1" applyBorder="1">
      <alignment vertical="center"/>
    </xf>
    <xf numFmtId="0" fontId="25" fillId="0" borderId="4" xfId="0" applyFont="1" applyBorder="1" applyAlignment="1">
      <alignment horizontal="center" vertical="center"/>
    </xf>
    <xf numFmtId="38" fontId="2" fillId="0" borderId="4" xfId="1" applyFont="1"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2" fillId="0" borderId="15" xfId="0" applyFont="1" applyBorder="1">
      <alignment vertical="center"/>
    </xf>
    <xf numFmtId="0" fontId="22" fillId="0" borderId="14" xfId="0" applyFont="1" applyBorder="1">
      <alignment vertical="center"/>
    </xf>
    <xf numFmtId="0" fontId="22" fillId="0" borderId="69" xfId="0" applyFont="1" applyBorder="1">
      <alignment vertical="center"/>
    </xf>
    <xf numFmtId="0" fontId="21" fillId="0" borderId="10" xfId="0" applyFont="1" applyBorder="1" applyAlignment="1">
      <alignment horizontal="left" vertical="center"/>
    </xf>
    <xf numFmtId="0" fontId="21" fillId="0" borderId="4" xfId="0" applyFont="1" applyBorder="1">
      <alignment vertical="center"/>
    </xf>
    <xf numFmtId="0" fontId="21" fillId="0" borderId="70" xfId="0" applyFont="1" applyBorder="1" applyAlignment="1">
      <alignment horizontal="right" vertical="center"/>
    </xf>
    <xf numFmtId="0" fontId="21" fillId="0" borderId="11" xfId="0" applyFont="1" applyBorder="1" applyAlignment="1">
      <alignment horizontal="right" vertical="center"/>
    </xf>
    <xf numFmtId="0" fontId="25" fillId="0" borderId="11" xfId="0" applyFont="1" applyBorder="1" applyAlignment="1">
      <alignment horizontal="center" vertical="center"/>
    </xf>
    <xf numFmtId="0" fontId="2" fillId="0" borderId="0" xfId="0" applyFont="1">
      <alignment vertical="center"/>
    </xf>
    <xf numFmtId="0" fontId="33" fillId="0" borderId="71" xfId="0" applyFont="1" applyBorder="1">
      <alignment vertical="center"/>
    </xf>
    <xf numFmtId="0" fontId="33" fillId="0" borderId="45" xfId="0" applyFont="1" applyBorder="1">
      <alignment vertical="center"/>
    </xf>
    <xf numFmtId="0" fontId="33" fillId="0" borderId="33" xfId="0" applyFont="1" applyBorder="1">
      <alignment vertical="center"/>
    </xf>
    <xf numFmtId="0" fontId="33" fillId="0" borderId="6" xfId="0" applyFont="1" applyBorder="1">
      <alignment vertical="center"/>
    </xf>
    <xf numFmtId="0" fontId="8" fillId="0" borderId="34" xfId="0" applyFont="1" applyBorder="1" applyAlignment="1">
      <alignment horizontal="left" vertical="center"/>
    </xf>
    <xf numFmtId="0" fontId="34" fillId="0" borderId="34" xfId="0" applyFont="1" applyBorder="1">
      <alignment vertical="center"/>
    </xf>
    <xf numFmtId="0" fontId="35" fillId="0" borderId="0" xfId="0" applyFont="1">
      <alignment vertical="center"/>
    </xf>
    <xf numFmtId="0" fontId="6" fillId="0" borderId="14" xfId="0" applyFont="1" applyBorder="1" applyAlignment="1">
      <alignment horizontal="center" vertical="center"/>
    </xf>
    <xf numFmtId="0" fontId="22" fillId="0" borderId="72" xfId="0" applyFont="1" applyBorder="1">
      <alignment vertical="center"/>
    </xf>
    <xf numFmtId="38" fontId="27" fillId="0" borderId="4" xfId="1" applyFont="1" applyBorder="1">
      <alignment vertical="center"/>
    </xf>
    <xf numFmtId="0" fontId="25" fillId="0" borderId="0" xfId="0" applyFont="1">
      <alignment vertical="center"/>
    </xf>
    <xf numFmtId="177" fontId="23" fillId="2" borderId="73" xfId="0" applyNumberFormat="1" applyFont="1" applyFill="1" applyBorder="1">
      <alignment vertical="center"/>
    </xf>
    <xf numFmtId="177" fontId="23" fillId="2" borderId="26" xfId="0" applyNumberFormat="1" applyFont="1" applyFill="1" applyBorder="1">
      <alignment vertical="center"/>
    </xf>
    <xf numFmtId="177" fontId="23" fillId="3" borderId="23" xfId="0" applyNumberFormat="1" applyFont="1" applyFill="1" applyBorder="1">
      <alignment vertical="center"/>
    </xf>
    <xf numFmtId="177" fontId="23" fillId="3" borderId="73" xfId="0" applyNumberFormat="1" applyFont="1" applyFill="1" applyBorder="1">
      <alignment vertical="center"/>
    </xf>
    <xf numFmtId="177" fontId="23" fillId="4" borderId="73" xfId="0" applyNumberFormat="1" applyFont="1" applyFill="1" applyBorder="1">
      <alignment vertical="center"/>
    </xf>
    <xf numFmtId="177" fontId="23" fillId="3" borderId="74" xfId="0" applyNumberFormat="1" applyFont="1" applyFill="1" applyBorder="1">
      <alignment vertical="center"/>
    </xf>
    <xf numFmtId="177" fontId="23" fillId="3" borderId="24" xfId="0" applyNumberFormat="1" applyFont="1" applyFill="1" applyBorder="1">
      <alignment vertical="center"/>
    </xf>
    <xf numFmtId="177" fontId="23" fillId="3" borderId="26" xfId="0" applyNumberFormat="1" applyFont="1" applyFill="1" applyBorder="1">
      <alignment vertical="center"/>
    </xf>
    <xf numFmtId="177" fontId="23" fillId="4" borderId="26" xfId="0" applyNumberFormat="1" applyFont="1" applyFill="1" applyBorder="1">
      <alignment vertical="center"/>
    </xf>
    <xf numFmtId="177" fontId="23" fillId="3" borderId="27" xfId="0" applyNumberFormat="1" applyFont="1" applyFill="1" applyBorder="1">
      <alignment vertical="center"/>
    </xf>
    <xf numFmtId="177" fontId="23" fillId="0" borderId="23" xfId="0" applyNumberFormat="1" applyFont="1" applyBorder="1">
      <alignment vertical="center"/>
    </xf>
    <xf numFmtId="177" fontId="23" fillId="0" borderId="73" xfId="0" applyNumberFormat="1" applyFont="1" applyBorder="1">
      <alignment vertical="center"/>
    </xf>
    <xf numFmtId="177" fontId="23" fillId="0" borderId="74" xfId="0" applyNumberFormat="1" applyFont="1" applyBorder="1">
      <alignment vertical="center"/>
    </xf>
    <xf numFmtId="177" fontId="23" fillId="0" borderId="24" xfId="0" applyNumberFormat="1" applyFont="1" applyBorder="1">
      <alignment vertical="center"/>
    </xf>
    <xf numFmtId="177" fontId="23" fillId="0" borderId="26" xfId="0" applyNumberFormat="1" applyFont="1" applyBorder="1">
      <alignment vertical="center"/>
    </xf>
    <xf numFmtId="177" fontId="23" fillId="0" borderId="27" xfId="0" applyNumberFormat="1" applyFont="1" applyBorder="1">
      <alignment vertical="center"/>
    </xf>
    <xf numFmtId="177" fontId="22" fillId="0" borderId="0" xfId="0" applyNumberFormat="1" applyFont="1" applyAlignment="1">
      <alignment horizontal="center" vertical="center" shrinkToFit="1"/>
    </xf>
    <xf numFmtId="0" fontId="17" fillId="0" borderId="0" xfId="0" applyFont="1">
      <alignment vertical="center"/>
    </xf>
    <xf numFmtId="0" fontId="8" fillId="2" borderId="75" xfId="0" applyFont="1" applyFill="1" applyBorder="1" applyAlignment="1">
      <alignment horizontal="center" vertical="center"/>
    </xf>
    <xf numFmtId="0" fontId="12" fillId="2" borderId="75"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0" fillId="0" borderId="181" xfId="0" applyBorder="1">
      <alignment vertical="center"/>
    </xf>
    <xf numFmtId="0" fontId="0" fillId="0" borderId="183" xfId="0" applyBorder="1">
      <alignment vertical="center"/>
    </xf>
    <xf numFmtId="0" fontId="0" fillId="0" borderId="185" xfId="0" applyBorder="1">
      <alignment vertical="center"/>
    </xf>
    <xf numFmtId="0" fontId="0" fillId="0" borderId="187" xfId="0" applyBorder="1">
      <alignment vertical="center"/>
    </xf>
    <xf numFmtId="0" fontId="0" fillId="0" borderId="188" xfId="0" applyBorder="1">
      <alignment vertical="center"/>
    </xf>
    <xf numFmtId="177" fontId="0" fillId="0" borderId="188" xfId="0" applyNumberFormat="1" applyBorder="1">
      <alignment vertical="center"/>
    </xf>
    <xf numFmtId="14" fontId="0" fillId="0" borderId="0" xfId="0" applyNumberFormat="1">
      <alignment vertical="center"/>
    </xf>
    <xf numFmtId="14" fontId="0" fillId="0" borderId="188" xfId="0" applyNumberFormat="1" applyBorder="1" applyAlignment="1">
      <alignment horizontal="right" vertical="center"/>
    </xf>
    <xf numFmtId="0" fontId="0" fillId="6" borderId="189" xfId="0" applyFill="1" applyBorder="1" applyProtection="1">
      <alignment vertical="center"/>
      <protection locked="0"/>
    </xf>
    <xf numFmtId="0" fontId="0" fillId="0" borderId="182" xfId="0" applyBorder="1">
      <alignment vertical="center"/>
    </xf>
    <xf numFmtId="0" fontId="0" fillId="0" borderId="184" xfId="0" applyBorder="1">
      <alignment vertical="center"/>
    </xf>
    <xf numFmtId="0" fontId="0" fillId="0" borderId="186" xfId="0" applyBorder="1">
      <alignment vertical="center"/>
    </xf>
    <xf numFmtId="38" fontId="50" fillId="0" borderId="0" xfId="3" applyFont="1" applyFill="1" applyBorder="1">
      <alignment vertical="center"/>
    </xf>
    <xf numFmtId="38" fontId="50" fillId="0" borderId="0" xfId="3" applyFont="1" applyFill="1" applyBorder="1" applyAlignment="1">
      <alignment horizontal="center" vertical="center"/>
    </xf>
    <xf numFmtId="38" fontId="50" fillId="0" borderId="0" xfId="3" applyFont="1" applyFill="1" applyBorder="1" applyAlignment="1">
      <alignment vertical="center" shrinkToFit="1"/>
    </xf>
    <xf numFmtId="0" fontId="49" fillId="0" borderId="0" xfId="0" applyFont="1" applyAlignment="1">
      <alignment vertical="center" shrinkToFit="1"/>
    </xf>
    <xf numFmtId="0" fontId="49" fillId="0" borderId="0" xfId="0" applyFont="1">
      <alignment vertical="center"/>
    </xf>
    <xf numFmtId="0" fontId="50" fillId="0" borderId="0" xfId="0" applyFont="1">
      <alignment vertical="center"/>
    </xf>
    <xf numFmtId="182" fontId="50" fillId="0" borderId="0" xfId="3" applyNumberFormat="1" applyFont="1" applyFill="1" applyBorder="1" applyAlignment="1">
      <alignment vertical="center" shrinkToFit="1"/>
    </xf>
    <xf numFmtId="182" fontId="49" fillId="0" borderId="0" xfId="0" applyNumberFormat="1" applyFont="1" applyAlignment="1">
      <alignment vertical="center" shrinkToFit="1"/>
    </xf>
    <xf numFmtId="0" fontId="50"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wrapText="1"/>
    </xf>
    <xf numFmtId="0" fontId="52" fillId="0" borderId="0" xfId="0" applyFont="1">
      <alignment vertical="center"/>
    </xf>
    <xf numFmtId="49" fontId="52" fillId="0" borderId="0" xfId="0" applyNumberFormat="1" applyFont="1">
      <alignment vertical="center"/>
    </xf>
    <xf numFmtId="0" fontId="53" fillId="0" borderId="0" xfId="0" applyFont="1">
      <alignment vertical="center"/>
    </xf>
    <xf numFmtId="0" fontId="50" fillId="0" borderId="0" xfId="0" applyFont="1" applyAlignment="1">
      <alignment vertical="center" wrapText="1"/>
    </xf>
    <xf numFmtId="0" fontId="50" fillId="0" borderId="0" xfId="0" applyFont="1" applyProtection="1">
      <alignment vertical="center"/>
      <protection locked="0"/>
    </xf>
    <xf numFmtId="0" fontId="50" fillId="0" borderId="0" xfId="0" applyFont="1" applyAlignment="1">
      <alignment horizontal="left" vertical="center"/>
    </xf>
    <xf numFmtId="49" fontId="50" fillId="0" borderId="0" xfId="0" applyNumberFormat="1" applyFont="1">
      <alignment vertical="center"/>
    </xf>
    <xf numFmtId="0" fontId="51" fillId="0" borderId="196" xfId="0" applyFont="1" applyBorder="1" applyAlignment="1">
      <alignment horizontal="center" vertical="center" shrinkToFit="1"/>
    </xf>
    <xf numFmtId="0" fontId="51" fillId="0" borderId="194" xfId="0" applyFont="1" applyBorder="1" applyAlignment="1">
      <alignment horizontal="center" vertical="center" shrinkToFit="1"/>
    </xf>
    <xf numFmtId="0" fontId="51" fillId="0" borderId="195" xfId="0" applyFont="1" applyBorder="1" applyAlignment="1">
      <alignment horizontal="center" vertical="center" shrinkToFit="1"/>
    </xf>
    <xf numFmtId="0" fontId="50" fillId="0" borderId="201" xfId="0" applyFont="1" applyBorder="1">
      <alignment vertical="center"/>
    </xf>
    <xf numFmtId="0" fontId="49" fillId="0" borderId="178" xfId="0" applyFont="1" applyBorder="1">
      <alignment vertical="center"/>
    </xf>
    <xf numFmtId="0" fontId="50" fillId="0" borderId="178" xfId="0" applyFont="1" applyBorder="1">
      <alignment vertical="center"/>
    </xf>
    <xf numFmtId="0" fontId="50" fillId="0" borderId="179" xfId="0" applyFont="1" applyBorder="1">
      <alignment vertical="center"/>
    </xf>
    <xf numFmtId="0" fontId="50" fillId="0" borderId="202" xfId="0" applyFont="1" applyBorder="1">
      <alignment vertical="center"/>
    </xf>
    <xf numFmtId="0" fontId="50" fillId="0" borderId="203" xfId="0" applyFont="1" applyBorder="1">
      <alignment vertical="center"/>
    </xf>
    <xf numFmtId="0" fontId="50" fillId="0" borderId="168" xfId="0" applyFont="1" applyBorder="1">
      <alignment vertical="center"/>
    </xf>
    <xf numFmtId="0" fontId="50" fillId="0" borderId="169" xfId="0" applyFont="1" applyBorder="1">
      <alignment vertical="center"/>
    </xf>
    <xf numFmtId="49" fontId="50" fillId="0" borderId="169" xfId="0" applyNumberFormat="1" applyFont="1" applyBorder="1">
      <alignment vertical="center"/>
    </xf>
    <xf numFmtId="0" fontId="50" fillId="0" borderId="170" xfId="0" applyFont="1" applyBorder="1">
      <alignment vertical="center"/>
    </xf>
    <xf numFmtId="0" fontId="0" fillId="0" borderId="0" xfId="0" applyAlignment="1"/>
    <xf numFmtId="56" fontId="50" fillId="0" borderId="0" xfId="0" applyNumberFormat="1" applyFont="1">
      <alignment vertical="center"/>
    </xf>
    <xf numFmtId="14" fontId="50" fillId="0" borderId="0" xfId="0" applyNumberFormat="1" applyFont="1">
      <alignment vertical="center"/>
    </xf>
    <xf numFmtId="183" fontId="55" fillId="0" borderId="214" xfId="0" applyNumberFormat="1" applyFont="1" applyBorder="1" applyAlignment="1">
      <alignment horizontal="center" vertical="center" wrapText="1"/>
    </xf>
    <xf numFmtId="183" fontId="55" fillId="0" borderId="215" xfId="0" applyNumberFormat="1" applyFont="1" applyBorder="1" applyAlignment="1">
      <alignment horizontal="center" vertical="center" wrapText="1"/>
    </xf>
    <xf numFmtId="183" fontId="55" fillId="0" borderId="216" xfId="0" applyNumberFormat="1" applyFont="1" applyBorder="1" applyAlignment="1">
      <alignment horizontal="center" vertical="center" wrapText="1"/>
    </xf>
    <xf numFmtId="0" fontId="51" fillId="7" borderId="8" xfId="0" applyFont="1" applyFill="1" applyBorder="1" applyAlignment="1">
      <alignment horizontal="center" vertical="center" wrapText="1"/>
    </xf>
    <xf numFmtId="0" fontId="51" fillId="7" borderId="9"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218" xfId="0" applyFont="1" applyBorder="1" applyAlignment="1">
      <alignment horizontal="center" vertical="center" shrinkToFit="1"/>
    </xf>
    <xf numFmtId="0" fontId="51" fillId="0" borderId="219" xfId="0" applyFont="1" applyBorder="1" applyAlignment="1">
      <alignment horizontal="center" vertical="center" shrinkToFit="1"/>
    </xf>
    <xf numFmtId="0" fontId="51" fillId="0" borderId="220" xfId="0" applyFont="1" applyBorder="1" applyAlignment="1">
      <alignment horizontal="center" vertical="center" shrinkToFit="1"/>
    </xf>
    <xf numFmtId="177" fontId="51" fillId="0" borderId="91" xfId="0" applyNumberFormat="1" applyFont="1" applyBorder="1" applyAlignment="1">
      <alignment horizontal="center" vertical="center"/>
    </xf>
    <xf numFmtId="0" fontId="51" fillId="0" borderId="8" xfId="0" applyFont="1" applyBorder="1" applyAlignment="1">
      <alignment horizontal="center" vertical="center" shrinkToFit="1"/>
    </xf>
    <xf numFmtId="0" fontId="51" fillId="0" borderId="221" xfId="0" applyFont="1" applyBorder="1" applyAlignment="1">
      <alignment horizontal="center" vertical="center" shrinkToFit="1"/>
    </xf>
    <xf numFmtId="0" fontId="59" fillId="0" borderId="192" xfId="0" applyFont="1" applyBorder="1" applyAlignment="1">
      <alignment horizontal="center" vertical="center" shrinkToFit="1"/>
    </xf>
    <xf numFmtId="0" fontId="59" fillId="0" borderId="191" xfId="0" applyFont="1" applyBorder="1" applyAlignment="1">
      <alignment horizontal="center" vertical="center" shrinkToFit="1"/>
    </xf>
    <xf numFmtId="0" fontId="59" fillId="0" borderId="197" xfId="0" applyFont="1" applyBorder="1" applyAlignment="1">
      <alignment horizontal="center" vertical="center" shrinkToFit="1"/>
    </xf>
    <xf numFmtId="0" fontId="59" fillId="0" borderId="222" xfId="0" applyFont="1" applyBorder="1" applyAlignment="1">
      <alignment horizontal="center" vertical="center" shrinkToFit="1"/>
    </xf>
    <xf numFmtId="0" fontId="59" fillId="0" borderId="98" xfId="0" applyFont="1" applyBorder="1" applyAlignment="1">
      <alignment horizontal="center" vertical="center" shrinkToFit="1"/>
    </xf>
    <xf numFmtId="0" fontId="59" fillId="0" borderId="221" xfId="0" applyFont="1" applyBorder="1" applyAlignment="1">
      <alignment horizontal="center" vertical="center" shrinkToFit="1"/>
    </xf>
    <xf numFmtId="0" fontId="7" fillId="0" borderId="0" xfId="0" applyFont="1" applyAlignment="1">
      <alignment horizontal="center" vertical="center"/>
    </xf>
    <xf numFmtId="0" fontId="61" fillId="0" borderId="10" xfId="0" applyFont="1" applyBorder="1" applyAlignment="1">
      <alignment horizontal="center" vertical="center"/>
    </xf>
    <xf numFmtId="0" fontId="61" fillId="0" borderId="13" xfId="0" applyFont="1" applyBorder="1" applyAlignment="1">
      <alignment horizontal="center" vertical="center"/>
    </xf>
    <xf numFmtId="0" fontId="62" fillId="0" borderId="0" xfId="0" applyFont="1">
      <alignment vertical="center"/>
    </xf>
    <xf numFmtId="0" fontId="8" fillId="0" borderId="0" xfId="0" applyFont="1" applyAlignment="1">
      <alignment vertical="center" textRotation="255"/>
    </xf>
    <xf numFmtId="38" fontId="11" fillId="0" borderId="0" xfId="3" applyFont="1" applyFill="1" applyAlignment="1">
      <alignment horizontal="center" vertical="center"/>
    </xf>
    <xf numFmtId="0" fontId="61" fillId="0" borderId="17" xfId="0" applyFont="1" applyBorder="1" applyAlignment="1">
      <alignment horizontal="center" vertical="center"/>
    </xf>
    <xf numFmtId="0" fontId="8" fillId="0" borderId="59" xfId="0" applyFont="1" applyBorder="1">
      <alignment vertical="center"/>
    </xf>
    <xf numFmtId="0" fontId="5" fillId="0" borderId="190" xfId="0" applyFont="1" applyBorder="1">
      <alignment vertical="center"/>
    </xf>
    <xf numFmtId="0" fontId="8" fillId="0" borderId="190" xfId="0" applyFont="1" applyBorder="1">
      <alignment vertical="center"/>
    </xf>
    <xf numFmtId="0" fontId="8" fillId="0" borderId="98" xfId="0" applyFont="1" applyBorder="1">
      <alignment vertical="center"/>
    </xf>
    <xf numFmtId="0" fontId="5" fillId="0" borderId="191" xfId="0" applyFont="1" applyBorder="1">
      <alignment vertical="center"/>
    </xf>
    <xf numFmtId="0" fontId="8" fillId="0" borderId="191" xfId="0" applyFont="1" applyBorder="1">
      <alignment vertical="center"/>
    </xf>
    <xf numFmtId="0" fontId="8" fillId="0" borderId="104" xfId="0" applyFont="1" applyBorder="1">
      <alignment vertical="center"/>
    </xf>
    <xf numFmtId="0" fontId="61" fillId="0" borderId="56" xfId="0" applyFont="1" applyBorder="1" applyAlignment="1">
      <alignment horizontal="center" vertical="center"/>
    </xf>
    <xf numFmtId="0" fontId="10" fillId="0" borderId="0" xfId="0" applyFont="1" applyAlignment="1">
      <alignment vertical="center" wrapText="1"/>
    </xf>
    <xf numFmtId="181" fontId="8" fillId="0" borderId="0" xfId="0" quotePrefix="1" applyNumberFormat="1" applyFont="1">
      <alignment vertical="center"/>
    </xf>
    <xf numFmtId="0" fontId="10" fillId="0" borderId="0" xfId="0" applyFont="1" applyAlignment="1">
      <alignment horizontal="center" vertical="center"/>
    </xf>
    <xf numFmtId="38" fontId="8" fillId="0" borderId="0" xfId="3" applyFont="1" applyFill="1">
      <alignment vertical="center"/>
    </xf>
    <xf numFmtId="38" fontId="6" fillId="0" borderId="0" xfId="3" applyFont="1" applyFill="1">
      <alignment vertical="center"/>
    </xf>
    <xf numFmtId="38" fontId="8" fillId="0" borderId="10" xfId="3" applyFont="1" applyFill="1" applyBorder="1" applyAlignment="1">
      <alignment horizontal="center" vertical="center"/>
    </xf>
    <xf numFmtId="0" fontId="54" fillId="0" borderId="175" xfId="0" applyFont="1" applyBorder="1" applyAlignment="1">
      <alignment vertical="center" wrapText="1"/>
    </xf>
    <xf numFmtId="0" fontId="54" fillId="0" borderId="21" xfId="0" applyFont="1" applyBorder="1" applyAlignment="1">
      <alignment vertical="center" wrapText="1"/>
    </xf>
    <xf numFmtId="0" fontId="56" fillId="7" borderId="0" xfId="0" applyFont="1" applyFill="1">
      <alignment vertical="center"/>
    </xf>
    <xf numFmtId="186" fontId="17" fillId="0" borderId="0" xfId="0" applyNumberFormat="1" applyFont="1" applyAlignment="1">
      <alignment vertical="distributed"/>
    </xf>
    <xf numFmtId="186" fontId="17" fillId="7" borderId="0" xfId="0" applyNumberFormat="1" applyFont="1" applyFill="1" applyAlignment="1">
      <alignment vertical="distributed"/>
    </xf>
    <xf numFmtId="0" fontId="54" fillId="7" borderId="21" xfId="0" applyFont="1" applyFill="1" applyBorder="1" applyAlignment="1">
      <alignment vertical="center" wrapText="1"/>
    </xf>
    <xf numFmtId="0" fontId="6" fillId="0" borderId="0" xfId="0" applyFont="1" applyAlignment="1">
      <alignment vertical="center" shrinkToFit="1"/>
    </xf>
    <xf numFmtId="188" fontId="8" fillId="0" borderId="59" xfId="0" applyNumberFormat="1" applyFont="1" applyBorder="1">
      <alignment vertical="center"/>
    </xf>
    <xf numFmtId="188" fontId="8" fillId="0" borderId="98" xfId="0" applyNumberFormat="1" applyFont="1" applyBorder="1">
      <alignment vertical="center"/>
    </xf>
    <xf numFmtId="188" fontId="6" fillId="0" borderId="0" xfId="0" applyNumberFormat="1" applyFont="1">
      <alignment vertical="center"/>
    </xf>
    <xf numFmtId="188" fontId="8" fillId="0" borderId="0" xfId="3" applyNumberFormat="1" applyFont="1" applyFill="1">
      <alignment vertical="center"/>
    </xf>
    <xf numFmtId="188" fontId="8" fillId="0" borderId="0" xfId="0" applyNumberFormat="1" applyFont="1" applyAlignment="1">
      <alignment horizontal="center" vertical="center"/>
    </xf>
    <xf numFmtId="188" fontId="8" fillId="0" borderId="0" xfId="0" applyNumberFormat="1" applyFont="1">
      <alignment vertical="center"/>
    </xf>
    <xf numFmtId="0" fontId="65" fillId="0" borderId="0" xfId="4" applyFont="1">
      <alignment vertical="center"/>
    </xf>
    <xf numFmtId="0" fontId="65" fillId="0" borderId="0" xfId="4" quotePrefix="1" applyFont="1" applyAlignment="1">
      <alignment horizontal="left" vertical="top" wrapText="1"/>
    </xf>
    <xf numFmtId="0" fontId="65" fillId="0" borderId="0" xfId="4" applyFont="1" applyAlignment="1">
      <alignment horizontal="left" vertical="top" wrapText="1"/>
    </xf>
    <xf numFmtId="0" fontId="65" fillId="0" borderId="0" xfId="4" applyFont="1" applyAlignment="1">
      <alignment horizontal="left" vertical="center"/>
    </xf>
    <xf numFmtId="0" fontId="65" fillId="0" borderId="0" xfId="4" applyFont="1" applyAlignment="1">
      <alignment horizontal="left" vertical="center" wrapText="1"/>
    </xf>
    <xf numFmtId="0" fontId="8" fillId="0" borderId="12" xfId="0" applyFont="1" applyBorder="1" applyAlignment="1">
      <alignment horizontal="right" vertical="center"/>
    </xf>
    <xf numFmtId="177" fontId="65" fillId="0" borderId="0" xfId="4" applyNumberFormat="1" applyFont="1" applyAlignment="1">
      <alignment horizontal="left" vertical="top" wrapText="1"/>
    </xf>
    <xf numFmtId="0" fontId="17" fillId="0" borderId="0" xfId="0" applyFont="1" applyAlignment="1">
      <alignment horizontal="left" vertical="center" wrapText="1"/>
    </xf>
    <xf numFmtId="0" fontId="8" fillId="0" borderId="7" xfId="0" applyFont="1" applyBorder="1" applyAlignment="1">
      <alignment horizontal="right" vertical="center"/>
    </xf>
    <xf numFmtId="0" fontId="8" fillId="0" borderId="41" xfId="0" applyFont="1" applyBorder="1" applyAlignment="1">
      <alignment horizontal="right" vertical="center"/>
    </xf>
    <xf numFmtId="0" fontId="17" fillId="0" borderId="0" xfId="0" applyFont="1" applyAlignment="1">
      <alignment vertical="top" wrapText="1"/>
    </xf>
    <xf numFmtId="0" fontId="17" fillId="0" borderId="0" xfId="0" applyFont="1" applyAlignment="1">
      <alignment horizontal="right" vertical="center" wrapText="1"/>
    </xf>
    <xf numFmtId="0" fontId="0" fillId="0" borderId="26" xfId="0" applyBorder="1">
      <alignment vertical="center"/>
    </xf>
    <xf numFmtId="0" fontId="0" fillId="0" borderId="26" xfId="0" applyBorder="1" applyAlignment="1">
      <alignment horizontal="left" vertical="center"/>
    </xf>
    <xf numFmtId="0" fontId="0" fillId="9" borderId="26" xfId="0" applyFill="1" applyBorder="1">
      <alignment vertical="center"/>
    </xf>
    <xf numFmtId="0" fontId="0" fillId="9" borderId="26" xfId="0" applyFill="1" applyBorder="1" applyAlignment="1">
      <alignment horizontal="center" vertical="center"/>
    </xf>
    <xf numFmtId="0" fontId="44" fillId="0" borderId="26" xfId="0" applyFont="1" applyBorder="1">
      <alignment vertical="center"/>
    </xf>
    <xf numFmtId="0" fontId="0" fillId="10" borderId="26" xfId="0" applyFill="1" applyBorder="1">
      <alignment vertical="center"/>
    </xf>
    <xf numFmtId="187" fontId="49" fillId="0" borderId="0" xfId="0" applyNumberFormat="1" applyFont="1" applyAlignment="1">
      <alignment vertical="center" shrinkToFit="1"/>
    </xf>
    <xf numFmtId="0" fontId="6" fillId="8" borderId="0" xfId="0" applyFont="1" applyFill="1">
      <alignment vertical="center"/>
    </xf>
    <xf numFmtId="182" fontId="6" fillId="0" borderId="0" xfId="0" applyNumberFormat="1" applyFont="1">
      <alignment vertical="center"/>
    </xf>
    <xf numFmtId="182" fontId="6" fillId="0" borderId="0" xfId="0" applyNumberFormat="1" applyFont="1" applyAlignment="1">
      <alignment horizontal="center" vertical="center"/>
    </xf>
    <xf numFmtId="182" fontId="49" fillId="0" borderId="0" xfId="0" applyNumberFormat="1" applyFont="1">
      <alignment vertical="center"/>
    </xf>
    <xf numFmtId="187" fontId="6" fillId="8" borderId="0" xfId="0" applyNumberFormat="1" applyFont="1" applyFill="1" applyAlignment="1">
      <alignment vertical="center" shrinkToFit="1"/>
    </xf>
    <xf numFmtId="0" fontId="2" fillId="8" borderId="0" xfId="5" applyFont="1" applyFill="1">
      <alignment vertical="center"/>
    </xf>
    <xf numFmtId="0" fontId="69" fillId="0" borderId="0" xfId="5" applyFont="1">
      <alignment vertical="center"/>
    </xf>
    <xf numFmtId="0" fontId="8" fillId="8" borderId="0" xfId="0" applyFont="1" applyFill="1">
      <alignment vertical="center"/>
    </xf>
    <xf numFmtId="0" fontId="7" fillId="8" borderId="0" xfId="0" applyFont="1" applyFill="1" applyAlignment="1">
      <alignment horizontal="center" vertical="center"/>
    </xf>
    <xf numFmtId="0" fontId="17" fillId="8" borderId="0" xfId="0" applyFont="1" applyFill="1">
      <alignment vertical="center"/>
    </xf>
    <xf numFmtId="187" fontId="49" fillId="8" borderId="0" xfId="0" applyNumberFormat="1" applyFont="1" applyFill="1" applyAlignment="1">
      <alignment vertical="center" shrinkToFit="1"/>
    </xf>
    <xf numFmtId="187" fontId="17" fillId="8" borderId="0" xfId="0" applyNumberFormat="1" applyFont="1" applyFill="1" applyAlignment="1">
      <alignment vertical="center" shrinkToFit="1"/>
    </xf>
    <xf numFmtId="0" fontId="11" fillId="8" borderId="0" xfId="0" applyFont="1" applyFill="1" applyAlignment="1">
      <alignment horizontal="center" vertical="center"/>
    </xf>
    <xf numFmtId="38" fontId="11" fillId="8" borderId="0" xfId="3" applyFont="1" applyFill="1" applyAlignment="1">
      <alignment horizontal="center" vertical="center"/>
    </xf>
    <xf numFmtId="0" fontId="11" fillId="8" borderId="0" xfId="0" applyFont="1" applyFill="1" applyAlignment="1">
      <alignment horizontal="left" vertical="center"/>
    </xf>
    <xf numFmtId="182" fontId="6" fillId="8" borderId="0" xfId="0" applyNumberFormat="1" applyFont="1" applyFill="1">
      <alignment vertical="center"/>
    </xf>
    <xf numFmtId="0" fontId="49" fillId="8" borderId="0" xfId="0" applyFont="1" applyFill="1">
      <alignment vertical="center"/>
    </xf>
    <xf numFmtId="182" fontId="8" fillId="8" borderId="11" xfId="0" applyNumberFormat="1" applyFont="1" applyFill="1" applyBorder="1">
      <alignment vertical="center"/>
    </xf>
    <xf numFmtId="182" fontId="8" fillId="8" borderId="7" xfId="0" applyNumberFormat="1" applyFont="1" applyFill="1" applyBorder="1">
      <alignment vertical="center"/>
    </xf>
    <xf numFmtId="182" fontId="8" fillId="8" borderId="16" xfId="0" applyNumberFormat="1" applyFont="1" applyFill="1" applyBorder="1">
      <alignment vertical="center"/>
    </xf>
    <xf numFmtId="182" fontId="8" fillId="8" borderId="0" xfId="0" applyNumberFormat="1" applyFont="1" applyFill="1">
      <alignment vertical="center"/>
    </xf>
    <xf numFmtId="182" fontId="8" fillId="8" borderId="26" xfId="0" applyNumberFormat="1" applyFont="1" applyFill="1" applyBorder="1" applyAlignment="1">
      <alignment vertical="center" shrinkToFit="1"/>
    </xf>
    <xf numFmtId="182" fontId="8" fillId="8" borderId="26" xfId="0" applyNumberFormat="1" applyFont="1" applyFill="1" applyBorder="1">
      <alignment vertical="center"/>
    </xf>
    <xf numFmtId="191" fontId="6" fillId="8" borderId="0" xfId="0" applyNumberFormat="1" applyFont="1" applyFill="1">
      <alignment vertical="center"/>
    </xf>
    <xf numFmtId="182" fontId="8" fillId="8" borderId="9" xfId="0" applyNumberFormat="1" applyFont="1" applyFill="1" applyBorder="1">
      <alignment vertical="center"/>
    </xf>
    <xf numFmtId="182" fontId="49" fillId="8" borderId="0" xfId="0" applyNumberFormat="1" applyFont="1" applyFill="1">
      <alignment vertical="center"/>
    </xf>
    <xf numFmtId="182" fontId="8" fillId="8" borderId="49" xfId="0" applyNumberFormat="1" applyFont="1" applyFill="1" applyBorder="1" applyAlignment="1">
      <alignment vertical="center" shrinkToFit="1"/>
    </xf>
    <xf numFmtId="182" fontId="8" fillId="8" borderId="69" xfId="0" applyNumberFormat="1" applyFont="1" applyFill="1" applyBorder="1">
      <alignment vertical="center"/>
    </xf>
    <xf numFmtId="182" fontId="6" fillId="8" borderId="0" xfId="0" applyNumberFormat="1" applyFont="1" applyFill="1" applyAlignment="1">
      <alignment horizontal="center" vertical="center" wrapText="1" shrinkToFit="1"/>
    </xf>
    <xf numFmtId="182" fontId="8" fillId="8" borderId="3" xfId="0" applyNumberFormat="1" applyFont="1" applyFill="1" applyBorder="1" applyAlignment="1">
      <alignment vertical="center" shrinkToFit="1"/>
    </xf>
    <xf numFmtId="182" fontId="8" fillId="8" borderId="82" xfId="0" applyNumberFormat="1" applyFont="1" applyFill="1" applyBorder="1">
      <alignment vertical="center"/>
    </xf>
    <xf numFmtId="182" fontId="8" fillId="8" borderId="227" xfId="0" applyNumberFormat="1" applyFont="1" applyFill="1" applyBorder="1">
      <alignment vertical="center"/>
    </xf>
    <xf numFmtId="182" fontId="6" fillId="8" borderId="0" xfId="0" applyNumberFormat="1" applyFont="1" applyFill="1" applyAlignment="1">
      <alignment horizontal="right" vertical="center"/>
    </xf>
    <xf numFmtId="182" fontId="10" fillId="8" borderId="0" xfId="0" applyNumberFormat="1" applyFont="1" applyFill="1" applyAlignment="1">
      <alignment horizontal="center" vertical="center"/>
    </xf>
    <xf numFmtId="182" fontId="8" fillId="8" borderId="0" xfId="3" applyNumberFormat="1" applyFont="1" applyFill="1">
      <alignment vertical="center"/>
    </xf>
    <xf numFmtId="191" fontId="8" fillId="8" borderId="0" xfId="3" applyNumberFormat="1" applyFont="1" applyFill="1">
      <alignment vertical="center"/>
    </xf>
    <xf numFmtId="191" fontId="8" fillId="8" borderId="0" xfId="0" applyNumberFormat="1" applyFont="1" applyFill="1" applyAlignment="1">
      <alignment horizontal="center" vertical="center"/>
    </xf>
    <xf numFmtId="182" fontId="6" fillId="8" borderId="0" xfId="3" applyNumberFormat="1" applyFont="1" applyFill="1">
      <alignment vertical="center"/>
    </xf>
    <xf numFmtId="0" fontId="50" fillId="8" borderId="0" xfId="0" applyFont="1" applyFill="1" applyAlignment="1">
      <alignment horizontal="center" vertical="center"/>
    </xf>
    <xf numFmtId="38" fontId="50" fillId="8" borderId="0" xfId="3" applyFont="1" applyFill="1" applyBorder="1">
      <alignment vertical="center"/>
    </xf>
    <xf numFmtId="0" fontId="50" fillId="8" borderId="0" xfId="0" applyFont="1" applyFill="1">
      <alignment vertical="center"/>
    </xf>
    <xf numFmtId="38" fontId="50" fillId="8" borderId="0" xfId="3" applyFont="1" applyFill="1" applyBorder="1" applyAlignment="1">
      <alignment horizontal="center" vertical="center"/>
    </xf>
    <xf numFmtId="182" fontId="50" fillId="8" borderId="0" xfId="3" applyNumberFormat="1" applyFont="1" applyFill="1" applyBorder="1" applyAlignment="1">
      <alignment vertical="center" shrinkToFit="1"/>
    </xf>
    <xf numFmtId="182" fontId="49" fillId="8" borderId="0" xfId="0" applyNumberFormat="1" applyFont="1" applyFill="1" applyAlignment="1">
      <alignment vertical="center" shrinkToFit="1"/>
    </xf>
    <xf numFmtId="0" fontId="6" fillId="8" borderId="0" xfId="0" applyFont="1" applyFill="1" applyAlignment="1">
      <alignment vertical="center" shrinkToFit="1"/>
    </xf>
    <xf numFmtId="0" fontId="49" fillId="8" borderId="0" xfId="0" applyFont="1" applyFill="1" applyAlignment="1">
      <alignment vertical="center" shrinkToFit="1"/>
    </xf>
    <xf numFmtId="0" fontId="7" fillId="8" borderId="0" xfId="0" applyFont="1" applyFill="1">
      <alignment vertical="center"/>
    </xf>
    <xf numFmtId="186" fontId="17" fillId="8" borderId="0" xfId="0" applyNumberFormat="1" applyFont="1" applyFill="1" applyAlignment="1">
      <alignment vertical="distributed"/>
    </xf>
    <xf numFmtId="186" fontId="17" fillId="8" borderId="0" xfId="0" applyNumberFormat="1" applyFont="1" applyFill="1" applyAlignment="1">
      <alignment horizontal="center" vertical="distributed"/>
    </xf>
    <xf numFmtId="0" fontId="17" fillId="8" borderId="0" xfId="0" applyFont="1" applyFill="1" applyAlignment="1">
      <alignment vertical="top" wrapText="1"/>
    </xf>
    <xf numFmtId="0" fontId="53" fillId="8" borderId="0" xfId="0" applyFont="1" applyFill="1">
      <alignment vertical="center"/>
    </xf>
    <xf numFmtId="0" fontId="17" fillId="8" borderId="0" xfId="0" applyFont="1" applyFill="1" applyAlignment="1">
      <alignment horizontal="center" vertical="center" wrapText="1"/>
    </xf>
    <xf numFmtId="0" fontId="17" fillId="8" borderId="0" xfId="0" applyFont="1" applyFill="1" applyAlignment="1">
      <alignment vertical="center" wrapText="1"/>
    </xf>
    <xf numFmtId="0" fontId="17" fillId="8" borderId="0" xfId="0" applyFont="1" applyFill="1" applyAlignment="1">
      <alignment horizontal="right" vertical="center" wrapText="1"/>
    </xf>
    <xf numFmtId="0" fontId="61" fillId="8" borderId="10" xfId="0" applyFont="1" applyFill="1" applyBorder="1" applyAlignment="1">
      <alignment horizontal="center" vertical="center"/>
    </xf>
    <xf numFmtId="0" fontId="8" fillId="8" borderId="11" xfId="0" applyFont="1" applyFill="1" applyBorder="1">
      <alignment vertical="center"/>
    </xf>
    <xf numFmtId="0" fontId="61" fillId="8" borderId="13" xfId="0" applyFont="1" applyFill="1" applyBorder="1" applyAlignment="1">
      <alignment horizontal="center" vertical="center"/>
    </xf>
    <xf numFmtId="0" fontId="8" fillId="8" borderId="7" xfId="0" applyFont="1" applyFill="1" applyBorder="1">
      <alignment vertical="center"/>
    </xf>
    <xf numFmtId="0" fontId="61" fillId="8" borderId="17" xfId="0" applyFont="1" applyFill="1" applyBorder="1" applyAlignment="1">
      <alignment horizontal="center" vertical="center"/>
    </xf>
    <xf numFmtId="0" fontId="8" fillId="8" borderId="16" xfId="0" applyFont="1" applyFill="1" applyBorder="1">
      <alignment vertical="center"/>
    </xf>
    <xf numFmtId="38" fontId="50" fillId="8" borderId="0" xfId="3" applyFont="1" applyFill="1" applyBorder="1" applyAlignment="1">
      <alignment vertical="center" shrinkToFit="1"/>
    </xf>
    <xf numFmtId="0" fontId="65" fillId="8" borderId="0" xfId="4" applyFont="1" applyFill="1">
      <alignment vertical="center"/>
    </xf>
    <xf numFmtId="0" fontId="65" fillId="8" borderId="0" xfId="4" quotePrefix="1" applyFont="1" applyFill="1" applyAlignment="1">
      <alignment horizontal="left" vertical="top" wrapText="1"/>
    </xf>
    <xf numFmtId="0" fontId="6" fillId="8" borderId="0" xfId="4" applyFont="1" applyFill="1" applyAlignment="1">
      <alignment horizontal="left" vertical="top" wrapText="1"/>
    </xf>
    <xf numFmtId="0" fontId="65" fillId="8" borderId="0" xfId="4" applyFont="1" applyFill="1" applyAlignment="1">
      <alignment horizontal="left" vertical="top" wrapText="1"/>
    </xf>
    <xf numFmtId="0" fontId="65" fillId="8" borderId="0" xfId="4" applyFont="1" applyFill="1" applyAlignment="1">
      <alignment horizontal="left" vertical="center"/>
    </xf>
    <xf numFmtId="0" fontId="65" fillId="8" borderId="0" xfId="4" applyFont="1" applyFill="1" applyAlignment="1">
      <alignment horizontal="left" vertical="top"/>
    </xf>
    <xf numFmtId="177" fontId="65" fillId="8" borderId="0" xfId="4" applyNumberFormat="1" applyFont="1" applyFill="1" applyAlignment="1">
      <alignment horizontal="left" vertical="top" wrapText="1"/>
    </xf>
    <xf numFmtId="0" fontId="17" fillId="8" borderId="0" xfId="0" applyFont="1" applyFill="1" applyAlignment="1">
      <alignment horizontal="center" vertical="distributed"/>
    </xf>
    <xf numFmtId="0" fontId="7" fillId="8" borderId="0" xfId="0" applyFont="1" applyFill="1" applyAlignment="1">
      <alignment horizontal="center" vertical="center" shrinkToFit="1"/>
    </xf>
    <xf numFmtId="0" fontId="11" fillId="8" borderId="0" xfId="0" applyFont="1" applyFill="1" applyAlignment="1">
      <alignment horizontal="center" vertical="center" shrinkToFit="1"/>
    </xf>
    <xf numFmtId="38" fontId="11" fillId="8" borderId="0" xfId="3" applyFont="1" applyFill="1" applyAlignment="1">
      <alignment horizontal="center" vertical="center" shrinkToFit="1"/>
    </xf>
    <xf numFmtId="0" fontId="11" fillId="8" borderId="0" xfId="0" applyFont="1" applyFill="1" applyAlignment="1">
      <alignment horizontal="left" vertical="center" shrinkToFit="1"/>
    </xf>
    <xf numFmtId="0" fontId="61" fillId="8" borderId="10" xfId="0" applyFont="1" applyFill="1" applyBorder="1" applyAlignment="1">
      <alignment horizontal="center" vertical="center" shrinkToFit="1"/>
    </xf>
    <xf numFmtId="0" fontId="8" fillId="8" borderId="11" xfId="0" applyFont="1" applyFill="1" applyBorder="1" applyAlignment="1">
      <alignment vertical="center" shrinkToFit="1"/>
    </xf>
    <xf numFmtId="0" fontId="61" fillId="8" borderId="13" xfId="0" applyFont="1" applyFill="1" applyBorder="1" applyAlignment="1">
      <alignment horizontal="center" vertical="center" shrinkToFit="1"/>
    </xf>
    <xf numFmtId="0" fontId="8" fillId="8" borderId="7" xfId="0" applyFont="1" applyFill="1" applyBorder="1" applyAlignment="1">
      <alignment vertical="center" shrinkToFit="1"/>
    </xf>
    <xf numFmtId="0" fontId="61" fillId="8" borderId="17" xfId="0" applyFont="1" applyFill="1" applyBorder="1" applyAlignment="1">
      <alignment horizontal="center" vertical="center" shrinkToFit="1"/>
    </xf>
    <xf numFmtId="0" fontId="8" fillId="8" borderId="16" xfId="0" applyFont="1" applyFill="1" applyBorder="1" applyAlignment="1">
      <alignment vertical="center" shrinkToFit="1"/>
    </xf>
    <xf numFmtId="0" fontId="8" fillId="8" borderId="0" xfId="0" applyFont="1" applyFill="1" applyAlignment="1">
      <alignment vertical="center" textRotation="255" shrinkToFit="1"/>
    </xf>
    <xf numFmtId="0" fontId="8" fillId="8" borderId="0" xfId="0" applyFont="1" applyFill="1" applyAlignment="1">
      <alignment vertical="center" shrinkToFit="1"/>
    </xf>
    <xf numFmtId="0" fontId="6" fillId="8" borderId="0" xfId="0" applyFont="1" applyFill="1" applyAlignment="1">
      <alignment vertical="distributed"/>
    </xf>
    <xf numFmtId="0" fontId="50" fillId="8" borderId="4" xfId="0" applyFont="1" applyFill="1" applyBorder="1">
      <alignment vertical="center"/>
    </xf>
    <xf numFmtId="0" fontId="50" fillId="8" borderId="12" xfId="0" applyFont="1" applyFill="1" applyBorder="1">
      <alignment vertical="center"/>
    </xf>
    <xf numFmtId="0" fontId="49" fillId="8" borderId="12" xfId="0" applyFont="1" applyFill="1" applyBorder="1">
      <alignment vertical="center"/>
    </xf>
    <xf numFmtId="0" fontId="17" fillId="8" borderId="0" xfId="0" applyFont="1" applyFill="1" applyAlignment="1">
      <alignment horizontal="center" vertical="center"/>
    </xf>
    <xf numFmtId="0" fontId="17" fillId="8" borderId="0" xfId="0" applyFont="1" applyFill="1" applyAlignment="1">
      <alignment horizontal="left" vertical="center"/>
    </xf>
    <xf numFmtId="0" fontId="6" fillId="8" borderId="0" xfId="0" applyFont="1" applyFill="1" applyAlignment="1">
      <alignment vertical="center" wrapText="1"/>
    </xf>
    <xf numFmtId="0" fontId="47" fillId="8" borderId="0" xfId="0" applyFont="1" applyFill="1">
      <alignment vertical="center"/>
    </xf>
    <xf numFmtId="0" fontId="47" fillId="8" borderId="0" xfId="0" applyFont="1" applyFill="1" applyAlignment="1">
      <alignment horizontal="left" vertical="center"/>
    </xf>
    <xf numFmtId="0" fontId="5" fillId="8" borderId="0" xfId="0" applyFont="1" applyFill="1">
      <alignment vertical="center"/>
    </xf>
    <xf numFmtId="0" fontId="47" fillId="8" borderId="0" xfId="0" applyFont="1" applyFill="1" applyAlignment="1"/>
    <xf numFmtId="0" fontId="0" fillId="8" borderId="0" xfId="0" applyFill="1" applyAlignment="1"/>
    <xf numFmtId="0" fontId="47" fillId="8" borderId="26" xfId="0" applyFont="1" applyFill="1" applyBorder="1" applyProtection="1">
      <alignment vertical="center"/>
      <protection locked="0"/>
    </xf>
    <xf numFmtId="0" fontId="47" fillId="8" borderId="13" xfId="0" applyFont="1" applyFill="1" applyBorder="1" applyProtection="1">
      <alignment vertical="center"/>
      <protection locked="0"/>
    </xf>
    <xf numFmtId="0" fontId="47" fillId="8" borderId="204" xfId="0" applyFont="1" applyFill="1" applyBorder="1">
      <alignment vertical="center"/>
    </xf>
    <xf numFmtId="0" fontId="47" fillId="8" borderId="28" xfId="0" applyFont="1" applyFill="1" applyBorder="1" applyProtection="1">
      <alignment vertical="center"/>
      <protection locked="0"/>
    </xf>
    <xf numFmtId="0" fontId="47" fillId="8" borderId="38" xfId="0" applyFont="1" applyFill="1" applyBorder="1" applyProtection="1">
      <alignment vertical="center"/>
      <protection locked="0"/>
    </xf>
    <xf numFmtId="0" fontId="47" fillId="8" borderId="73" xfId="0" applyFont="1" applyFill="1" applyBorder="1" applyAlignment="1">
      <alignment horizontal="center" vertical="center"/>
    </xf>
    <xf numFmtId="0" fontId="47" fillId="8" borderId="73" xfId="0" applyFont="1" applyFill="1" applyBorder="1">
      <alignment vertical="center"/>
    </xf>
    <xf numFmtId="0" fontId="47" fillId="8" borderId="205" xfId="0" applyFont="1" applyFill="1" applyBorder="1">
      <alignment vertical="center"/>
    </xf>
    <xf numFmtId="0" fontId="47" fillId="8" borderId="0" xfId="0" applyFont="1" applyFill="1" applyAlignment="1">
      <alignment horizontal="center" vertical="center" textRotation="255"/>
    </xf>
    <xf numFmtId="0" fontId="47" fillId="8" borderId="0" xfId="0" applyFont="1" applyFill="1" applyAlignment="1">
      <alignment horizontal="center" vertical="center"/>
    </xf>
    <xf numFmtId="0" fontId="47" fillId="8" borderId="4" xfId="0" applyFont="1" applyFill="1" applyBorder="1" applyProtection="1">
      <alignment vertical="center"/>
      <protection locked="0"/>
    </xf>
    <xf numFmtId="0" fontId="6" fillId="8" borderId="0" xfId="0" applyFont="1" applyFill="1" applyAlignment="1">
      <alignment horizontal="left" vertical="center"/>
    </xf>
    <xf numFmtId="38" fontId="17" fillId="8" borderId="0" xfId="1" applyFont="1" applyFill="1" applyAlignment="1">
      <alignment vertical="center"/>
    </xf>
    <xf numFmtId="187" fontId="17" fillId="7" borderId="0" xfId="0" applyNumberFormat="1" applyFont="1" applyFill="1" applyAlignment="1">
      <alignment vertical="distributed" shrinkToFit="1"/>
    </xf>
    <xf numFmtId="187" fontId="6" fillId="7" borderId="0" xfId="0" applyNumberFormat="1" applyFont="1" applyFill="1" applyAlignment="1">
      <alignment vertical="center" shrinkToFit="1"/>
    </xf>
    <xf numFmtId="187" fontId="17" fillId="7" borderId="0" xfId="0" applyNumberFormat="1" applyFont="1" applyFill="1" applyAlignment="1">
      <alignment vertical="center" shrinkToFit="1"/>
    </xf>
    <xf numFmtId="0" fontId="44" fillId="0" borderId="88" xfId="0" applyFont="1" applyBorder="1" applyAlignment="1">
      <alignment vertical="center" wrapText="1"/>
    </xf>
    <xf numFmtId="0" fontId="44" fillId="0" borderId="73" xfId="0" applyFont="1" applyBorder="1" applyAlignment="1">
      <alignment vertical="center" wrapText="1"/>
    </xf>
    <xf numFmtId="0" fontId="44" fillId="0" borderId="88" xfId="0" applyFont="1" applyBorder="1" applyAlignment="1">
      <alignment vertical="top" wrapText="1"/>
    </xf>
    <xf numFmtId="0" fontId="44" fillId="0" borderId="73" xfId="0" applyFont="1" applyBorder="1" applyAlignment="1">
      <alignment vertical="top" wrapText="1"/>
    </xf>
    <xf numFmtId="0" fontId="44" fillId="0" borderId="88" xfId="0" applyFont="1" applyBorder="1">
      <alignment vertical="center"/>
    </xf>
    <xf numFmtId="0" fontId="44" fillId="0" borderId="193" xfId="0" applyFont="1" applyBorder="1">
      <alignment vertical="center"/>
    </xf>
    <xf numFmtId="0" fontId="44" fillId="0" borderId="73" xfId="0" applyFont="1" applyBorder="1">
      <alignment vertical="center"/>
    </xf>
    <xf numFmtId="0" fontId="6" fillId="7" borderId="0" xfId="0" applyFont="1" applyFill="1" applyAlignment="1">
      <alignment horizontal="center" vertical="center" shrinkToFit="1"/>
    </xf>
    <xf numFmtId="0" fontId="63" fillId="0" borderId="13" xfId="0" applyFont="1" applyBorder="1" applyAlignment="1">
      <alignment horizontal="left" vertical="center"/>
    </xf>
    <xf numFmtId="0" fontId="11" fillId="0" borderId="12" xfId="0" applyFont="1" applyBorder="1" applyAlignment="1">
      <alignment horizontal="left" vertical="center"/>
    </xf>
    <xf numFmtId="0" fontId="8" fillId="0" borderId="103"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104" xfId="0" applyFont="1" applyBorder="1" applyAlignment="1">
      <alignment horizontal="center" vertical="center" shrinkToFit="1"/>
    </xf>
    <xf numFmtId="0" fontId="8" fillId="0" borderId="13"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8" fillId="0" borderId="93"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12" xfId="0" applyFont="1" applyBorder="1" applyAlignment="1">
      <alignment horizontal="center" vertical="center"/>
    </xf>
    <xf numFmtId="0" fontId="8" fillId="0" borderId="7" xfId="0" applyFont="1" applyBorder="1" applyAlignment="1">
      <alignment horizontal="center" vertical="center"/>
    </xf>
    <xf numFmtId="182" fontId="6" fillId="0" borderId="60" xfId="3" applyNumberFormat="1" applyFont="1" applyFill="1" applyBorder="1" applyAlignment="1" applyProtection="1">
      <alignment horizontal="right" vertical="center"/>
    </xf>
    <xf numFmtId="182" fontId="8" fillId="0" borderId="60" xfId="3" applyNumberFormat="1" applyFont="1" applyFill="1" applyBorder="1" applyAlignment="1">
      <alignment horizontal="right" vertical="center"/>
    </xf>
    <xf numFmtId="188" fontId="6" fillId="0" borderId="103" xfId="3" applyNumberFormat="1" applyFont="1" applyFill="1" applyBorder="1" applyAlignment="1">
      <alignment vertical="center"/>
    </xf>
    <xf numFmtId="188" fontId="6" fillId="0" borderId="67" xfId="3" applyNumberFormat="1" applyFont="1" applyFill="1" applyBorder="1" applyAlignment="1">
      <alignment vertical="center"/>
    </xf>
    <xf numFmtId="182" fontId="6" fillId="0" borderId="67" xfId="3" applyNumberFormat="1" applyFont="1" applyFill="1" applyBorder="1" applyAlignment="1" applyProtection="1">
      <alignment horizontal="right" vertical="center"/>
    </xf>
    <xf numFmtId="182" fontId="8" fillId="0" borderId="67" xfId="3" applyNumberFormat="1" applyFont="1" applyFill="1" applyBorder="1" applyAlignment="1">
      <alignment horizontal="right" vertical="center"/>
    </xf>
    <xf numFmtId="188" fontId="8" fillId="0" borderId="89" xfId="0" applyNumberFormat="1" applyFont="1" applyBorder="1" applyAlignment="1">
      <alignment horizontal="center" vertical="center"/>
    </xf>
    <xf numFmtId="188" fontId="8" fillId="0" borderId="14" xfId="0" applyNumberFormat="1" applyFont="1" applyBorder="1" applyAlignment="1">
      <alignment horizontal="center" vertical="center"/>
    </xf>
    <xf numFmtId="0" fontId="8" fillId="0" borderId="53"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lignment vertical="center"/>
    </xf>
    <xf numFmtId="0" fontId="8" fillId="0" borderId="12" xfId="0" applyFont="1" applyBorder="1">
      <alignment vertical="center"/>
    </xf>
    <xf numFmtId="0" fontId="6" fillId="0" borderId="12" xfId="0" applyFont="1" applyBorder="1">
      <alignment vertical="center"/>
    </xf>
    <xf numFmtId="0" fontId="6" fillId="0" borderId="7" xfId="0" applyFont="1" applyBorder="1">
      <alignment vertical="center"/>
    </xf>
    <xf numFmtId="182" fontId="6" fillId="0" borderId="12" xfId="3" applyNumberFormat="1" applyFont="1" applyFill="1" applyBorder="1" applyAlignment="1">
      <alignment horizontal="right" vertical="center"/>
    </xf>
    <xf numFmtId="188" fontId="6" fillId="0" borderId="93" xfId="3" applyNumberFormat="1" applyFont="1" applyFill="1" applyBorder="1" applyAlignment="1">
      <alignment vertical="center"/>
    </xf>
    <xf numFmtId="188" fontId="6" fillId="0" borderId="60" xfId="3" applyNumberFormat="1" applyFont="1" applyFill="1" applyBorder="1" applyAlignment="1">
      <alignment vertical="center"/>
    </xf>
    <xf numFmtId="0" fontId="5" fillId="0" borderId="105" xfId="0" applyFont="1" applyBorder="1">
      <alignment vertical="center"/>
    </xf>
    <xf numFmtId="0" fontId="6" fillId="0" borderId="101" xfId="0" applyFont="1" applyBorder="1">
      <alignment vertical="center"/>
    </xf>
    <xf numFmtId="0" fontId="6" fillId="0" borderId="102" xfId="0" applyFont="1" applyBorder="1">
      <alignment vertical="center"/>
    </xf>
    <xf numFmtId="182" fontId="8" fillId="0" borderId="4" xfId="3" applyNumberFormat="1" applyFont="1" applyFill="1" applyBorder="1" applyAlignment="1">
      <alignment horizontal="right" vertical="center"/>
    </xf>
    <xf numFmtId="0" fontId="6" fillId="0" borderId="92" xfId="0" applyFont="1" applyBorder="1" applyAlignment="1">
      <alignment horizontal="center" vertical="center"/>
    </xf>
    <xf numFmtId="0" fontId="6" fillId="0" borderId="66" xfId="0" applyFont="1" applyBorder="1" applyAlignment="1">
      <alignment horizontal="center" vertical="center"/>
    </xf>
    <xf numFmtId="0" fontId="6" fillId="0" borderId="51" xfId="0" applyFont="1" applyBorder="1" applyAlignment="1">
      <alignment horizontal="center" vertical="center"/>
    </xf>
    <xf numFmtId="186" fontId="17" fillId="7" borderId="0" xfId="0" applyNumberFormat="1" applyFont="1" applyFill="1" applyAlignment="1">
      <alignment horizontal="center" vertical="distributed"/>
    </xf>
    <xf numFmtId="0" fontId="8" fillId="0" borderId="2" xfId="0" applyFont="1" applyBorder="1">
      <alignment vertical="center"/>
    </xf>
    <xf numFmtId="0" fontId="8" fillId="0" borderId="3" xfId="0" applyFont="1" applyBorder="1">
      <alignment vertical="center"/>
    </xf>
    <xf numFmtId="182" fontId="11" fillId="0" borderId="12" xfId="3" applyNumberFormat="1" applyFont="1" applyFill="1" applyBorder="1" applyAlignment="1">
      <alignment horizontal="right" vertical="center"/>
    </xf>
    <xf numFmtId="0" fontId="8" fillId="0" borderId="0" xfId="0" applyFont="1" applyAlignment="1">
      <alignment horizontal="center" vertical="center"/>
    </xf>
    <xf numFmtId="177" fontId="6" fillId="7" borderId="4" xfId="0" applyNumberFormat="1" applyFont="1" applyFill="1" applyBorder="1" applyAlignment="1">
      <alignment horizontal="left" vertical="center" wrapText="1" shrinkToFit="1"/>
    </xf>
    <xf numFmtId="0" fontId="6" fillId="0" borderId="0" xfId="0" applyFont="1" applyAlignment="1">
      <alignment horizontal="center" vertical="center"/>
    </xf>
    <xf numFmtId="177" fontId="6" fillId="7" borderId="12" xfId="0" applyNumberFormat="1" applyFont="1" applyFill="1" applyBorder="1" applyAlignment="1">
      <alignment horizontal="left" vertical="center" wrapText="1" shrinkToFit="1"/>
    </xf>
    <xf numFmtId="0" fontId="11" fillId="0" borderId="7" xfId="0" applyFont="1" applyBorder="1" applyAlignment="1">
      <alignment horizontal="left" vertical="center"/>
    </xf>
    <xf numFmtId="0" fontId="8" fillId="0" borderId="13" xfId="0" applyFont="1" applyBorder="1" applyAlignment="1">
      <alignment horizontal="distributed" vertical="center" indent="1"/>
    </xf>
    <xf numFmtId="0" fontId="8" fillId="0" borderId="12"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26" xfId="0" applyFont="1" applyBorder="1" applyAlignment="1">
      <alignment horizontal="center" vertical="center"/>
    </xf>
    <xf numFmtId="0" fontId="8" fillId="0" borderId="88" xfId="0" applyFont="1" applyBorder="1" applyAlignment="1">
      <alignment horizontal="center" vertical="center"/>
    </xf>
    <xf numFmtId="188" fontId="6" fillId="0" borderId="198" xfId="3" applyNumberFormat="1" applyFont="1" applyFill="1" applyBorder="1" applyAlignment="1">
      <alignment vertical="center"/>
    </xf>
    <xf numFmtId="188" fontId="6" fillId="0" borderId="199" xfId="3" applyNumberFormat="1" applyFont="1" applyFill="1" applyBorder="1" applyAlignment="1">
      <alignment vertical="center"/>
    </xf>
    <xf numFmtId="188" fontId="6" fillId="0" borderId="200" xfId="3" applyNumberFormat="1" applyFont="1" applyFill="1" applyBorder="1" applyAlignment="1">
      <alignment vertical="center"/>
    </xf>
    <xf numFmtId="0" fontId="10" fillId="0" borderId="0" xfId="0" applyFont="1" applyAlignment="1">
      <alignment horizontal="right"/>
    </xf>
    <xf numFmtId="182" fontId="8" fillId="0" borderId="4" xfId="3" applyNumberFormat="1" applyFont="1" applyFill="1" applyBorder="1" applyAlignment="1">
      <alignment vertical="center" shrinkToFit="1"/>
    </xf>
    <xf numFmtId="182" fontId="6" fillId="0" borderId="4" xfId="0" applyNumberFormat="1" applyFont="1" applyBorder="1" applyAlignment="1">
      <alignment vertical="center" shrinkToFit="1"/>
    </xf>
    <xf numFmtId="0" fontId="8" fillId="0" borderId="4" xfId="0" applyFont="1" applyBorder="1">
      <alignment vertical="center"/>
    </xf>
    <xf numFmtId="0" fontId="8" fillId="0" borderId="11" xfId="0" applyFont="1" applyBorder="1">
      <alignment vertical="center"/>
    </xf>
    <xf numFmtId="182" fontId="8" fillId="0" borderId="1" xfId="3" applyNumberFormat="1" applyFont="1" applyFill="1" applyBorder="1" applyAlignment="1">
      <alignment vertical="center"/>
    </xf>
    <xf numFmtId="182" fontId="8" fillId="0" borderId="2" xfId="3" applyNumberFormat="1" applyFont="1" applyFill="1"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82" fontId="8" fillId="0" borderId="103" xfId="3" applyNumberFormat="1" applyFont="1" applyFill="1" applyBorder="1" applyAlignment="1">
      <alignment horizontal="center" vertical="center"/>
    </xf>
    <xf numFmtId="182" fontId="8" fillId="0" borderId="67" xfId="3" applyNumberFormat="1" applyFont="1" applyFill="1" applyBorder="1" applyAlignment="1">
      <alignment horizontal="center" vertical="center"/>
    </xf>
    <xf numFmtId="182" fontId="8" fillId="0" borderId="104" xfId="3" applyNumberFormat="1" applyFont="1" applyFill="1" applyBorder="1" applyAlignment="1">
      <alignment horizontal="center" vertical="center"/>
    </xf>
    <xf numFmtId="38" fontId="8" fillId="0" borderId="92" xfId="3" applyFont="1" applyFill="1" applyBorder="1" applyAlignment="1">
      <alignment horizontal="center" vertical="center"/>
    </xf>
    <xf numFmtId="38" fontId="8" fillId="0" borderId="66" xfId="3" applyFont="1" applyFill="1" applyBorder="1" applyAlignment="1">
      <alignment horizontal="center" vertical="center"/>
    </xf>
    <xf numFmtId="38" fontId="8" fillId="0" borderId="51" xfId="3" applyFont="1" applyFill="1" applyBorder="1" applyAlignment="1">
      <alignment horizontal="center" vertical="center"/>
    </xf>
    <xf numFmtId="0" fontId="6" fillId="0" borderId="0" xfId="0" applyFont="1">
      <alignment vertical="center"/>
    </xf>
    <xf numFmtId="182" fontId="8" fillId="0" borderId="103" xfId="3" applyNumberFormat="1" applyFont="1" applyFill="1" applyBorder="1" applyAlignment="1">
      <alignment vertical="center"/>
    </xf>
    <xf numFmtId="182" fontId="8" fillId="0" borderId="67" xfId="3" applyNumberFormat="1" applyFont="1" applyFill="1" applyBorder="1" applyAlignment="1">
      <alignment vertical="center"/>
    </xf>
    <xf numFmtId="0" fontId="8" fillId="0" borderId="67" xfId="0" applyFont="1" applyBorder="1">
      <alignment vertical="center"/>
    </xf>
    <xf numFmtId="0" fontId="8" fillId="0" borderId="104" xfId="0" applyFont="1" applyBorder="1">
      <alignment vertical="center"/>
    </xf>
    <xf numFmtId="38" fontId="6" fillId="0" borderId="198" xfId="3" applyFont="1" applyFill="1" applyBorder="1" applyAlignment="1">
      <alignment vertical="center"/>
    </xf>
    <xf numFmtId="38" fontId="6" fillId="0" borderId="199" xfId="3" applyFont="1" applyFill="1" applyBorder="1" applyAlignment="1">
      <alignment vertical="center"/>
    </xf>
    <xf numFmtId="38" fontId="6" fillId="0" borderId="200" xfId="3" applyFont="1" applyFill="1" applyBorder="1" applyAlignment="1">
      <alignment vertical="center"/>
    </xf>
    <xf numFmtId="0" fontId="7" fillId="0" borderId="0" xfId="0" applyFont="1" applyAlignment="1">
      <alignment horizontal="center" vertical="center"/>
    </xf>
    <xf numFmtId="179" fontId="6" fillId="7" borderId="13" xfId="0" applyNumberFormat="1" applyFont="1" applyFill="1" applyBorder="1" applyAlignment="1">
      <alignment vertical="center" shrinkToFit="1"/>
    </xf>
    <xf numFmtId="179" fontId="6" fillId="7" borderId="12" xfId="0" applyNumberFormat="1" applyFont="1" applyFill="1" applyBorder="1" applyAlignment="1">
      <alignment vertical="center" shrinkToFit="1"/>
    </xf>
    <xf numFmtId="179" fontId="6" fillId="7" borderId="7" xfId="0" applyNumberFormat="1" applyFont="1" applyFill="1" applyBorder="1" applyAlignment="1">
      <alignment vertical="center" shrinkToFit="1"/>
    </xf>
    <xf numFmtId="0" fontId="8" fillId="0" borderId="0" xfId="0" applyFont="1" applyAlignment="1">
      <alignment horizontal="center" vertical="center" wrapText="1"/>
    </xf>
    <xf numFmtId="0" fontId="8" fillId="0" borderId="129" xfId="0" applyFont="1" applyBorder="1">
      <alignment vertical="center"/>
    </xf>
    <xf numFmtId="0" fontId="8" fillId="0" borderId="106" xfId="0" applyFont="1" applyBorder="1">
      <alignment vertical="center"/>
    </xf>
    <xf numFmtId="0" fontId="8" fillId="0" borderId="17" xfId="0" applyFont="1" applyBorder="1">
      <alignment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182" fontId="6" fillId="0" borderId="18" xfId="3" applyNumberFormat="1" applyFont="1" applyFill="1" applyBorder="1" applyAlignment="1">
      <alignment horizontal="right" vertical="center"/>
    </xf>
    <xf numFmtId="0" fontId="8" fillId="0" borderId="10" xfId="0" applyFont="1" applyBorder="1">
      <alignment vertical="center"/>
    </xf>
    <xf numFmtId="182" fontId="6" fillId="0" borderId="4" xfId="3" applyNumberFormat="1" applyFont="1" applyFill="1" applyBorder="1" applyAlignment="1">
      <alignment horizontal="right" vertical="center"/>
    </xf>
    <xf numFmtId="0" fontId="8" fillId="0" borderId="88" xfId="0" applyFont="1" applyBorder="1" applyAlignment="1">
      <alignment horizontal="left" vertical="center" wrapText="1"/>
    </xf>
    <xf numFmtId="0" fontId="8" fillId="0" borderId="89" xfId="0" applyFont="1" applyBorder="1" applyAlignment="1">
      <alignment horizontal="center" vertical="center"/>
    </xf>
    <xf numFmtId="0" fontId="8" fillId="0" borderId="14" xfId="0" applyFont="1" applyBorder="1" applyAlignment="1">
      <alignment horizontal="center" vertical="center"/>
    </xf>
    <xf numFmtId="0" fontId="11" fillId="0" borderId="12" xfId="0" applyFont="1" applyBorder="1" applyAlignment="1">
      <alignment horizontal="center" vertical="center"/>
    </xf>
    <xf numFmtId="186" fontId="17" fillId="0" borderId="0" xfId="0" applyNumberFormat="1" applyFont="1" applyAlignment="1">
      <alignment horizontal="center" vertical="distributed"/>
    </xf>
    <xf numFmtId="179" fontId="50" fillId="8" borderId="26" xfId="0" applyNumberFormat="1" applyFont="1" applyFill="1" applyBorder="1" applyAlignment="1">
      <alignment horizontal="center" vertical="center"/>
    </xf>
    <xf numFmtId="179" fontId="50" fillId="8" borderId="193" xfId="0" applyNumberFormat="1" applyFont="1" applyFill="1" applyBorder="1" applyAlignment="1">
      <alignment horizontal="center" vertical="center"/>
    </xf>
    <xf numFmtId="179" fontId="50" fillId="8" borderId="73" xfId="0" applyNumberFormat="1" applyFont="1" applyFill="1" applyBorder="1" applyAlignment="1">
      <alignment horizontal="center" vertical="center"/>
    </xf>
    <xf numFmtId="184" fontId="50" fillId="8" borderId="8" xfId="0" applyNumberFormat="1" applyFont="1" applyFill="1" applyBorder="1" applyAlignment="1">
      <alignment horizontal="center" vertical="center"/>
    </xf>
    <xf numFmtId="184" fontId="50" fillId="8" borderId="9" xfId="0" applyNumberFormat="1" applyFont="1" applyFill="1" applyBorder="1" applyAlignment="1">
      <alignment horizontal="center" vertical="center"/>
    </xf>
    <xf numFmtId="184" fontId="50" fillId="8" borderId="10" xfId="0" applyNumberFormat="1" applyFont="1" applyFill="1" applyBorder="1" applyAlignment="1">
      <alignment horizontal="center" vertical="center"/>
    </xf>
    <xf numFmtId="184" fontId="50" fillId="8" borderId="11" xfId="0" applyNumberFormat="1" applyFont="1" applyFill="1" applyBorder="1" applyAlignment="1">
      <alignment horizontal="center" vertical="center"/>
    </xf>
    <xf numFmtId="0" fontId="51" fillId="0" borderId="64" xfId="0" applyFont="1" applyBorder="1" applyAlignment="1">
      <alignment horizontal="center" vertical="center" wrapText="1"/>
    </xf>
    <xf numFmtId="0" fontId="51" fillId="0" borderId="217" xfId="0" applyFont="1" applyBorder="1" applyAlignment="1">
      <alignment horizontal="center" vertical="center" wrapText="1"/>
    </xf>
    <xf numFmtId="179" fontId="50" fillId="7" borderId="1" xfId="0" applyNumberFormat="1" applyFont="1" applyFill="1" applyBorder="1" applyAlignment="1">
      <alignment horizontal="center" vertical="center"/>
    </xf>
    <xf numFmtId="179" fontId="50" fillId="7" borderId="3" xfId="0" applyNumberFormat="1" applyFont="1" applyFill="1" applyBorder="1" applyAlignment="1">
      <alignment horizontal="center" vertical="center"/>
    </xf>
    <xf numFmtId="179" fontId="50" fillId="7" borderId="8" xfId="0" applyNumberFormat="1" applyFont="1" applyFill="1" applyBorder="1" applyAlignment="1">
      <alignment horizontal="center" vertical="center"/>
    </xf>
    <xf numFmtId="179" fontId="50" fillId="7" borderId="9" xfId="0" applyNumberFormat="1" applyFont="1" applyFill="1" applyBorder="1" applyAlignment="1">
      <alignment horizontal="center" vertical="center"/>
    </xf>
    <xf numFmtId="179" fontId="50" fillId="7" borderId="10" xfId="0" applyNumberFormat="1" applyFont="1" applyFill="1" applyBorder="1" applyAlignment="1">
      <alignment horizontal="center" vertical="center"/>
    </xf>
    <xf numFmtId="179" fontId="50" fillId="7" borderId="11" xfId="0" applyNumberFormat="1" applyFont="1" applyFill="1" applyBorder="1" applyAlignment="1">
      <alignment horizontal="center" vertical="center"/>
    </xf>
    <xf numFmtId="177" fontId="51" fillId="0" borderId="93" xfId="0" applyNumberFormat="1" applyFont="1" applyBorder="1" applyAlignment="1">
      <alignment horizontal="center" vertical="center"/>
    </xf>
    <xf numFmtId="177" fontId="51" fillId="0" borderId="64" xfId="0" applyNumberFormat="1" applyFont="1" applyBorder="1" applyAlignment="1">
      <alignment horizontal="center" vertical="center"/>
    </xf>
    <xf numFmtId="177" fontId="51" fillId="0" borderId="217" xfId="0" applyNumberFormat="1" applyFont="1" applyBorder="1" applyAlignment="1">
      <alignment horizontal="center" vertical="center"/>
    </xf>
    <xf numFmtId="177" fontId="51" fillId="0" borderId="67" xfId="0" applyNumberFormat="1" applyFont="1" applyBorder="1" applyAlignment="1">
      <alignment horizontal="center" vertical="center"/>
    </xf>
    <xf numFmtId="177" fontId="51" fillId="0" borderId="104" xfId="0" applyNumberFormat="1" applyFont="1" applyBorder="1" applyAlignment="1">
      <alignment horizontal="center" vertical="center"/>
    </xf>
    <xf numFmtId="177" fontId="51" fillId="0" borderId="103" xfId="0" applyNumberFormat="1" applyFont="1" applyBorder="1" applyAlignment="1">
      <alignment horizontal="center" vertical="center"/>
    </xf>
    <xf numFmtId="177" fontId="51" fillId="0" borderId="92" xfId="0" applyNumberFormat="1" applyFont="1" applyBorder="1" applyAlignment="1">
      <alignment horizontal="center" vertical="center"/>
    </xf>
    <xf numFmtId="177" fontId="51" fillId="0" borderId="66" xfId="0" applyNumberFormat="1" applyFont="1" applyBorder="1" applyAlignment="1">
      <alignment horizontal="center" vertical="center"/>
    </xf>
    <xf numFmtId="177" fontId="51" fillId="0" borderId="51" xfId="0" applyNumberFormat="1" applyFont="1" applyBorder="1" applyAlignment="1">
      <alignment horizontal="center" vertical="center"/>
    </xf>
    <xf numFmtId="177" fontId="50" fillId="0" borderId="8" xfId="0" applyNumberFormat="1" applyFont="1" applyBorder="1" applyAlignment="1">
      <alignment horizontal="center" vertical="center"/>
    </xf>
    <xf numFmtId="177" fontId="50" fillId="0" borderId="9" xfId="0" applyNumberFormat="1" applyFont="1" applyBorder="1" applyAlignment="1">
      <alignment horizontal="center" vertical="center"/>
    </xf>
    <xf numFmtId="177" fontId="50" fillId="0" borderId="10" xfId="0" applyNumberFormat="1" applyFont="1" applyBorder="1" applyAlignment="1">
      <alignment horizontal="center" vertical="center"/>
    </xf>
    <xf numFmtId="177" fontId="50" fillId="0" borderId="11" xfId="0" applyNumberFormat="1" applyFont="1" applyBorder="1" applyAlignment="1">
      <alignment horizontal="center" vertical="center"/>
    </xf>
    <xf numFmtId="0" fontId="50" fillId="7" borderId="8" xfId="0" applyFont="1" applyFill="1" applyBorder="1" applyAlignment="1">
      <alignment horizontal="center" vertical="center"/>
    </xf>
    <xf numFmtId="0" fontId="50" fillId="7" borderId="0" xfId="0" applyFont="1" applyFill="1" applyAlignment="1">
      <alignment horizontal="center" vertical="center"/>
    </xf>
    <xf numFmtId="0" fontId="50" fillId="7" borderId="9" xfId="0" applyFont="1" applyFill="1" applyBorder="1" applyAlignment="1">
      <alignment horizontal="center" vertical="center"/>
    </xf>
    <xf numFmtId="0" fontId="50" fillId="7" borderId="10" xfId="0" applyFont="1" applyFill="1" applyBorder="1" applyAlignment="1">
      <alignment horizontal="center" vertical="center"/>
    </xf>
    <xf numFmtId="0" fontId="50" fillId="7" borderId="4" xfId="0" applyFont="1" applyFill="1" applyBorder="1" applyAlignment="1">
      <alignment horizontal="center" vertical="center"/>
    </xf>
    <xf numFmtId="0" fontId="50" fillId="7" borderId="11" xfId="0" applyFont="1" applyFill="1" applyBorder="1" applyAlignment="1">
      <alignment horizontal="center" vertical="center"/>
    </xf>
    <xf numFmtId="14" fontId="51" fillId="7" borderId="8" xfId="0" applyNumberFormat="1" applyFont="1" applyFill="1" applyBorder="1" applyAlignment="1">
      <alignment horizontal="center" vertical="center" wrapText="1"/>
    </xf>
    <xf numFmtId="14" fontId="51" fillId="7" borderId="0" xfId="0" applyNumberFormat="1" applyFont="1" applyFill="1" applyAlignment="1">
      <alignment horizontal="center" vertical="center" wrapText="1"/>
    </xf>
    <xf numFmtId="14" fontId="51" fillId="7" borderId="9" xfId="0" applyNumberFormat="1" applyFont="1" applyFill="1" applyBorder="1" applyAlignment="1">
      <alignment horizontal="center" vertical="center" wrapText="1"/>
    </xf>
    <xf numFmtId="14" fontId="51" fillId="7" borderId="10" xfId="0" applyNumberFormat="1" applyFont="1" applyFill="1" applyBorder="1" applyAlignment="1">
      <alignment horizontal="center" vertical="center" wrapText="1"/>
    </xf>
    <xf numFmtId="14" fontId="51" fillId="7" borderId="4" xfId="0" applyNumberFormat="1" applyFont="1" applyFill="1" applyBorder="1" applyAlignment="1">
      <alignment horizontal="center" vertical="center" wrapText="1"/>
    </xf>
    <xf numFmtId="14" fontId="51" fillId="7" borderId="11" xfId="0" applyNumberFormat="1" applyFont="1" applyFill="1" applyBorder="1" applyAlignment="1">
      <alignment horizontal="center" vertical="center" wrapText="1"/>
    </xf>
    <xf numFmtId="0" fontId="50" fillId="8" borderId="8" xfId="0" applyFont="1" applyFill="1" applyBorder="1" applyAlignment="1">
      <alignment horizontal="center" vertical="center" wrapText="1"/>
    </xf>
    <xf numFmtId="0" fontId="50" fillId="8" borderId="9" xfId="0" applyFont="1" applyFill="1" applyBorder="1" applyAlignment="1">
      <alignment horizontal="center" vertical="center"/>
    </xf>
    <xf numFmtId="0" fontId="50" fillId="8" borderId="8" xfId="0" applyFont="1" applyFill="1" applyBorder="1" applyAlignment="1">
      <alignment horizontal="center" vertical="center"/>
    </xf>
    <xf numFmtId="0" fontId="50" fillId="8" borderId="10" xfId="0" applyFont="1" applyFill="1" applyBorder="1" applyAlignment="1">
      <alignment horizontal="center" vertical="center"/>
    </xf>
    <xf numFmtId="0" fontId="50" fillId="8" borderId="11" xfId="0" applyFont="1" applyFill="1" applyBorder="1" applyAlignment="1">
      <alignment horizontal="center" vertical="center"/>
    </xf>
    <xf numFmtId="0" fontId="51" fillId="7" borderId="8" xfId="0" applyFont="1" applyFill="1" applyBorder="1" applyAlignment="1">
      <alignment horizontal="center" vertical="center" wrapText="1"/>
    </xf>
    <xf numFmtId="0" fontId="51" fillId="7" borderId="9" xfId="0" applyFont="1" applyFill="1" applyBorder="1" applyAlignment="1">
      <alignment horizontal="center" vertical="center" wrapText="1"/>
    </xf>
    <xf numFmtId="0" fontId="51" fillId="7" borderId="10" xfId="0" applyFont="1" applyFill="1" applyBorder="1" applyAlignment="1">
      <alignment horizontal="center" vertical="center" wrapText="1"/>
    </xf>
    <xf numFmtId="0" fontId="51" fillId="7" borderId="11" xfId="0" applyFont="1" applyFill="1" applyBorder="1" applyAlignment="1">
      <alignment horizontal="center" vertical="center" wrapText="1"/>
    </xf>
    <xf numFmtId="185" fontId="50" fillId="8" borderId="26" xfId="0" applyNumberFormat="1" applyFont="1" applyFill="1" applyBorder="1" applyAlignment="1">
      <alignment horizontal="center" vertical="center" wrapText="1"/>
    </xf>
    <xf numFmtId="179" fontId="50" fillId="8" borderId="88" xfId="0" applyNumberFormat="1" applyFont="1" applyFill="1" applyBorder="1" applyAlignment="1">
      <alignment horizontal="center" vertical="center"/>
    </xf>
    <xf numFmtId="185" fontId="50" fillId="8" borderId="193" xfId="0" applyNumberFormat="1" applyFont="1" applyFill="1" applyBorder="1" applyAlignment="1">
      <alignment horizontal="center" vertical="center" wrapText="1"/>
    </xf>
    <xf numFmtId="185" fontId="50" fillId="8" borderId="88" xfId="0" applyNumberFormat="1" applyFont="1" applyFill="1" applyBorder="1" applyAlignment="1">
      <alignment horizontal="center" vertical="center" wrapText="1"/>
    </xf>
    <xf numFmtId="185" fontId="50" fillId="8" borderId="73" xfId="0" applyNumberFormat="1" applyFont="1" applyFill="1" applyBorder="1" applyAlignment="1">
      <alignment horizontal="center" vertical="center" wrapText="1"/>
    </xf>
    <xf numFmtId="179" fontId="50" fillId="8" borderId="212" xfId="0" applyNumberFormat="1" applyFont="1" applyFill="1" applyBorder="1" applyAlignment="1">
      <alignment horizontal="center" vertical="center"/>
    </xf>
    <xf numFmtId="0" fontId="57" fillId="0" borderId="0" xfId="0" applyFont="1" applyAlignment="1">
      <alignment horizontal="left" vertical="top" wrapText="1"/>
    </xf>
    <xf numFmtId="0" fontId="51" fillId="0" borderId="0" xfId="0" applyFont="1" applyAlignment="1">
      <alignment horizontal="left" vertical="top" wrapText="1"/>
    </xf>
    <xf numFmtId="0" fontId="50" fillId="0" borderId="0" xfId="0" applyFont="1" applyAlignment="1">
      <alignment horizontal="right" vertical="center"/>
    </xf>
    <xf numFmtId="180" fontId="53" fillId="7" borderId="4" xfId="0" applyNumberFormat="1" applyFont="1" applyFill="1" applyBorder="1" applyAlignment="1">
      <alignment horizontal="left" vertical="center"/>
    </xf>
    <xf numFmtId="14" fontId="58" fillId="0" borderId="2" xfId="0" applyNumberFormat="1" applyFont="1" applyBorder="1" applyAlignment="1">
      <alignment horizontal="center" vertical="center"/>
    </xf>
    <xf numFmtId="0" fontId="50" fillId="0" borderId="0" xfId="0" applyFont="1">
      <alignment vertical="center"/>
    </xf>
    <xf numFmtId="187" fontId="50" fillId="7" borderId="0" xfId="0" applyNumberFormat="1" applyFont="1" applyFill="1" applyAlignment="1">
      <alignment horizontal="center" vertical="center"/>
    </xf>
    <xf numFmtId="49" fontId="50" fillId="0" borderId="0" xfId="0" applyNumberFormat="1" applyFont="1">
      <alignment vertical="center"/>
    </xf>
    <xf numFmtId="14" fontId="50" fillId="8" borderId="208" xfId="0" applyNumberFormat="1" applyFont="1" applyFill="1" applyBorder="1" applyAlignment="1">
      <alignment horizontal="center" vertical="center"/>
    </xf>
    <xf numFmtId="14" fontId="50" fillId="8" borderId="209" xfId="0" applyNumberFormat="1" applyFont="1" applyFill="1" applyBorder="1" applyAlignment="1">
      <alignment horizontal="center" vertical="center"/>
    </xf>
    <xf numFmtId="14" fontId="50" fillId="8" borderId="210" xfId="0" applyNumberFormat="1" applyFont="1" applyFill="1" applyBorder="1" applyAlignment="1">
      <alignment horizontal="center" vertical="center"/>
    </xf>
    <xf numFmtId="14" fontId="50" fillId="0" borderId="0" xfId="0" applyNumberFormat="1" applyFont="1" applyAlignment="1">
      <alignment horizontal="center" vertical="center"/>
    </xf>
    <xf numFmtId="0" fontId="50" fillId="0" borderId="0" xfId="0" applyFont="1" applyAlignment="1">
      <alignment horizontal="center" vertical="center"/>
    </xf>
    <xf numFmtId="183" fontId="50" fillId="0" borderId="0" xfId="0" applyNumberFormat="1" applyFont="1" applyAlignment="1">
      <alignment horizontal="center" vertical="center"/>
    </xf>
    <xf numFmtId="0" fontId="51" fillId="0" borderId="201" xfId="0" applyFont="1" applyBorder="1" applyAlignment="1">
      <alignment horizontal="center" vertical="center"/>
    </xf>
    <xf numFmtId="0" fontId="51" fillId="0" borderId="211" xfId="0" applyFont="1" applyBorder="1" applyAlignment="1">
      <alignment horizontal="center" vertical="center"/>
    </xf>
    <xf numFmtId="0" fontId="51" fillId="0" borderId="168" xfId="0" applyFont="1" applyBorder="1" applyAlignment="1">
      <alignment horizontal="center" vertical="center"/>
    </xf>
    <xf numFmtId="0" fontId="51" fillId="0" borderId="213" xfId="0" applyFont="1" applyBorder="1" applyAlignment="1">
      <alignment horizontal="center" vertical="center"/>
    </xf>
    <xf numFmtId="0" fontId="50" fillId="7" borderId="177" xfId="0" applyFont="1" applyFill="1" applyBorder="1" applyAlignment="1">
      <alignment horizontal="center" vertical="center" wrapText="1"/>
    </xf>
    <xf numFmtId="0" fontId="50" fillId="7" borderId="178" xfId="0" applyFont="1" applyFill="1" applyBorder="1" applyAlignment="1">
      <alignment horizontal="center" vertical="center"/>
    </xf>
    <xf numFmtId="0" fontId="50" fillId="7" borderId="211" xfId="0" applyFont="1" applyFill="1" applyBorder="1" applyAlignment="1">
      <alignment horizontal="center" vertical="center"/>
    </xf>
    <xf numFmtId="0" fontId="50" fillId="7" borderId="180" xfId="0" applyFont="1" applyFill="1" applyBorder="1" applyAlignment="1">
      <alignment horizontal="center" vertical="center"/>
    </xf>
    <xf numFmtId="0" fontId="50" fillId="7" borderId="169" xfId="0" applyFont="1" applyFill="1" applyBorder="1" applyAlignment="1">
      <alignment horizontal="center" vertical="center"/>
    </xf>
    <xf numFmtId="0" fontId="50" fillId="7" borderId="213" xfId="0" applyFont="1" applyFill="1" applyBorder="1" applyAlignment="1">
      <alignment horizontal="center" vertical="center"/>
    </xf>
    <xf numFmtId="49" fontId="51" fillId="7" borderId="177" xfId="0" applyNumberFormat="1" applyFont="1" applyFill="1" applyBorder="1" applyAlignment="1">
      <alignment horizontal="center" vertical="center" wrapText="1"/>
    </xf>
    <xf numFmtId="49" fontId="51" fillId="7" borderId="178" xfId="0" applyNumberFormat="1" applyFont="1" applyFill="1" applyBorder="1" applyAlignment="1">
      <alignment horizontal="center" vertical="center" wrapText="1"/>
    </xf>
    <xf numFmtId="49" fontId="51" fillId="7" borderId="211" xfId="0" applyNumberFormat="1" applyFont="1" applyFill="1" applyBorder="1" applyAlignment="1">
      <alignment horizontal="center" vertical="center" wrapText="1"/>
    </xf>
    <xf numFmtId="49" fontId="51" fillId="7" borderId="180" xfId="0" applyNumberFormat="1" applyFont="1" applyFill="1" applyBorder="1" applyAlignment="1">
      <alignment horizontal="center" vertical="center" wrapText="1"/>
    </xf>
    <xf numFmtId="49" fontId="51" fillId="7" borderId="169" xfId="0" applyNumberFormat="1" applyFont="1" applyFill="1" applyBorder="1" applyAlignment="1">
      <alignment horizontal="center" vertical="center" wrapText="1"/>
    </xf>
    <xf numFmtId="49" fontId="51" fillId="7" borderId="213" xfId="0" applyNumberFormat="1" applyFont="1" applyFill="1" applyBorder="1" applyAlignment="1">
      <alignment horizontal="center" vertical="center" wrapText="1"/>
    </xf>
    <xf numFmtId="0" fontId="50" fillId="0" borderId="177" xfId="0" applyFont="1" applyBorder="1" applyAlignment="1">
      <alignment horizontal="center" vertical="center" wrapText="1"/>
    </xf>
    <xf numFmtId="0" fontId="50" fillId="0" borderId="211" xfId="0" applyFont="1" applyBorder="1" applyAlignment="1">
      <alignment horizontal="center" vertical="center"/>
    </xf>
    <xf numFmtId="0" fontId="50" fillId="0" borderId="180" xfId="0" applyFont="1" applyBorder="1" applyAlignment="1">
      <alignment horizontal="center" vertical="center"/>
    </xf>
    <xf numFmtId="0" fontId="50" fillId="0" borderId="213" xfId="0" applyFont="1" applyBorder="1" applyAlignment="1">
      <alignment horizontal="center" vertical="center"/>
    </xf>
    <xf numFmtId="0" fontId="51" fillId="0" borderId="177" xfId="0" applyFont="1" applyBorder="1" applyAlignment="1">
      <alignment horizontal="center" vertical="center" wrapText="1"/>
    </xf>
    <xf numFmtId="0" fontId="51" fillId="0" borderId="211" xfId="0" applyFont="1" applyBorder="1" applyAlignment="1">
      <alignment horizontal="center" vertical="center" wrapText="1"/>
    </xf>
    <xf numFmtId="0" fontId="51" fillId="0" borderId="180" xfId="0" applyFont="1" applyBorder="1" applyAlignment="1">
      <alignment horizontal="center" vertical="center" wrapText="1"/>
    </xf>
    <xf numFmtId="0" fontId="51" fillId="0" borderId="213" xfId="0" applyFont="1" applyBorder="1" applyAlignment="1">
      <alignment horizontal="center" vertical="center" wrapText="1"/>
    </xf>
    <xf numFmtId="185" fontId="50" fillId="8" borderId="212" xfId="0" applyNumberFormat="1" applyFont="1" applyFill="1" applyBorder="1" applyAlignment="1">
      <alignment horizontal="center" vertical="center" wrapText="1"/>
    </xf>
    <xf numFmtId="0" fontId="51" fillId="0" borderId="178" xfId="0" applyFont="1" applyBorder="1" applyAlignment="1">
      <alignment horizontal="center" vertical="center" wrapText="1"/>
    </xf>
    <xf numFmtId="0" fontId="51" fillId="0" borderId="169" xfId="0" applyFont="1" applyBorder="1" applyAlignment="1">
      <alignment horizontal="center" vertical="center" wrapText="1"/>
    </xf>
    <xf numFmtId="0" fontId="50" fillId="7" borderId="171" xfId="0" applyFont="1" applyFill="1" applyBorder="1" applyAlignment="1">
      <alignment horizontal="center" vertical="center"/>
    </xf>
    <xf numFmtId="0" fontId="50" fillId="7" borderId="172" xfId="0" applyFont="1" applyFill="1" applyBorder="1" applyAlignment="1">
      <alignment horizontal="center" vertical="center"/>
    </xf>
    <xf numFmtId="0" fontId="50" fillId="7" borderId="173" xfId="0" applyFont="1" applyFill="1" applyBorder="1" applyAlignment="1">
      <alignment horizontal="center" vertical="center"/>
    </xf>
    <xf numFmtId="49" fontId="51" fillId="0" borderId="212" xfId="0" applyNumberFormat="1" applyFont="1" applyBorder="1" applyAlignment="1">
      <alignment horizontal="center" vertical="center" wrapText="1"/>
    </xf>
    <xf numFmtId="49" fontId="51" fillId="0" borderId="31" xfId="0" applyNumberFormat="1" applyFont="1" applyBorder="1" applyAlignment="1">
      <alignment horizontal="center" vertical="center" wrapText="1"/>
    </xf>
    <xf numFmtId="49" fontId="54" fillId="0" borderId="212" xfId="0" applyNumberFormat="1" applyFont="1" applyBorder="1" applyAlignment="1">
      <alignment horizontal="center" vertical="center" wrapText="1"/>
    </xf>
    <xf numFmtId="49" fontId="54" fillId="0" borderId="31" xfId="0" applyNumberFormat="1" applyFont="1" applyBorder="1" applyAlignment="1">
      <alignment horizontal="center" vertical="center" wrapText="1"/>
    </xf>
    <xf numFmtId="0" fontId="51" fillId="7" borderId="177" xfId="0" applyFont="1" applyFill="1" applyBorder="1" applyAlignment="1">
      <alignment horizontal="center" vertical="center" wrapText="1"/>
    </xf>
    <xf numFmtId="0" fontId="51" fillId="7" borderId="178" xfId="0" applyFont="1" applyFill="1" applyBorder="1" applyAlignment="1">
      <alignment horizontal="center" vertical="center" wrapText="1"/>
    </xf>
    <xf numFmtId="0" fontId="51" fillId="7" borderId="211" xfId="0" applyFont="1" applyFill="1" applyBorder="1" applyAlignment="1">
      <alignment horizontal="center" vertical="center" wrapText="1"/>
    </xf>
    <xf numFmtId="0" fontId="51" fillId="7" borderId="21"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0" xfId="0" applyFont="1" applyAlignment="1">
      <alignment horizontal="left" vertical="center" wrapText="1"/>
    </xf>
    <xf numFmtId="0" fontId="50" fillId="0" borderId="172" xfId="0" applyFont="1" applyBorder="1" applyAlignment="1">
      <alignment horizontal="center" vertical="center"/>
    </xf>
    <xf numFmtId="0" fontId="50" fillId="0" borderId="12" xfId="0" applyFont="1" applyBorder="1" applyAlignment="1">
      <alignment horizontal="center" vertical="center"/>
    </xf>
    <xf numFmtId="182" fontId="6" fillId="8" borderId="0" xfId="0" applyNumberFormat="1" applyFont="1" applyFill="1" applyAlignment="1">
      <alignment horizontal="center" vertical="center"/>
    </xf>
    <xf numFmtId="182" fontId="6" fillId="8" borderId="4" xfId="0" applyNumberFormat="1" applyFont="1" applyFill="1" applyBorder="1" applyAlignment="1">
      <alignment horizontal="center" vertical="center"/>
    </xf>
    <xf numFmtId="182" fontId="6" fillId="11" borderId="26" xfId="0" applyNumberFormat="1" applyFont="1" applyFill="1" applyBorder="1" applyAlignment="1">
      <alignment horizontal="center" vertical="center"/>
    </xf>
    <xf numFmtId="182" fontId="8" fillId="8" borderId="26" xfId="0" applyNumberFormat="1" applyFont="1" applyFill="1" applyBorder="1" applyAlignment="1">
      <alignment horizontal="center" vertical="center"/>
    </xf>
    <xf numFmtId="182" fontId="5" fillId="8" borderId="228" xfId="0" applyNumberFormat="1" applyFont="1" applyFill="1" applyBorder="1" applyAlignment="1">
      <alignment horizontal="center" vertical="center"/>
    </xf>
    <xf numFmtId="182" fontId="8" fillId="7" borderId="13" xfId="0" applyNumberFormat="1" applyFont="1" applyFill="1" applyBorder="1" applyAlignment="1">
      <alignment horizontal="center" vertical="center"/>
    </xf>
    <xf numFmtId="182" fontId="8" fillId="7" borderId="12" xfId="0" applyNumberFormat="1" applyFont="1" applyFill="1" applyBorder="1" applyAlignment="1">
      <alignment horizontal="center" vertical="center"/>
    </xf>
    <xf numFmtId="182" fontId="8" fillId="7" borderId="7" xfId="0" applyNumberFormat="1" applyFont="1" applyFill="1" applyBorder="1" applyAlignment="1">
      <alignment horizontal="center" vertical="center"/>
    </xf>
    <xf numFmtId="0" fontId="49" fillId="8" borderId="26" xfId="0" applyFont="1" applyFill="1" applyBorder="1" applyAlignment="1">
      <alignment horizontal="center" vertical="center"/>
    </xf>
    <xf numFmtId="0" fontId="49" fillId="11" borderId="26" xfId="0" applyFont="1" applyFill="1" applyBorder="1" applyAlignment="1">
      <alignment horizontal="center" vertical="center"/>
    </xf>
    <xf numFmtId="182" fontId="8" fillId="8" borderId="13" xfId="3" applyNumberFormat="1" applyFont="1" applyFill="1" applyBorder="1" applyAlignment="1">
      <alignment horizontal="center" vertical="center"/>
    </xf>
    <xf numFmtId="182" fontId="8" fillId="8" borderId="12" xfId="3" applyNumberFormat="1" applyFont="1" applyFill="1" applyBorder="1" applyAlignment="1">
      <alignment horizontal="center" vertical="center"/>
    </xf>
    <xf numFmtId="182" fontId="8" fillId="8" borderId="7" xfId="3" applyNumberFormat="1" applyFont="1" applyFill="1" applyBorder="1" applyAlignment="1">
      <alignment horizontal="center" vertical="center"/>
    </xf>
    <xf numFmtId="182" fontId="8" fillId="8" borderId="26" xfId="0" applyNumberFormat="1" applyFont="1" applyFill="1" applyBorder="1" applyAlignment="1">
      <alignment horizontal="center" vertical="center" wrapText="1"/>
    </xf>
    <xf numFmtId="182" fontId="6" fillId="12" borderId="26" xfId="0" applyNumberFormat="1" applyFont="1" applyFill="1" applyBorder="1" applyAlignment="1">
      <alignment horizontal="center" vertical="center"/>
    </xf>
    <xf numFmtId="0" fontId="49" fillId="0" borderId="0" xfId="0" applyFont="1" applyAlignment="1">
      <alignment horizontal="center" vertical="center"/>
    </xf>
    <xf numFmtId="0" fontId="17" fillId="8" borderId="0" xfId="0" applyFont="1" applyFill="1" applyAlignment="1">
      <alignment horizontal="left" vertical="center" shrinkToFit="1"/>
    </xf>
    <xf numFmtId="0" fontId="6" fillId="8" borderId="0" xfId="0" applyFont="1" applyFill="1" applyAlignment="1">
      <alignment horizontal="center" vertical="center" shrinkToFit="1"/>
    </xf>
    <xf numFmtId="182" fontId="6" fillId="8" borderId="0" xfId="0" applyNumberFormat="1" applyFont="1" applyFill="1" applyAlignment="1">
      <alignment horizontal="center" vertical="center" wrapText="1" shrinkToFit="1"/>
    </xf>
    <xf numFmtId="182" fontId="8" fillId="8" borderId="225" xfId="3" applyNumberFormat="1" applyFont="1" applyFill="1" applyBorder="1" applyAlignment="1">
      <alignment horizontal="center" vertical="center"/>
    </xf>
    <xf numFmtId="182" fontId="8" fillId="8" borderId="209" xfId="3" applyNumberFormat="1" applyFont="1" applyFill="1" applyBorder="1" applyAlignment="1">
      <alignment horizontal="center" vertical="center"/>
    </xf>
    <xf numFmtId="182" fontId="8" fillId="8" borderId="226" xfId="3" applyNumberFormat="1" applyFont="1" applyFill="1" applyBorder="1" applyAlignment="1">
      <alignment horizontal="center" vertical="center"/>
    </xf>
    <xf numFmtId="0" fontId="49" fillId="0" borderId="0" xfId="0" applyFont="1" applyAlignment="1">
      <alignment horizontal="center" vertical="center" wrapText="1" shrinkToFit="1"/>
    </xf>
    <xf numFmtId="0" fontId="49" fillId="8" borderId="0" xfId="0" applyFont="1" applyFill="1" applyAlignment="1">
      <alignment horizontal="center" vertical="center" wrapText="1" shrinkToFit="1"/>
    </xf>
    <xf numFmtId="182" fontId="8" fillId="8" borderId="0" xfId="0" applyNumberFormat="1" applyFont="1" applyFill="1" applyAlignment="1">
      <alignment horizontal="center" vertical="center" wrapText="1" shrinkToFit="1"/>
    </xf>
    <xf numFmtId="182" fontId="8" fillId="8" borderId="13" xfId="0" applyNumberFormat="1" applyFont="1" applyFill="1" applyBorder="1" applyAlignment="1">
      <alignment horizontal="center" vertical="center"/>
    </xf>
    <xf numFmtId="182" fontId="8" fillId="8" borderId="12" xfId="0" applyNumberFormat="1" applyFont="1" applyFill="1" applyBorder="1" applyAlignment="1">
      <alignment horizontal="center" vertical="center"/>
    </xf>
    <xf numFmtId="182" fontId="8" fillId="8" borderId="15" xfId="0" applyNumberFormat="1" applyFont="1" applyFill="1" applyBorder="1" applyAlignment="1">
      <alignment horizontal="center" vertical="center"/>
    </xf>
    <xf numFmtId="182" fontId="8" fillId="8" borderId="1" xfId="0" applyNumberFormat="1" applyFont="1" applyFill="1" applyBorder="1" applyAlignment="1">
      <alignment horizontal="center" vertical="center"/>
    </xf>
    <xf numFmtId="182" fontId="8" fillId="8" borderId="2" xfId="0" applyNumberFormat="1" applyFont="1" applyFill="1" applyBorder="1" applyAlignment="1">
      <alignment horizontal="center" vertical="center"/>
    </xf>
    <xf numFmtId="182" fontId="8" fillId="8" borderId="115" xfId="0" applyNumberFormat="1" applyFont="1" applyFill="1" applyBorder="1" applyAlignment="1">
      <alignment horizontal="center" vertical="center"/>
    </xf>
    <xf numFmtId="182" fontId="8" fillId="8" borderId="225" xfId="0" applyNumberFormat="1" applyFont="1" applyFill="1" applyBorder="1" applyAlignment="1">
      <alignment horizontal="center" vertical="center"/>
    </xf>
    <xf numFmtId="182" fontId="8" fillId="8" borderId="209" xfId="0" applyNumberFormat="1" applyFont="1" applyFill="1" applyBorder="1" applyAlignment="1">
      <alignment horizontal="center" vertical="center"/>
    </xf>
    <xf numFmtId="182" fontId="8" fillId="8" borderId="226" xfId="0" applyNumberFormat="1" applyFont="1" applyFill="1" applyBorder="1" applyAlignment="1">
      <alignment horizontal="center" vertical="center"/>
    </xf>
    <xf numFmtId="182" fontId="8" fillId="7" borderId="15" xfId="0" applyNumberFormat="1" applyFont="1" applyFill="1" applyBorder="1" applyAlignment="1">
      <alignment horizontal="center" vertical="center"/>
    </xf>
    <xf numFmtId="182" fontId="8" fillId="7" borderId="13" xfId="0" applyNumberFormat="1" applyFont="1" applyFill="1" applyBorder="1" applyAlignment="1">
      <alignment horizontal="center" vertical="center" shrinkToFit="1"/>
    </xf>
    <xf numFmtId="182" fontId="8" fillId="7" borderId="12" xfId="0" applyNumberFormat="1" applyFont="1" applyFill="1" applyBorder="1" applyAlignment="1">
      <alignment horizontal="center" vertical="center" shrinkToFit="1"/>
    </xf>
    <xf numFmtId="182" fontId="6" fillId="8" borderId="208" xfId="0" applyNumberFormat="1" applyFont="1" applyFill="1" applyBorder="1" applyAlignment="1">
      <alignment horizontal="center" vertical="center"/>
    </xf>
    <xf numFmtId="182" fontId="6" fillId="8" borderId="209" xfId="0" applyNumberFormat="1" applyFont="1" applyFill="1" applyBorder="1" applyAlignment="1">
      <alignment horizontal="center" vertical="center"/>
    </xf>
    <xf numFmtId="182" fontId="6" fillId="8" borderId="224" xfId="0" applyNumberFormat="1" applyFont="1" applyFill="1" applyBorder="1" applyAlignment="1">
      <alignment horizontal="center" vertical="center"/>
    </xf>
    <xf numFmtId="182" fontId="6" fillId="8" borderId="210" xfId="0" applyNumberFormat="1" applyFont="1" applyFill="1" applyBorder="1" applyAlignment="1">
      <alignment horizontal="center" vertical="center"/>
    </xf>
    <xf numFmtId="182" fontId="6" fillId="8" borderId="12" xfId="0" applyNumberFormat="1" applyFont="1" applyFill="1" applyBorder="1" applyAlignment="1">
      <alignment horizontal="center" vertical="center"/>
    </xf>
    <xf numFmtId="182" fontId="6" fillId="8" borderId="7" xfId="0" applyNumberFormat="1" applyFont="1" applyFill="1" applyBorder="1" applyAlignment="1">
      <alignment horizontal="center" vertical="center"/>
    </xf>
    <xf numFmtId="182" fontId="8" fillId="7" borderId="1" xfId="0" applyNumberFormat="1" applyFont="1" applyFill="1" applyBorder="1" applyAlignment="1">
      <alignment horizontal="center" vertical="center" shrinkToFit="1"/>
    </xf>
    <xf numFmtId="182" fontId="8" fillId="7" borderId="2" xfId="0" applyNumberFormat="1" applyFont="1" applyFill="1" applyBorder="1" applyAlignment="1">
      <alignment horizontal="center" vertical="center" shrinkToFit="1"/>
    </xf>
    <xf numFmtId="182" fontId="8" fillId="8" borderId="7" xfId="0" applyNumberFormat="1" applyFont="1" applyFill="1" applyBorder="1" applyAlignment="1">
      <alignment horizontal="center" vertical="center"/>
    </xf>
    <xf numFmtId="182" fontId="8" fillId="7" borderId="229" xfId="0" applyNumberFormat="1" applyFont="1" applyFill="1" applyBorder="1" applyAlignment="1">
      <alignment horizontal="center" vertical="center"/>
    </xf>
    <xf numFmtId="182" fontId="8" fillId="7" borderId="230" xfId="0" applyNumberFormat="1" applyFont="1" applyFill="1" applyBorder="1" applyAlignment="1">
      <alignment horizontal="center" vertical="center"/>
    </xf>
    <xf numFmtId="182" fontId="8" fillId="7" borderId="231" xfId="0" applyNumberFormat="1" applyFont="1" applyFill="1" applyBorder="1" applyAlignment="1">
      <alignment horizontal="center" vertical="center"/>
    </xf>
    <xf numFmtId="182" fontId="8" fillId="7" borderId="1" xfId="0" applyNumberFormat="1" applyFont="1" applyFill="1" applyBorder="1" applyAlignment="1">
      <alignment horizontal="center" vertical="center"/>
    </xf>
    <xf numFmtId="182" fontId="8" fillId="7" borderId="2" xfId="0" applyNumberFormat="1" applyFont="1" applyFill="1" applyBorder="1" applyAlignment="1">
      <alignment horizontal="center" vertical="center"/>
    </xf>
    <xf numFmtId="182" fontId="8" fillId="7" borderId="115" xfId="0" applyNumberFormat="1" applyFont="1" applyFill="1" applyBorder="1" applyAlignment="1">
      <alignment horizontal="center" vertical="center"/>
    </xf>
    <xf numFmtId="182" fontId="6" fillId="8" borderId="26" xfId="0" applyNumberFormat="1" applyFont="1" applyFill="1" applyBorder="1" applyAlignment="1">
      <alignment horizontal="center" vertical="center"/>
    </xf>
    <xf numFmtId="182" fontId="8" fillId="7" borderId="26" xfId="0" applyNumberFormat="1" applyFont="1" applyFill="1" applyBorder="1" applyAlignment="1">
      <alignment horizontal="center" vertical="center" shrinkToFit="1"/>
    </xf>
    <xf numFmtId="182" fontId="6" fillId="7" borderId="26" xfId="3" applyNumberFormat="1" applyFont="1" applyFill="1" applyBorder="1" applyAlignment="1" applyProtection="1">
      <alignment horizontal="center" vertical="center"/>
    </xf>
    <xf numFmtId="182" fontId="6" fillId="8" borderId="13" xfId="3" applyNumberFormat="1" applyFont="1" applyFill="1" applyBorder="1" applyAlignment="1">
      <alignment horizontal="center" vertical="center"/>
    </xf>
    <xf numFmtId="182" fontId="6" fillId="8" borderId="12" xfId="3" applyNumberFormat="1" applyFont="1" applyFill="1" applyBorder="1" applyAlignment="1">
      <alignment horizontal="center" vertical="center"/>
    </xf>
    <xf numFmtId="182" fontId="6" fillId="8" borderId="17" xfId="3" applyNumberFormat="1" applyFont="1" applyFill="1" applyBorder="1" applyAlignment="1">
      <alignment horizontal="center" vertical="center"/>
    </xf>
    <xf numFmtId="182" fontId="6" fillId="8" borderId="18" xfId="3" applyNumberFormat="1" applyFont="1" applyFill="1" applyBorder="1" applyAlignment="1">
      <alignment horizontal="center" vertical="center"/>
    </xf>
    <xf numFmtId="0" fontId="8" fillId="8" borderId="38" xfId="0" applyFont="1" applyFill="1" applyBorder="1" applyAlignment="1">
      <alignment horizontal="center" vertical="center" shrinkToFit="1"/>
    </xf>
    <xf numFmtId="0" fontId="8" fillId="8" borderId="39" xfId="0" applyFont="1" applyFill="1" applyBorder="1" applyAlignment="1">
      <alignment horizontal="center" vertical="center" shrinkToFit="1"/>
    </xf>
    <xf numFmtId="0" fontId="8" fillId="8" borderId="41" xfId="0" applyFont="1" applyFill="1" applyBorder="1" applyAlignment="1">
      <alignment horizontal="center" vertical="center" shrinkToFit="1"/>
    </xf>
    <xf numFmtId="182" fontId="8" fillId="8" borderId="109" xfId="0" applyNumberFormat="1" applyFont="1" applyFill="1" applyBorder="1" applyAlignment="1">
      <alignment horizontal="center" vertical="center"/>
    </xf>
    <xf numFmtId="182" fontId="8" fillId="8" borderId="18" xfId="0" applyNumberFormat="1" applyFont="1" applyFill="1" applyBorder="1" applyAlignment="1">
      <alignment horizontal="center" vertical="center"/>
    </xf>
    <xf numFmtId="182" fontId="8" fillId="8" borderId="16" xfId="0" applyNumberFormat="1" applyFont="1" applyFill="1" applyBorder="1" applyAlignment="1">
      <alignment horizontal="center" vertical="center"/>
    </xf>
    <xf numFmtId="0" fontId="8" fillId="8" borderId="13" xfId="0" applyFont="1" applyFill="1" applyBorder="1" applyAlignment="1">
      <alignment horizontal="center" vertical="center" shrinkToFit="1"/>
    </xf>
    <xf numFmtId="0" fontId="8" fillId="8" borderId="12" xfId="0" applyFont="1" applyFill="1" applyBorder="1" applyAlignment="1">
      <alignment horizontal="center" vertical="center" shrinkToFit="1"/>
    </xf>
    <xf numFmtId="0" fontId="8" fillId="8" borderId="7" xfId="0" applyFont="1" applyFill="1" applyBorder="1" applyAlignment="1">
      <alignment horizontal="center" vertical="center" shrinkToFit="1"/>
    </xf>
    <xf numFmtId="0" fontId="7" fillId="8" borderId="0" xfId="0" applyFont="1" applyFill="1" applyAlignment="1">
      <alignment horizontal="center" vertical="center"/>
    </xf>
    <xf numFmtId="0" fontId="8" fillId="8" borderId="0" xfId="0" applyFont="1" applyFill="1" applyAlignment="1">
      <alignment horizontal="center" vertical="center"/>
    </xf>
    <xf numFmtId="177" fontId="6" fillId="7" borderId="4" xfId="0" applyNumberFormat="1" applyFont="1" applyFill="1" applyBorder="1" applyAlignment="1" applyProtection="1">
      <alignment horizontal="left" vertical="center" wrapText="1" shrinkToFit="1"/>
      <protection locked="0"/>
    </xf>
    <xf numFmtId="0" fontId="6" fillId="8" borderId="0" xfId="0" applyFont="1" applyFill="1" applyAlignment="1">
      <alignment horizontal="center" vertical="center"/>
    </xf>
    <xf numFmtId="177" fontId="6" fillId="7" borderId="12" xfId="0" applyNumberFormat="1" applyFont="1" applyFill="1" applyBorder="1" applyAlignment="1" applyProtection="1">
      <alignment horizontal="left" vertical="center" wrapText="1" shrinkToFit="1"/>
      <protection locked="0"/>
    </xf>
    <xf numFmtId="0" fontId="11" fillId="8" borderId="12" xfId="0" applyFont="1" applyFill="1" applyBorder="1" applyAlignment="1">
      <alignment horizontal="left" vertical="center"/>
    </xf>
    <xf numFmtId="0" fontId="11" fillId="8" borderId="7" xfId="0" applyFont="1" applyFill="1" applyBorder="1" applyAlignment="1">
      <alignment horizontal="left" vertical="center"/>
    </xf>
    <xf numFmtId="0" fontId="8" fillId="8" borderId="13" xfId="0" applyFont="1" applyFill="1" applyBorder="1" applyAlignment="1">
      <alignment horizontal="distributed" vertical="center" indent="1"/>
    </xf>
    <xf numFmtId="0" fontId="8" fillId="8" borderId="12" xfId="0" applyFont="1" applyFill="1" applyBorder="1" applyAlignment="1">
      <alignment horizontal="distributed" vertical="center" indent="1"/>
    </xf>
    <xf numFmtId="0" fontId="8" fillId="8" borderId="7" xfId="0" applyFont="1" applyFill="1" applyBorder="1" applyAlignment="1">
      <alignment horizontal="distributed" vertical="center" indent="1"/>
    </xf>
    <xf numFmtId="179" fontId="6" fillId="7" borderId="13" xfId="0" applyNumberFormat="1" applyFont="1" applyFill="1" applyBorder="1" applyAlignment="1" applyProtection="1">
      <alignment vertical="center" shrinkToFit="1"/>
      <protection locked="0"/>
    </xf>
    <xf numFmtId="179" fontId="6" fillId="7" borderId="12" xfId="0" applyNumberFormat="1" applyFont="1" applyFill="1" applyBorder="1" applyAlignment="1" applyProtection="1">
      <alignment vertical="center" shrinkToFit="1"/>
      <protection locked="0"/>
    </xf>
    <xf numFmtId="179" fontId="6" fillId="7" borderId="7" xfId="0" applyNumberFormat="1" applyFont="1" applyFill="1" applyBorder="1" applyAlignment="1" applyProtection="1">
      <alignment vertical="center" shrinkToFit="1"/>
      <protection locked="0"/>
    </xf>
    <xf numFmtId="0" fontId="8" fillId="8" borderId="0" xfId="0" applyFont="1" applyFill="1" applyAlignment="1">
      <alignment horizontal="center" vertical="center" wrapText="1"/>
    </xf>
    <xf numFmtId="187" fontId="63" fillId="7" borderId="0" xfId="0" applyNumberFormat="1" applyFont="1" applyFill="1" applyAlignment="1">
      <alignment horizontal="center" vertical="center" shrinkToFit="1"/>
    </xf>
    <xf numFmtId="0" fontId="63" fillId="8" borderId="13" xfId="0" applyFont="1" applyFill="1" applyBorder="1" applyAlignment="1">
      <alignment horizontal="center" vertical="center"/>
    </xf>
    <xf numFmtId="0" fontId="11" fillId="8" borderId="12" xfId="0" applyFont="1" applyFill="1" applyBorder="1" applyAlignment="1">
      <alignment horizontal="center" vertical="center"/>
    </xf>
    <xf numFmtId="182" fontId="11" fillId="8" borderId="12" xfId="3" applyNumberFormat="1" applyFont="1" applyFill="1" applyBorder="1" applyAlignment="1">
      <alignment horizontal="right" vertical="center"/>
    </xf>
    <xf numFmtId="187" fontId="6" fillId="8" borderId="0" xfId="0" applyNumberFormat="1" applyFont="1" applyFill="1" applyAlignment="1">
      <alignment horizontal="left" vertical="center" shrinkToFit="1"/>
    </xf>
    <xf numFmtId="187" fontId="17" fillId="7" borderId="0" xfId="0" applyNumberFormat="1" applyFont="1" applyFill="1" applyAlignment="1">
      <alignment horizontal="center" vertical="center" shrinkToFit="1"/>
    </xf>
    <xf numFmtId="187" fontId="17" fillId="8" borderId="0" xfId="0" applyNumberFormat="1" applyFont="1" applyFill="1" applyAlignment="1">
      <alignment horizontal="center" vertical="center" shrinkToFit="1"/>
    </xf>
    <xf numFmtId="177" fontId="6" fillId="8" borderId="4" xfId="0" applyNumberFormat="1" applyFont="1" applyFill="1" applyBorder="1" applyAlignment="1">
      <alignment horizontal="left" vertical="center" wrapText="1" shrinkToFit="1"/>
    </xf>
    <xf numFmtId="186" fontId="17" fillId="8" borderId="0" xfId="0" applyNumberFormat="1" applyFont="1" applyFill="1" applyAlignment="1">
      <alignment horizontal="center" vertical="distributed"/>
    </xf>
    <xf numFmtId="58" fontId="17" fillId="8" borderId="0" xfId="0" applyNumberFormat="1" applyFont="1" applyFill="1" applyAlignment="1">
      <alignment horizontal="right" vertical="distributed"/>
    </xf>
    <xf numFmtId="0" fontId="17" fillId="8" borderId="0" xfId="0" applyFont="1" applyFill="1" applyAlignment="1">
      <alignment horizontal="right" vertical="distributed"/>
    </xf>
    <xf numFmtId="177" fontId="6" fillId="8" borderId="12" xfId="0" applyNumberFormat="1" applyFont="1" applyFill="1" applyBorder="1" applyAlignment="1">
      <alignment horizontal="left" vertical="center" wrapText="1" shrinkToFit="1"/>
    </xf>
    <xf numFmtId="0" fontId="17" fillId="8" borderId="0" xfId="0" applyFont="1" applyFill="1" applyAlignment="1">
      <alignment horizontal="left" vertical="top" wrapText="1"/>
    </xf>
    <xf numFmtId="0" fontId="67" fillId="8" borderId="13" xfId="0" applyFont="1" applyFill="1" applyBorder="1" applyAlignment="1">
      <alignment horizontal="left" vertical="center"/>
    </xf>
    <xf numFmtId="0" fontId="67" fillId="8" borderId="12" xfId="0" applyFont="1" applyFill="1" applyBorder="1" applyAlignment="1">
      <alignment horizontal="left" vertical="center"/>
    </xf>
    <xf numFmtId="189" fontId="11" fillId="8" borderId="12" xfId="3" applyNumberFormat="1" applyFont="1" applyFill="1" applyBorder="1" applyAlignment="1">
      <alignment horizontal="right" vertical="center"/>
    </xf>
    <xf numFmtId="0" fontId="17" fillId="8" borderId="0" xfId="0" applyFont="1" applyFill="1" applyAlignment="1">
      <alignment horizontal="left" vertical="center" wrapText="1"/>
    </xf>
    <xf numFmtId="0" fontId="17" fillId="8" borderId="0" xfId="0" applyFont="1" applyFill="1" applyAlignment="1">
      <alignment horizontal="center" vertical="center" wrapText="1"/>
    </xf>
    <xf numFmtId="182" fontId="6" fillId="8" borderId="12" xfId="3" applyNumberFormat="1" applyFont="1" applyFill="1" applyBorder="1" applyAlignment="1">
      <alignment horizontal="right" vertical="center"/>
    </xf>
    <xf numFmtId="179" fontId="6" fillId="8" borderId="13" xfId="0" applyNumberFormat="1" applyFont="1" applyFill="1" applyBorder="1" applyAlignment="1">
      <alignment vertical="center" shrinkToFit="1"/>
    </xf>
    <xf numFmtId="179" fontId="6" fillId="8" borderId="12" xfId="0" applyNumberFormat="1" applyFont="1" applyFill="1" applyBorder="1" applyAlignment="1">
      <alignment vertical="center" shrinkToFit="1"/>
    </xf>
    <xf numFmtId="179" fontId="6" fillId="8" borderId="7" xfId="0" applyNumberFormat="1" applyFont="1" applyFill="1" applyBorder="1" applyAlignment="1">
      <alignment vertical="center" shrinkToFit="1"/>
    </xf>
    <xf numFmtId="0" fontId="8" fillId="8" borderId="26" xfId="0" applyFont="1" applyFill="1" applyBorder="1" applyAlignment="1">
      <alignment horizontal="center" vertical="center"/>
    </xf>
    <xf numFmtId="0" fontId="8" fillId="8" borderId="88" xfId="0" applyFont="1" applyFill="1" applyBorder="1" applyAlignment="1">
      <alignment horizontal="center" vertical="center"/>
    </xf>
    <xf numFmtId="0" fontId="6" fillId="8" borderId="12" xfId="0" applyFont="1" applyFill="1" applyBorder="1" applyAlignment="1">
      <alignment horizontal="center" vertical="center" shrinkToFit="1"/>
    </xf>
    <xf numFmtId="0" fontId="6" fillId="8" borderId="7" xfId="0" applyFont="1" applyFill="1" applyBorder="1" applyAlignment="1">
      <alignment horizontal="center" vertical="center" shrinkToFit="1"/>
    </xf>
    <xf numFmtId="0" fontId="65" fillId="0" borderId="0" xfId="4" applyFont="1" applyAlignment="1">
      <alignment horizontal="left" vertical="top" wrapText="1"/>
    </xf>
    <xf numFmtId="182" fontId="6" fillId="8" borderId="18" xfId="3" applyNumberFormat="1" applyFont="1" applyFill="1" applyBorder="1" applyAlignment="1">
      <alignment horizontal="right" vertical="center"/>
    </xf>
    <xf numFmtId="0" fontId="6" fillId="8" borderId="0" xfId="4" applyFont="1" applyFill="1" applyAlignment="1">
      <alignment horizontal="left" vertical="top" wrapText="1"/>
    </xf>
    <xf numFmtId="0" fontId="65" fillId="8" borderId="0" xfId="4" applyFont="1" applyFill="1" applyAlignment="1">
      <alignment horizontal="left" vertical="center" wrapText="1"/>
    </xf>
    <xf numFmtId="0" fontId="65" fillId="8" borderId="0" xfId="4" applyFont="1" applyFill="1" applyAlignment="1">
      <alignment horizontal="left" vertical="top"/>
    </xf>
    <xf numFmtId="177" fontId="65" fillId="8" borderId="0" xfId="4" applyNumberFormat="1" applyFont="1" applyFill="1" applyAlignment="1">
      <alignment horizontal="left" vertical="top" wrapText="1"/>
    </xf>
    <xf numFmtId="0" fontId="8" fillId="8" borderId="109"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16" xfId="0" applyFont="1" applyFill="1" applyBorder="1" applyAlignment="1">
      <alignment horizontal="center" vertical="center"/>
    </xf>
    <xf numFmtId="0" fontId="6" fillId="8" borderId="0" xfId="0" applyFont="1" applyFill="1" applyAlignment="1">
      <alignment horizontal="left" vertical="center" shrinkToFit="1"/>
    </xf>
    <xf numFmtId="0" fontId="70" fillId="0" borderId="0" xfId="5" applyFont="1" applyAlignment="1">
      <alignment horizontal="left" vertical="top" wrapText="1"/>
    </xf>
    <xf numFmtId="187" fontId="6" fillId="7" borderId="0" xfId="0" applyNumberFormat="1" applyFont="1" applyFill="1" applyAlignment="1">
      <alignment horizontal="center" vertical="center" shrinkToFit="1"/>
    </xf>
    <xf numFmtId="187" fontId="6" fillId="8" borderId="0" xfId="0" applyNumberFormat="1" applyFont="1" applyFill="1" applyAlignment="1">
      <alignment horizontal="center" vertical="center" shrinkToFit="1"/>
    </xf>
    <xf numFmtId="0" fontId="8" fillId="8" borderId="109" xfId="0" applyFont="1" applyFill="1" applyBorder="1" applyAlignment="1">
      <alignment horizontal="center" vertical="center" shrinkToFit="1"/>
    </xf>
    <xf numFmtId="0" fontId="8" fillId="8" borderId="18" xfId="0" applyFont="1" applyFill="1" applyBorder="1" applyAlignment="1">
      <alignment horizontal="center" vertical="center" shrinkToFit="1"/>
    </xf>
    <xf numFmtId="0" fontId="8" fillId="8" borderId="16" xfId="0" applyFont="1" applyFill="1" applyBorder="1" applyAlignment="1">
      <alignment horizontal="center" vertical="center" shrinkToFit="1"/>
    </xf>
    <xf numFmtId="0" fontId="17" fillId="8" borderId="88" xfId="0" applyFont="1" applyFill="1" applyBorder="1" applyAlignment="1">
      <alignment horizontal="left" vertical="center"/>
    </xf>
    <xf numFmtId="38" fontId="6" fillId="7" borderId="12" xfId="1" applyFont="1" applyFill="1" applyBorder="1" applyAlignment="1">
      <alignment horizontal="right" vertical="center" shrinkToFit="1"/>
    </xf>
    <xf numFmtId="38" fontId="6" fillId="8" borderId="18" xfId="1" applyFont="1" applyFill="1" applyBorder="1" applyAlignment="1">
      <alignment horizontal="right" vertical="center" shrinkToFit="1"/>
    </xf>
    <xf numFmtId="49" fontId="6" fillId="7" borderId="12" xfId="0" applyNumberFormat="1" applyFont="1" applyFill="1" applyBorder="1" applyAlignment="1">
      <alignment horizontal="center" vertical="center" shrinkToFit="1"/>
    </xf>
    <xf numFmtId="49" fontId="6" fillId="7" borderId="7" xfId="0" applyNumberFormat="1" applyFont="1" applyFill="1" applyBorder="1" applyAlignment="1">
      <alignment horizontal="center" vertical="center" shrinkToFit="1"/>
    </xf>
    <xf numFmtId="0" fontId="17" fillId="7" borderId="207" xfId="0" applyFont="1" applyFill="1" applyBorder="1" applyAlignment="1">
      <alignment horizontal="center" vertical="center" shrinkToFit="1"/>
    </xf>
    <xf numFmtId="0" fontId="17" fillId="7" borderId="12" xfId="0" applyFont="1" applyFill="1" applyBorder="1" applyAlignment="1">
      <alignment horizontal="center" vertical="center" shrinkToFit="1"/>
    </xf>
    <xf numFmtId="0" fontId="17" fillId="7" borderId="7" xfId="0" applyFont="1" applyFill="1" applyBorder="1" applyAlignment="1">
      <alignment horizontal="center" vertical="center" shrinkToFit="1"/>
    </xf>
    <xf numFmtId="0" fontId="6" fillId="7" borderId="108" xfId="0" applyFont="1" applyFill="1" applyBorder="1" applyAlignment="1">
      <alignment horizontal="center" vertical="center" shrinkToFit="1"/>
    </xf>
    <xf numFmtId="0" fontId="6" fillId="7" borderId="12" xfId="0" applyFont="1" applyFill="1" applyBorder="1" applyAlignment="1">
      <alignment horizontal="center" vertical="center" shrinkToFit="1"/>
    </xf>
    <xf numFmtId="0" fontId="6" fillId="8" borderId="13" xfId="0" applyFont="1" applyFill="1" applyBorder="1" applyAlignment="1">
      <alignment horizontal="center" vertical="center" shrinkToFit="1"/>
    </xf>
    <xf numFmtId="0" fontId="6" fillId="8" borderId="206" xfId="0" applyFont="1" applyFill="1" applyBorder="1" applyAlignment="1">
      <alignment horizontal="center" vertical="center" shrinkToFit="1"/>
    </xf>
    <xf numFmtId="0" fontId="6" fillId="7" borderId="207" xfId="0" applyFont="1" applyFill="1" applyBorder="1" applyAlignment="1">
      <alignment horizontal="center" vertical="center" shrinkToFit="1"/>
    </xf>
    <xf numFmtId="0" fontId="6" fillId="7" borderId="7" xfId="0" applyFont="1" applyFill="1" applyBorder="1" applyAlignment="1">
      <alignment horizontal="center" vertical="center" shrinkToFit="1"/>
    </xf>
    <xf numFmtId="0" fontId="6" fillId="8" borderId="4" xfId="0" applyFont="1" applyFill="1" applyBorder="1" applyAlignment="1">
      <alignment horizontal="center" vertical="center" shrinkToFit="1"/>
    </xf>
    <xf numFmtId="0" fontId="6" fillId="8" borderId="2" xfId="0" applyFont="1" applyFill="1" applyBorder="1" applyAlignment="1">
      <alignment horizontal="left" vertical="center" shrinkToFit="1"/>
    </xf>
    <xf numFmtId="0" fontId="8" fillId="8" borderId="1" xfId="0" applyFont="1" applyFill="1" applyBorder="1" applyAlignment="1">
      <alignment horizontal="center" vertical="center" shrinkToFit="1"/>
    </xf>
    <xf numFmtId="0" fontId="8" fillId="8" borderId="2" xfId="0" applyFont="1" applyFill="1" applyBorder="1" applyAlignment="1">
      <alignment horizontal="center" vertical="center" shrinkToFit="1"/>
    </xf>
    <xf numFmtId="0" fontId="8" fillId="8" borderId="78"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4" xfId="0" applyFont="1" applyFill="1" applyBorder="1" applyAlignment="1">
      <alignment horizontal="center" vertical="center" shrinkToFit="1"/>
    </xf>
    <xf numFmtId="0" fontId="8" fillId="8" borderId="80" xfId="0" applyFont="1" applyFill="1" applyBorder="1" applyAlignment="1">
      <alignment horizontal="center" vertical="center" shrinkToFit="1"/>
    </xf>
    <xf numFmtId="0" fontId="6" fillId="7" borderId="86"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87"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11" xfId="0" applyFont="1" applyFill="1" applyBorder="1" applyAlignment="1">
      <alignment horizontal="center" vertical="center" shrinkToFit="1"/>
    </xf>
    <xf numFmtId="0" fontId="5" fillId="8" borderId="13" xfId="0" applyFont="1" applyFill="1" applyBorder="1" applyAlignment="1">
      <alignment horizontal="center" vertical="center" shrinkToFit="1"/>
    </xf>
    <xf numFmtId="0" fontId="5" fillId="8" borderId="37" xfId="0" applyFont="1" applyFill="1" applyBorder="1" applyAlignment="1">
      <alignment horizontal="center" vertical="center" shrinkToFit="1"/>
    </xf>
    <xf numFmtId="0" fontId="8" fillId="7" borderId="13" xfId="0" applyFont="1" applyFill="1" applyBorder="1" applyAlignment="1">
      <alignment horizontal="center" vertical="center" shrinkToFit="1"/>
    </xf>
    <xf numFmtId="0" fontId="8" fillId="7" borderId="12" xfId="0" applyFont="1" applyFill="1" applyBorder="1" applyAlignment="1">
      <alignment horizontal="center" vertical="center" shrinkToFit="1"/>
    </xf>
    <xf numFmtId="0" fontId="8" fillId="7" borderId="7" xfId="0" applyFont="1" applyFill="1" applyBorder="1" applyAlignment="1">
      <alignment horizontal="center" vertical="center" shrinkToFit="1"/>
    </xf>
    <xf numFmtId="0" fontId="8" fillId="8" borderId="206" xfId="0" applyFont="1" applyFill="1" applyBorder="1" applyAlignment="1">
      <alignment horizontal="center" vertical="center" shrinkToFit="1"/>
    </xf>
    <xf numFmtId="0" fontId="8" fillId="8" borderId="26" xfId="0" applyFont="1" applyFill="1" applyBorder="1" applyAlignment="1">
      <alignment horizontal="center" vertical="center" shrinkToFit="1"/>
    </xf>
    <xf numFmtId="0" fontId="17" fillId="8" borderId="26" xfId="0" applyFont="1" applyFill="1" applyBorder="1" applyAlignment="1">
      <alignment horizontal="left" vertical="center"/>
    </xf>
    <xf numFmtId="0" fontId="17" fillId="8" borderId="13" xfId="0" applyFont="1" applyFill="1" applyBorder="1" applyAlignment="1">
      <alignment horizontal="left" vertical="center"/>
    </xf>
    <xf numFmtId="0" fontId="17" fillId="8" borderId="12" xfId="0" applyFont="1" applyFill="1" applyBorder="1" applyAlignment="1">
      <alignment horizontal="left" vertical="center"/>
    </xf>
    <xf numFmtId="0" fontId="17" fillId="8" borderId="7" xfId="0" applyFont="1" applyFill="1" applyBorder="1" applyAlignment="1">
      <alignment horizontal="left" vertical="center"/>
    </xf>
    <xf numFmtId="0" fontId="8" fillId="8" borderId="0" xfId="0" applyFont="1" applyFill="1" applyAlignment="1">
      <alignment horizontal="center" vertical="center" shrinkToFit="1"/>
    </xf>
    <xf numFmtId="187" fontId="6" fillId="7" borderId="12" xfId="0" applyNumberFormat="1" applyFont="1" applyFill="1" applyBorder="1" applyAlignment="1">
      <alignment vertical="center" wrapText="1" shrinkToFit="1"/>
    </xf>
    <xf numFmtId="0" fontId="7" fillId="8" borderId="0" xfId="0" applyFont="1" applyFill="1" applyAlignment="1">
      <alignment horizontal="center" vertical="center" shrinkToFit="1"/>
    </xf>
    <xf numFmtId="187" fontId="8" fillId="8" borderId="0" xfId="0" applyNumberFormat="1" applyFont="1" applyFill="1" applyAlignment="1">
      <alignment horizontal="center" vertical="center" shrinkToFit="1"/>
    </xf>
    <xf numFmtId="187" fontId="6" fillId="7" borderId="4" xfId="0" applyNumberFormat="1" applyFont="1" applyFill="1" applyBorder="1" applyAlignment="1">
      <alignment vertical="center" wrapText="1" shrinkToFit="1"/>
    </xf>
    <xf numFmtId="187" fontId="17" fillId="7" borderId="0" xfId="0" applyNumberFormat="1" applyFont="1" applyFill="1" applyAlignment="1">
      <alignment horizontal="center" vertical="distributed" shrinkToFit="1"/>
    </xf>
    <xf numFmtId="0" fontId="8" fillId="8" borderId="13" xfId="0" applyFont="1" applyFill="1" applyBorder="1" applyAlignment="1">
      <alignment horizontal="distributed" vertical="center" shrinkToFit="1"/>
    </xf>
    <xf numFmtId="0" fontId="8" fillId="8" borderId="12" xfId="0" applyFont="1" applyFill="1" applyBorder="1" applyAlignment="1">
      <alignment horizontal="distributed" vertical="center" shrinkToFit="1"/>
    </xf>
    <xf numFmtId="0" fontId="8" fillId="8" borderId="7" xfId="0" applyFont="1" applyFill="1" applyBorder="1" applyAlignment="1">
      <alignment horizontal="distributed" vertical="center" shrinkToFit="1"/>
    </xf>
    <xf numFmtId="0" fontId="7" fillId="8" borderId="13" xfId="0" applyFont="1" applyFill="1" applyBorder="1" applyAlignment="1">
      <alignment horizontal="center" vertical="center" shrinkToFit="1"/>
    </xf>
    <xf numFmtId="0" fontId="7" fillId="8" borderId="12" xfId="0" applyFont="1" applyFill="1" applyBorder="1" applyAlignment="1">
      <alignment horizontal="center" vertical="center" shrinkToFit="1"/>
    </xf>
    <xf numFmtId="0" fontId="11" fillId="8" borderId="12" xfId="0" applyFont="1" applyFill="1" applyBorder="1" applyAlignment="1">
      <alignment horizontal="center" vertical="center" shrinkToFit="1"/>
    </xf>
    <xf numFmtId="189" fontId="11" fillId="8" borderId="12" xfId="3" applyNumberFormat="1" applyFont="1" applyFill="1" applyBorder="1" applyAlignment="1">
      <alignment horizontal="right" vertical="center" shrinkToFit="1"/>
    </xf>
    <xf numFmtId="0" fontId="11" fillId="8" borderId="12" xfId="0" applyFont="1" applyFill="1" applyBorder="1" applyAlignment="1">
      <alignment horizontal="left" vertical="center" shrinkToFit="1"/>
    </xf>
    <xf numFmtId="0" fontId="11" fillId="8" borderId="7" xfId="0" applyFont="1" applyFill="1" applyBorder="1" applyAlignment="1">
      <alignment horizontal="left" vertical="center" shrinkToFit="1"/>
    </xf>
    <xf numFmtId="58" fontId="17" fillId="0" borderId="0" xfId="0" applyNumberFormat="1" applyFont="1" applyAlignment="1">
      <alignment horizontal="right" vertical="center"/>
    </xf>
    <xf numFmtId="0" fontId="17" fillId="0" borderId="0" xfId="0" applyFont="1" applyAlignment="1">
      <alignment horizontal="right" vertical="center"/>
    </xf>
    <xf numFmtId="38" fontId="6" fillId="0" borderId="130" xfId="1" applyFont="1" applyFill="1" applyBorder="1" applyAlignment="1">
      <alignment horizontal="right" vertical="center"/>
    </xf>
    <xf numFmtId="38" fontId="6" fillId="0" borderId="124" xfId="1" applyFont="1" applyFill="1" applyBorder="1" applyAlignment="1">
      <alignment horizontal="right" vertical="center"/>
    </xf>
    <xf numFmtId="38" fontId="6" fillId="0" borderId="131" xfId="1" applyFont="1" applyFill="1" applyBorder="1" applyAlignment="1">
      <alignment horizontal="right" vertical="center"/>
    </xf>
    <xf numFmtId="38" fontId="8" fillId="7" borderId="13" xfId="1" applyFont="1" applyFill="1" applyBorder="1" applyAlignment="1">
      <alignment horizontal="right" vertical="center"/>
    </xf>
    <xf numFmtId="38" fontId="8" fillId="7" borderId="12" xfId="1" applyFont="1" applyFill="1" applyBorder="1" applyAlignment="1">
      <alignment horizontal="right" vertical="center"/>
    </xf>
    <xf numFmtId="38" fontId="8" fillId="0" borderId="13" xfId="0" applyNumberFormat="1" applyFont="1" applyBorder="1" applyAlignment="1">
      <alignment horizontal="right" vertical="center"/>
    </xf>
    <xf numFmtId="0" fontId="8" fillId="0" borderId="12" xfId="0" applyFont="1" applyBorder="1" applyAlignment="1">
      <alignment horizontal="right" vertical="center"/>
    </xf>
    <xf numFmtId="0" fontId="8" fillId="0" borderId="26" xfId="0" applyFont="1" applyBorder="1" applyAlignment="1">
      <alignment horizontal="left" vertical="center"/>
    </xf>
    <xf numFmtId="0" fontId="8" fillId="0" borderId="88" xfId="0" applyFont="1" applyBorder="1" applyAlignment="1">
      <alignment horizontal="left" vertical="center"/>
    </xf>
    <xf numFmtId="0" fontId="8" fillId="0" borderId="223" xfId="0" applyFont="1" applyBorder="1" applyAlignment="1">
      <alignment horizontal="left" vertical="center"/>
    </xf>
    <xf numFmtId="0" fontId="8" fillId="0" borderId="78"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80" xfId="0" applyFont="1" applyBorder="1" applyAlignment="1">
      <alignment horizontal="center" vertical="center"/>
    </xf>
    <xf numFmtId="0" fontId="6" fillId="7" borderId="86"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0" xfId="0" applyFont="1" applyFill="1" applyAlignment="1">
      <alignment horizontal="center" vertical="center"/>
    </xf>
    <xf numFmtId="0" fontId="6" fillId="7" borderId="3" xfId="0" applyFont="1" applyFill="1" applyBorder="1" applyAlignment="1">
      <alignment horizontal="center" vertical="center"/>
    </xf>
    <xf numFmtId="0" fontId="6" fillId="7" borderId="87"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11"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6" fillId="7" borderId="108"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7" xfId="0" applyFont="1" applyFill="1" applyBorder="1" applyAlignment="1">
      <alignment horizontal="center" vertical="center"/>
    </xf>
    <xf numFmtId="0" fontId="17" fillId="7" borderId="207" xfId="0" applyFont="1" applyFill="1" applyBorder="1" applyAlignment="1">
      <alignment horizontal="center" vertical="center"/>
    </xf>
    <xf numFmtId="0" fontId="17" fillId="7" borderId="12" xfId="0" applyFont="1" applyFill="1" applyBorder="1" applyAlignment="1">
      <alignment horizontal="center" vertical="center"/>
    </xf>
    <xf numFmtId="0" fontId="17" fillId="7" borderId="7" xfId="0" applyFont="1" applyFill="1" applyBorder="1" applyAlignment="1">
      <alignment horizontal="center" vertical="center"/>
    </xf>
    <xf numFmtId="0" fontId="8" fillId="0" borderId="206" xfId="0" applyFont="1" applyBorder="1" applyAlignment="1">
      <alignment horizontal="center" vertical="center" wrapText="1"/>
    </xf>
    <xf numFmtId="0" fontId="5" fillId="0" borderId="13" xfId="0" applyFont="1" applyBorder="1" applyAlignment="1">
      <alignment horizontal="center" vertical="center" shrinkToFit="1"/>
    </xf>
    <xf numFmtId="0" fontId="5" fillId="0" borderId="37" xfId="0" applyFont="1" applyBorder="1" applyAlignment="1">
      <alignment horizontal="center" vertical="center" shrinkToFit="1"/>
    </xf>
    <xf numFmtId="0" fontId="8" fillId="7" borderId="12" xfId="0" applyFont="1" applyFill="1" applyBorder="1" applyAlignment="1">
      <alignment horizontal="center" vertical="center"/>
    </xf>
    <xf numFmtId="0" fontId="8" fillId="7" borderId="7" xfId="0" applyFont="1" applyFill="1" applyBorder="1" applyAlignment="1">
      <alignment horizontal="center" vertical="center"/>
    </xf>
    <xf numFmtId="0" fontId="6" fillId="0" borderId="13" xfId="0" applyFont="1" applyBorder="1" applyAlignment="1">
      <alignment horizontal="center" vertical="center" shrinkToFit="1"/>
    </xf>
    <xf numFmtId="0" fontId="6" fillId="0" borderId="206" xfId="0" applyFont="1" applyBorder="1" applyAlignment="1">
      <alignment horizontal="center" vertical="center" shrinkToFit="1"/>
    </xf>
    <xf numFmtId="0" fontId="7" fillId="0" borderId="13" xfId="0" applyFont="1" applyBorder="1" applyAlignment="1">
      <alignment horizontal="center" vertical="center"/>
    </xf>
    <xf numFmtId="0" fontId="7" fillId="0" borderId="12" xfId="0" applyFont="1" applyBorder="1" applyAlignment="1">
      <alignment horizontal="center" vertical="center"/>
    </xf>
    <xf numFmtId="189" fontId="11" fillId="0" borderId="12" xfId="3" applyNumberFormat="1" applyFont="1" applyFill="1" applyBorder="1" applyAlignment="1">
      <alignment horizontal="right" vertical="center"/>
    </xf>
    <xf numFmtId="179" fontId="6" fillId="7" borderId="13" xfId="0" applyNumberFormat="1" applyFont="1" applyFill="1" applyBorder="1" applyAlignment="1">
      <alignment vertical="center" wrapText="1"/>
    </xf>
    <xf numFmtId="179" fontId="6" fillId="7" borderId="12" xfId="0" applyNumberFormat="1" applyFont="1" applyFill="1" applyBorder="1" applyAlignment="1">
      <alignment vertical="center" wrapText="1"/>
    </xf>
    <xf numFmtId="179" fontId="6" fillId="7" borderId="7" xfId="0" applyNumberFormat="1" applyFont="1" applyFill="1" applyBorder="1" applyAlignment="1">
      <alignment vertical="center" wrapText="1"/>
    </xf>
    <xf numFmtId="180" fontId="6" fillId="7" borderId="12" xfId="0" applyNumberFormat="1" applyFont="1" applyFill="1" applyBorder="1" applyAlignment="1">
      <alignment horizontal="left" vertical="center" shrinkToFit="1"/>
    </xf>
    <xf numFmtId="180" fontId="6" fillId="7" borderId="4" xfId="0" applyNumberFormat="1" applyFont="1" applyFill="1" applyBorder="1" applyAlignment="1">
      <alignment horizontal="left" vertical="center" shrinkToFit="1"/>
    </xf>
    <xf numFmtId="0" fontId="17" fillId="0" borderId="0" xfId="0" applyFont="1" applyAlignment="1">
      <alignment horizontal="left" vertical="top" wrapText="1"/>
    </xf>
    <xf numFmtId="0" fontId="17" fillId="0" borderId="0" xfId="0" applyFont="1" applyAlignment="1">
      <alignment horizontal="left" vertical="center" wrapText="1"/>
    </xf>
    <xf numFmtId="186" fontId="17" fillId="8" borderId="0" xfId="0" applyNumberFormat="1" applyFont="1" applyFill="1" applyAlignment="1">
      <alignment horizontal="right" vertical="distributed"/>
    </xf>
    <xf numFmtId="179" fontId="6" fillId="0" borderId="13" xfId="0" applyNumberFormat="1" applyFont="1" applyBorder="1" applyAlignment="1">
      <alignment vertical="center" shrinkToFit="1"/>
    </xf>
    <xf numFmtId="179" fontId="6" fillId="0" borderId="12" xfId="0" applyNumberFormat="1" applyFont="1" applyBorder="1" applyAlignment="1">
      <alignment vertical="center" shrinkToFit="1"/>
    </xf>
    <xf numFmtId="179" fontId="6" fillId="0" borderId="7" xfId="0" applyNumberFormat="1" applyFont="1" applyBorder="1" applyAlignment="1">
      <alignment vertical="center"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177" fontId="65" fillId="0" borderId="0" xfId="4" applyNumberFormat="1" applyFont="1" applyAlignment="1">
      <alignment horizontal="left" vertical="top" wrapText="1"/>
    </xf>
    <xf numFmtId="0" fontId="65" fillId="0" borderId="0" xfId="4" applyFont="1" applyAlignment="1">
      <alignment horizontal="left" vertical="top"/>
    </xf>
    <xf numFmtId="0" fontId="17" fillId="8" borderId="0" xfId="0" applyFont="1" applyFill="1" applyAlignment="1">
      <alignment horizontal="left" vertical="center"/>
    </xf>
    <xf numFmtId="0" fontId="47" fillId="8" borderId="26" xfId="0" applyFont="1" applyFill="1" applyBorder="1" applyAlignment="1">
      <alignment horizontal="center" vertical="center" textRotation="255"/>
    </xf>
    <xf numFmtId="0" fontId="47" fillId="8" borderId="0" xfId="0" applyFont="1" applyFill="1" applyAlignment="1">
      <alignment horizontal="left" vertical="center"/>
    </xf>
    <xf numFmtId="0" fontId="17" fillId="8" borderId="0" xfId="0" applyFont="1" applyFill="1">
      <alignment vertical="center"/>
    </xf>
    <xf numFmtId="0" fontId="17" fillId="8" borderId="0" xfId="0" applyFont="1" applyFill="1" applyAlignment="1">
      <alignment horizontal="center" vertical="center"/>
    </xf>
    <xf numFmtId="182" fontId="47" fillId="8" borderId="4" xfId="0" applyNumberFormat="1" applyFont="1" applyFill="1" applyBorder="1" applyAlignment="1" applyProtection="1">
      <alignment vertical="center" wrapText="1"/>
      <protection locked="0"/>
    </xf>
    <xf numFmtId="182" fontId="0" fillId="8" borderId="4" xfId="0" applyNumberFormat="1" applyFill="1" applyBorder="1" applyAlignment="1" applyProtection="1">
      <alignment vertical="center" wrapText="1"/>
      <protection locked="0"/>
    </xf>
    <xf numFmtId="0" fontId="47" fillId="8" borderId="2" xfId="0" applyFont="1" applyFill="1" applyBorder="1" applyAlignment="1">
      <alignment horizontal="center" vertical="center"/>
    </xf>
    <xf numFmtId="0" fontId="47" fillId="8" borderId="26" xfId="0" applyFont="1" applyFill="1" applyBorder="1" applyAlignment="1">
      <alignment horizontal="center" vertical="center"/>
    </xf>
    <xf numFmtId="0" fontId="47" fillId="8" borderId="13" xfId="0" applyFont="1" applyFill="1" applyBorder="1" applyAlignment="1">
      <alignment horizontal="center" vertical="center"/>
    </xf>
    <xf numFmtId="0" fontId="47" fillId="8" borderId="7" xfId="0" applyFont="1" applyFill="1" applyBorder="1" applyAlignment="1">
      <alignment horizontal="center" vertical="center"/>
    </xf>
    <xf numFmtId="0" fontId="47" fillId="8" borderId="204" xfId="0" applyFont="1" applyFill="1" applyBorder="1" applyAlignment="1">
      <alignment horizontal="center" vertical="center"/>
    </xf>
    <xf numFmtId="0" fontId="47" fillId="8" borderId="26" xfId="0" applyFont="1" applyFill="1" applyBorder="1" applyAlignment="1">
      <alignment horizontal="center" vertical="center" wrapText="1"/>
    </xf>
    <xf numFmtId="0" fontId="47" fillId="8" borderId="26" xfId="0" applyFont="1" applyFill="1" applyBorder="1" applyAlignment="1">
      <alignment horizontal="left" vertical="center" wrapText="1"/>
    </xf>
    <xf numFmtId="0" fontId="47" fillId="8" borderId="26" xfId="0" applyFont="1" applyFill="1" applyBorder="1" applyAlignment="1">
      <alignment horizontal="left" vertical="center"/>
    </xf>
    <xf numFmtId="0" fontId="50" fillId="8" borderId="12" xfId="0" applyFont="1" applyFill="1" applyBorder="1" applyAlignment="1">
      <alignment horizontal="left" vertical="center" wrapText="1"/>
    </xf>
    <xf numFmtId="0" fontId="50" fillId="8" borderId="4" xfId="0" applyFont="1" applyFill="1" applyBorder="1" applyAlignment="1">
      <alignment horizontal="center" vertical="center" wrapText="1"/>
    </xf>
    <xf numFmtId="0" fontId="49" fillId="8" borderId="12" xfId="0" applyFont="1" applyFill="1" applyBorder="1" applyAlignment="1">
      <alignment horizontal="center" vertical="center" wrapText="1"/>
    </xf>
    <xf numFmtId="0" fontId="65" fillId="0" borderId="0" xfId="4" applyFont="1" applyAlignment="1">
      <alignment horizontal="center" vertical="center" wrapText="1"/>
    </xf>
    <xf numFmtId="0" fontId="17" fillId="0" borderId="0" xfId="0" applyFont="1" applyAlignment="1">
      <alignment horizontal="center" vertical="center" wrapText="1"/>
    </xf>
    <xf numFmtId="0" fontId="20" fillId="0" borderId="0" xfId="0" applyFont="1">
      <alignment vertical="center"/>
    </xf>
    <xf numFmtId="0" fontId="8" fillId="0" borderId="0" xfId="0" applyFont="1">
      <alignment vertical="center"/>
    </xf>
    <xf numFmtId="0" fontId="0" fillId="0" borderId="0" xfId="0">
      <alignment vertical="center"/>
    </xf>
    <xf numFmtId="0" fontId="8" fillId="0" borderId="0" xfId="0" applyFont="1" applyAlignment="1">
      <alignment vertical="center" wrapText="1"/>
    </xf>
    <xf numFmtId="0" fontId="22" fillId="0" borderId="81"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38" fontId="6" fillId="0" borderId="12" xfId="1" applyFont="1" applyBorder="1" applyAlignment="1">
      <alignment vertical="center"/>
    </xf>
    <xf numFmtId="0" fontId="8" fillId="0" borderId="0" xfId="0" applyFont="1" applyAlignment="1">
      <alignment horizontal="right" vertical="center"/>
    </xf>
    <xf numFmtId="0" fontId="36" fillId="0" borderId="123" xfId="0" applyFont="1" applyBorder="1" applyAlignment="1">
      <alignment horizontal="center" vertical="center" wrapText="1"/>
    </xf>
    <xf numFmtId="0" fontId="36" fillId="0" borderId="71" xfId="0" applyFont="1" applyBorder="1" applyAlignment="1">
      <alignment horizontal="center" vertical="center"/>
    </xf>
    <xf numFmtId="0" fontId="36" fillId="0" borderId="47" xfId="0" applyFont="1" applyBorder="1" applyAlignment="1">
      <alignment horizontal="center" vertical="center"/>
    </xf>
    <xf numFmtId="0" fontId="8" fillId="0" borderId="4" xfId="0" applyFont="1" applyBorder="1" applyAlignment="1">
      <alignment horizontal="center" vertical="top"/>
    </xf>
    <xf numFmtId="0" fontId="22" fillId="0" borderId="82" xfId="0" applyFont="1" applyBorder="1" applyAlignment="1">
      <alignment horizontal="center" vertical="center"/>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110" xfId="0" applyFont="1" applyBorder="1" applyAlignment="1">
      <alignment horizontal="center" vertical="center"/>
    </xf>
    <xf numFmtId="0" fontId="22" fillId="0" borderId="2" xfId="0" applyFont="1" applyBorder="1" applyAlignment="1">
      <alignment horizontal="center" vertical="center"/>
    </xf>
    <xf numFmtId="0" fontId="22" fillId="0" borderId="111" xfId="0" applyFont="1" applyBorder="1" applyAlignment="1">
      <alignment horizontal="center" vertical="center"/>
    </xf>
    <xf numFmtId="0" fontId="22" fillId="0" borderId="0" xfId="0" applyFont="1" applyAlignment="1">
      <alignment horizontal="center" vertical="center"/>
    </xf>
    <xf numFmtId="0" fontId="22" fillId="0" borderId="112" xfId="0" applyFont="1" applyBorder="1" applyAlignment="1">
      <alignment horizontal="center" vertical="center"/>
    </xf>
    <xf numFmtId="0" fontId="22" fillId="0" borderId="4" xfId="0" applyFont="1" applyBorder="1" applyAlignment="1">
      <alignment horizontal="center" vertical="center"/>
    </xf>
    <xf numFmtId="0" fontId="8" fillId="0" borderId="11" xfId="0" applyFont="1" applyBorder="1" applyAlignment="1">
      <alignment horizontal="center" vertical="top"/>
    </xf>
    <xf numFmtId="0" fontId="8" fillId="0" borderId="2"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vertical="center" textRotation="255"/>
    </xf>
    <xf numFmtId="0" fontId="8" fillId="0" borderId="113"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14"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70" xfId="0" applyFont="1" applyBorder="1" applyAlignment="1">
      <alignment horizontal="center" vertical="center" textRotation="255"/>
    </xf>
    <xf numFmtId="0" fontId="0" fillId="0" borderId="113" xfId="0" applyBorder="1" applyAlignment="1">
      <alignment horizontal="center" vertical="center" textRotation="255"/>
    </xf>
    <xf numFmtId="0" fontId="0" fillId="0" borderId="8" xfId="0" applyBorder="1" applyAlignment="1">
      <alignment horizontal="center" vertical="center" textRotation="255"/>
    </xf>
    <xf numFmtId="0" fontId="0" fillId="0" borderId="114" xfId="0" applyBorder="1" applyAlignment="1">
      <alignment horizontal="center" vertical="center" textRotation="255"/>
    </xf>
    <xf numFmtId="0" fontId="0" fillId="0" borderId="10" xfId="0" applyBorder="1" applyAlignment="1">
      <alignment horizontal="center" vertical="center" textRotation="255"/>
    </xf>
    <xf numFmtId="0" fontId="0" fillId="0" borderId="70" xfId="0" applyBorder="1" applyAlignment="1">
      <alignment horizontal="center" vertical="center" textRotation="255"/>
    </xf>
    <xf numFmtId="0" fontId="8" fillId="0" borderId="122" xfId="0" applyFont="1" applyBorder="1" applyAlignment="1">
      <alignment horizontal="center"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0" fontId="22" fillId="0" borderId="117" xfId="0" applyFont="1" applyBorder="1" applyAlignment="1">
      <alignment horizontal="center" vertical="center"/>
    </xf>
    <xf numFmtId="0" fontId="8" fillId="0" borderId="1" xfId="0" applyFont="1" applyBorder="1">
      <alignment vertical="center"/>
    </xf>
    <xf numFmtId="0" fontId="8" fillId="0" borderId="109" xfId="0" applyFont="1" applyBorder="1">
      <alignment vertical="center"/>
    </xf>
    <xf numFmtId="0" fontId="8" fillId="0" borderId="18" xfId="0" applyFont="1" applyBorder="1">
      <alignment vertical="center"/>
    </xf>
    <xf numFmtId="38" fontId="22" fillId="0" borderId="18" xfId="1" applyFont="1" applyBorder="1" applyAlignment="1">
      <alignment vertical="center"/>
    </xf>
    <xf numFmtId="38" fontId="20" fillId="0" borderId="2" xfId="1" applyFont="1" applyBorder="1" applyAlignment="1">
      <alignment vertical="center"/>
    </xf>
    <xf numFmtId="38" fontId="22" fillId="0" borderId="12" xfId="1" applyFont="1" applyBorder="1" applyAlignment="1">
      <alignment vertical="center"/>
    </xf>
    <xf numFmtId="38" fontId="22" fillId="0" borderId="2" xfId="1" applyFont="1" applyBorder="1" applyAlignment="1">
      <alignment vertical="center"/>
    </xf>
    <xf numFmtId="38" fontId="24" fillId="0" borderId="12" xfId="1" applyFont="1" applyBorder="1" applyAlignment="1">
      <alignment horizontal="center" vertical="center"/>
    </xf>
    <xf numFmtId="0" fontId="11" fillId="0" borderId="13" xfId="0" applyFont="1" applyBorder="1" applyAlignment="1">
      <alignment horizontal="center" vertical="center"/>
    </xf>
    <xf numFmtId="0" fontId="22" fillId="0" borderId="26" xfId="0" applyFont="1" applyBorder="1">
      <alignment vertical="center"/>
    </xf>
    <xf numFmtId="0" fontId="23" fillId="0" borderId="4" xfId="0" applyFont="1" applyBorder="1" applyAlignment="1">
      <alignment horizontal="center" vertical="center"/>
    </xf>
    <xf numFmtId="0" fontId="23" fillId="0" borderId="4" xfId="0" applyFont="1" applyBorder="1">
      <alignment vertical="center"/>
    </xf>
    <xf numFmtId="0" fontId="23" fillId="0" borderId="11" xfId="0" applyFont="1" applyBorder="1">
      <alignment vertical="center"/>
    </xf>
    <xf numFmtId="176" fontId="23" fillId="0" borderId="2" xfId="0" applyNumberFormat="1" applyFont="1" applyBorder="1" applyAlignment="1">
      <alignment horizontal="left" vertical="center"/>
    </xf>
    <xf numFmtId="38" fontId="23" fillId="0" borderId="93" xfId="1" applyFont="1" applyBorder="1" applyAlignment="1">
      <alignment vertical="center"/>
    </xf>
    <xf numFmtId="0" fontId="22" fillId="0" borderId="60" xfId="0" applyFont="1" applyBorder="1">
      <alignment vertical="center"/>
    </xf>
    <xf numFmtId="0" fontId="8" fillId="0" borderId="60" xfId="0" applyFont="1" applyBorder="1" applyAlignment="1">
      <alignment horizontal="center" vertical="center"/>
    </xf>
    <xf numFmtId="0" fontId="8" fillId="0" borderId="59" xfId="0" applyFont="1" applyBorder="1" applyAlignment="1">
      <alignment horizontal="center" vertical="center"/>
    </xf>
    <xf numFmtId="38" fontId="23" fillId="0" borderId="60" xfId="1" applyFont="1" applyBorder="1" applyAlignment="1">
      <alignment vertical="center"/>
    </xf>
    <xf numFmtId="20" fontId="6" fillId="0" borderId="93" xfId="0" quotePrefix="1" applyNumberFormat="1" applyFont="1" applyBorder="1" applyAlignment="1">
      <alignment horizontal="center" vertical="center"/>
    </xf>
    <xf numFmtId="0" fontId="6" fillId="0" borderId="60" xfId="0" applyFont="1" applyBorder="1" applyAlignment="1">
      <alignment horizontal="center" vertical="center"/>
    </xf>
    <xf numFmtId="0" fontId="0" fillId="0" borderId="49" xfId="0" applyBorder="1">
      <alignment vertical="center"/>
    </xf>
    <xf numFmtId="38" fontId="23" fillId="0" borderId="97" xfId="1" applyFont="1" applyBorder="1" applyAlignment="1">
      <alignment vertical="center"/>
    </xf>
    <xf numFmtId="0" fontId="22" fillId="0" borderId="97" xfId="0" applyFont="1" applyBorder="1">
      <alignment vertical="center"/>
    </xf>
    <xf numFmtId="0" fontId="6" fillId="0" borderId="92" xfId="0" quotePrefix="1" applyFont="1" applyBorder="1" applyAlignment="1">
      <alignment horizontal="center" vertical="center"/>
    </xf>
    <xf numFmtId="0" fontId="0" fillId="0" borderId="51" xfId="0" applyBorder="1">
      <alignment vertical="center"/>
    </xf>
    <xf numFmtId="38" fontId="23" fillId="0" borderId="62" xfId="1" applyFont="1" applyBorder="1" applyAlignment="1">
      <alignment vertical="center"/>
    </xf>
    <xf numFmtId="0" fontId="8" fillId="0" borderId="64"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6" fillId="0" borderId="130" xfId="0" applyFont="1" applyBorder="1" applyAlignment="1">
      <alignment horizontal="center" vertical="center"/>
    </xf>
    <xf numFmtId="0" fontId="6" fillId="0" borderId="124" xfId="0" applyFont="1" applyBorder="1" applyAlignment="1">
      <alignment horizontal="center" vertical="center"/>
    </xf>
    <xf numFmtId="0" fontId="6" fillId="0" borderId="131" xfId="0" applyFont="1" applyBorder="1" applyAlignment="1">
      <alignment horizontal="center" vertical="center"/>
    </xf>
    <xf numFmtId="0" fontId="6" fillId="0" borderId="88" xfId="0" applyFont="1" applyBorder="1" applyAlignment="1">
      <alignment horizontal="center" vertical="center"/>
    </xf>
    <xf numFmtId="38" fontId="23" fillId="0" borderId="66" xfId="1" applyFont="1" applyBorder="1" applyAlignment="1">
      <alignment vertical="center"/>
    </xf>
    <xf numFmtId="0" fontId="10" fillId="0" borderId="9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8" fillId="0" borderId="35"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5" xfId="0" applyFont="1" applyBorder="1" applyAlignment="1">
      <alignment horizontal="center" vertical="center" shrinkToFit="1"/>
    </xf>
    <xf numFmtId="0" fontId="0" fillId="0" borderId="12" xfId="0" applyBorder="1">
      <alignment vertical="center"/>
    </xf>
    <xf numFmtId="0" fontId="0" fillId="0" borderId="7" xfId="0" applyBorder="1">
      <alignment vertical="center"/>
    </xf>
    <xf numFmtId="0" fontId="6" fillId="0" borderId="73" xfId="0" applyFont="1" applyBorder="1" applyAlignment="1">
      <alignment horizontal="center" vertical="center"/>
    </xf>
    <xf numFmtId="0" fontId="6" fillId="0" borderId="90"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11" xfId="0" applyBorder="1">
      <alignment vertical="center"/>
    </xf>
    <xf numFmtId="0" fontId="10" fillId="0" borderId="93" xfId="0" applyFont="1" applyBorder="1" applyAlignment="1">
      <alignment horizontal="center" vertical="center"/>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94" xfId="0" applyFont="1" applyBorder="1" applyAlignment="1">
      <alignment horizontal="center" vertical="center"/>
    </xf>
    <xf numFmtId="0" fontId="10" fillId="0" borderId="62" xfId="0" applyFont="1" applyBorder="1" applyAlignment="1">
      <alignment horizontal="center" vertical="center"/>
    </xf>
    <xf numFmtId="0" fontId="10" fillId="0" borderId="61" xfId="0" applyFont="1" applyBorder="1" applyAlignment="1">
      <alignment horizontal="center" vertical="center"/>
    </xf>
    <xf numFmtId="0" fontId="22" fillId="0" borderId="66" xfId="0" applyFont="1" applyBorder="1">
      <alignment vertical="center"/>
    </xf>
    <xf numFmtId="0" fontId="8" fillId="0" borderId="66" xfId="0" applyFont="1" applyBorder="1" applyAlignment="1">
      <alignment horizontal="center" vertical="center"/>
    </xf>
    <xf numFmtId="0" fontId="8" fillId="0" borderId="65" xfId="0" applyFont="1" applyBorder="1" applyAlignment="1">
      <alignment horizontal="center" vertical="center"/>
    </xf>
    <xf numFmtId="0" fontId="0" fillId="0" borderId="15" xfId="0" applyBorder="1">
      <alignment vertical="center"/>
    </xf>
    <xf numFmtId="38" fontId="23" fillId="0" borderId="1" xfId="1" applyFont="1" applyBorder="1" applyAlignment="1">
      <alignment vertical="center"/>
    </xf>
    <xf numFmtId="0" fontId="22" fillId="0" borderId="2" xfId="0" applyFont="1" applyBorder="1">
      <alignment vertical="center"/>
    </xf>
    <xf numFmtId="0" fontId="22" fillId="0" borderId="10" xfId="0" applyFont="1" applyBorder="1">
      <alignment vertical="center"/>
    </xf>
    <xf numFmtId="0" fontId="22" fillId="0" borderId="4" xfId="0" applyFont="1" applyBorder="1">
      <alignment vertical="center"/>
    </xf>
    <xf numFmtId="0" fontId="10" fillId="0" borderId="91" xfId="0" applyFont="1" applyBorder="1" applyAlignment="1">
      <alignment horizontal="center" vertical="center"/>
    </xf>
    <xf numFmtId="0" fontId="10" fillId="0" borderId="64" xfId="0" applyFont="1" applyBorder="1" applyAlignment="1">
      <alignment horizontal="center" vertical="center"/>
    </xf>
    <xf numFmtId="0" fontId="10" fillId="0" borderId="63" xfId="0" applyFont="1" applyBorder="1" applyAlignment="1">
      <alignment horizontal="center" vertical="center"/>
    </xf>
    <xf numFmtId="0" fontId="10" fillId="0" borderId="92" xfId="0" applyFont="1" applyBorder="1" applyAlignment="1">
      <alignment horizontal="center" vertical="center"/>
    </xf>
    <xf numFmtId="0" fontId="10" fillId="0" borderId="66" xfId="0" applyFont="1" applyBorder="1" applyAlignment="1">
      <alignment horizontal="center" vertical="center"/>
    </xf>
    <xf numFmtId="0" fontId="10" fillId="0" borderId="65" xfId="0" applyFont="1" applyBorder="1" applyAlignment="1">
      <alignment horizontal="center" vertical="center"/>
    </xf>
    <xf numFmtId="0" fontId="10" fillId="0" borderId="8" xfId="0" applyFont="1" applyBorder="1" applyAlignment="1">
      <alignment horizontal="center" vertical="center"/>
    </xf>
    <xf numFmtId="0" fontId="0" fillId="0" borderId="9" xfId="0" applyBorder="1">
      <alignment vertical="center"/>
    </xf>
    <xf numFmtId="0" fontId="23" fillId="0" borderId="1" xfId="0" applyFont="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0" borderId="8" xfId="0" applyFont="1" applyBorder="1">
      <alignment vertical="center"/>
    </xf>
    <xf numFmtId="0" fontId="23" fillId="0" borderId="0" xfId="0" applyFont="1">
      <alignment vertical="center"/>
    </xf>
    <xf numFmtId="0" fontId="23" fillId="0" borderId="9" xfId="0" applyFont="1" applyBorder="1">
      <alignment vertical="center"/>
    </xf>
    <xf numFmtId="0" fontId="23" fillId="0" borderId="10" xfId="0" applyFont="1" applyBorder="1">
      <alignment vertical="center"/>
    </xf>
    <xf numFmtId="38" fontId="23" fillId="0" borderId="92" xfId="1" applyFont="1" applyBorder="1" applyAlignment="1">
      <alignment vertical="center"/>
    </xf>
    <xf numFmtId="0" fontId="8" fillId="0" borderId="67" xfId="0" applyFont="1" applyBorder="1" applyAlignment="1">
      <alignment horizontal="center" vertical="center"/>
    </xf>
    <xf numFmtId="0" fontId="8" fillId="0" borderId="98" xfId="0" applyFont="1" applyBorder="1" applyAlignment="1">
      <alignment horizontal="center" vertical="center"/>
    </xf>
    <xf numFmtId="38" fontId="23" fillId="0" borderId="67" xfId="1" applyFont="1" applyBorder="1" applyAlignment="1">
      <alignment vertical="center"/>
    </xf>
    <xf numFmtId="0" fontId="22" fillId="0" borderId="67" xfId="0" applyFont="1" applyBorder="1">
      <alignment vertical="center"/>
    </xf>
    <xf numFmtId="38" fontId="23" fillId="0" borderId="0" xfId="1" applyFont="1" applyAlignment="1">
      <alignment vertical="center"/>
    </xf>
    <xf numFmtId="0" fontId="22" fillId="0" borderId="0" xfId="0" applyFont="1">
      <alignment vertical="center"/>
    </xf>
    <xf numFmtId="38" fontId="23" fillId="0" borderId="103" xfId="1" applyFont="1" applyBorder="1" applyAlignment="1">
      <alignment vertical="center"/>
    </xf>
    <xf numFmtId="38" fontId="23" fillId="0" borderId="64" xfId="1" applyFont="1" applyBorder="1" applyAlignment="1">
      <alignment vertical="center"/>
    </xf>
    <xf numFmtId="0" fontId="22" fillId="0" borderId="64" xfId="0" applyFont="1" applyBorder="1">
      <alignment vertical="center"/>
    </xf>
    <xf numFmtId="38" fontId="23" fillId="0" borderId="8" xfId="1" applyFont="1" applyBorder="1" applyAlignment="1">
      <alignment vertical="center"/>
    </xf>
    <xf numFmtId="0" fontId="22" fillId="0" borderId="8" xfId="0" applyFont="1" applyBorder="1">
      <alignment vertical="center"/>
    </xf>
    <xf numFmtId="0" fontId="6" fillId="0" borderId="103" xfId="0" quotePrefix="1" applyFont="1" applyBorder="1" applyAlignment="1">
      <alignment horizontal="center" vertical="center"/>
    </xf>
    <xf numFmtId="0" fontId="6" fillId="0" borderId="67" xfId="0" applyFont="1" applyBorder="1" applyAlignment="1">
      <alignment horizontal="center" vertical="center"/>
    </xf>
    <xf numFmtId="0" fontId="0" fillId="0" borderId="104" xfId="0" applyBorder="1">
      <alignment vertical="center"/>
    </xf>
    <xf numFmtId="0" fontId="8" fillId="0" borderId="95" xfId="0" applyFont="1" applyBorder="1" applyAlignment="1">
      <alignment horizontal="center" vertical="center" shrinkToFit="1"/>
    </xf>
    <xf numFmtId="0" fontId="9" fillId="0" borderId="96" xfId="0" applyFont="1" applyBorder="1" applyAlignment="1">
      <alignment horizontal="center" vertical="center" shrinkToFit="1"/>
    </xf>
    <xf numFmtId="0" fontId="9" fillId="0" borderId="46" xfId="0" applyFont="1" applyBorder="1" applyAlignment="1">
      <alignment horizontal="center" vertical="center" shrinkToFit="1"/>
    </xf>
    <xf numFmtId="0" fontId="8" fillId="0" borderId="38" xfId="0" applyFont="1" applyBorder="1">
      <alignment vertical="center"/>
    </xf>
    <xf numFmtId="0" fontId="8" fillId="0" borderId="39" xfId="0" applyFont="1" applyBorder="1">
      <alignment vertical="center"/>
    </xf>
    <xf numFmtId="0" fontId="0" fillId="0" borderId="39" xfId="0" applyBorder="1">
      <alignment vertical="center"/>
    </xf>
    <xf numFmtId="0" fontId="0" fillId="0" borderId="41" xfId="0" applyBorder="1">
      <alignment vertical="center"/>
    </xf>
    <xf numFmtId="0" fontId="5" fillId="0" borderId="26" xfId="0" applyFont="1" applyBorder="1" applyAlignment="1">
      <alignment horizontal="center" vertical="center"/>
    </xf>
    <xf numFmtId="3" fontId="22" fillId="0" borderId="35" xfId="0" applyNumberFormat="1" applyFont="1" applyBorder="1">
      <alignment vertical="center"/>
    </xf>
    <xf numFmtId="0" fontId="22" fillId="0" borderId="34" xfId="0" applyFont="1" applyBorder="1">
      <alignment vertical="center"/>
    </xf>
    <xf numFmtId="0" fontId="0" fillId="0" borderId="26" xfId="0" applyBorder="1">
      <alignment vertical="center"/>
    </xf>
    <xf numFmtId="38" fontId="22" fillId="0" borderId="34" xfId="1" applyFont="1" applyBorder="1" applyAlignment="1">
      <alignment vertical="center"/>
    </xf>
    <xf numFmtId="3" fontId="22" fillId="0" borderId="96" xfId="0" applyNumberFormat="1" applyFont="1" applyBorder="1">
      <alignment vertical="center"/>
    </xf>
    <xf numFmtId="0" fontId="22" fillId="0" borderId="96" xfId="0" applyFont="1" applyBorder="1">
      <alignment vertical="center"/>
    </xf>
    <xf numFmtId="38" fontId="23" fillId="0" borderId="1" xfId="1" applyFont="1" applyBorder="1" applyAlignment="1">
      <alignment horizontal="center" vertical="center"/>
    </xf>
    <xf numFmtId="38" fontId="6" fillId="0" borderId="128" xfId="1" applyFont="1" applyBorder="1" applyAlignment="1">
      <alignment vertical="center"/>
    </xf>
    <xf numFmtId="38" fontId="6" fillId="0" borderId="126" xfId="1" applyFont="1" applyBorder="1" applyAlignment="1">
      <alignment vertical="center"/>
    </xf>
    <xf numFmtId="0" fontId="0" fillId="0" borderId="127" xfId="0" applyBorder="1">
      <alignment vertical="center"/>
    </xf>
    <xf numFmtId="0" fontId="6" fillId="0" borderId="106" xfId="0" applyFont="1" applyBorder="1">
      <alignment vertical="center"/>
    </xf>
    <xf numFmtId="0" fontId="6" fillId="0" borderId="107" xfId="0" applyFont="1" applyBorder="1">
      <alignment vertical="center"/>
    </xf>
    <xf numFmtId="3" fontId="23" fillId="0" borderId="124" xfId="0" applyNumberFormat="1" applyFont="1" applyBorder="1">
      <alignment vertical="center"/>
    </xf>
    <xf numFmtId="0" fontId="23" fillId="0" borderId="124" xfId="0" applyFont="1" applyBorder="1">
      <alignment vertical="center"/>
    </xf>
    <xf numFmtId="3" fontId="22" fillId="0" borderId="34" xfId="0" applyNumberFormat="1" applyFont="1" applyBorder="1">
      <alignment vertical="center"/>
    </xf>
    <xf numFmtId="0" fontId="22" fillId="0" borderId="26" xfId="0" applyFont="1" applyBorder="1" applyAlignment="1">
      <alignment horizontal="center" vertical="center"/>
    </xf>
    <xf numFmtId="38" fontId="22" fillId="0" borderId="96" xfId="1" applyFont="1" applyBorder="1" applyAlignment="1">
      <alignment vertical="center"/>
    </xf>
    <xf numFmtId="0" fontId="5" fillId="0" borderId="125" xfId="0" applyFont="1" applyBorder="1">
      <alignment vertical="center"/>
    </xf>
    <xf numFmtId="0" fontId="0" fillId="0" borderId="126" xfId="0" applyBorder="1">
      <alignment vertical="center"/>
    </xf>
    <xf numFmtId="38" fontId="22" fillId="0" borderId="35" xfId="1" applyFont="1" applyBorder="1" applyAlignment="1">
      <alignment vertical="center"/>
    </xf>
    <xf numFmtId="38" fontId="22" fillId="0" borderId="95" xfId="1" applyFont="1" applyBorder="1" applyAlignment="1">
      <alignment vertical="center"/>
    </xf>
    <xf numFmtId="38" fontId="23" fillId="0" borderId="8" xfId="1" applyFont="1" applyBorder="1" applyAlignment="1">
      <alignment horizontal="right" vertical="center"/>
    </xf>
    <xf numFmtId="38" fontId="23" fillId="0" borderId="0" xfId="1" applyFont="1" applyAlignment="1">
      <alignment horizontal="right" vertical="center"/>
    </xf>
    <xf numFmtId="0" fontId="8" fillId="0" borderId="9" xfId="0" applyFont="1" applyBorder="1">
      <alignment vertical="center"/>
    </xf>
    <xf numFmtId="0" fontId="10" fillId="0" borderId="1" xfId="0" applyFont="1" applyBorder="1" applyAlignment="1">
      <alignment horizontal="center" vertical="center"/>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3" fontId="22" fillId="0" borderId="17" xfId="0" applyNumberFormat="1" applyFont="1" applyBorder="1">
      <alignment vertical="center"/>
    </xf>
    <xf numFmtId="0" fontId="22" fillId="0" borderId="18" xfId="0" applyFont="1" applyBorder="1">
      <alignment vertical="center"/>
    </xf>
    <xf numFmtId="0" fontId="5" fillId="0" borderId="0" xfId="0"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10" xfId="0" applyFont="1" applyBorder="1">
      <alignment vertical="center"/>
    </xf>
    <xf numFmtId="0" fontId="6" fillId="0" borderId="4" xfId="0" applyFont="1" applyBorder="1">
      <alignment vertical="center"/>
    </xf>
    <xf numFmtId="0" fontId="0" fillId="0" borderId="10" xfId="0" applyBorder="1">
      <alignment vertical="center"/>
    </xf>
    <xf numFmtId="0" fontId="8" fillId="0" borderId="26" xfId="0" applyFont="1" applyBorder="1">
      <alignment vertical="center"/>
    </xf>
    <xf numFmtId="0" fontId="8" fillId="0" borderId="84" xfId="0" applyFont="1" applyBorder="1">
      <alignment vertical="center"/>
    </xf>
    <xf numFmtId="0" fontId="8" fillId="0" borderId="85" xfId="0" applyFont="1" applyBorder="1">
      <alignment vertical="center"/>
    </xf>
    <xf numFmtId="38" fontId="22" fillId="0" borderId="1" xfId="1" applyFont="1" applyBorder="1" applyAlignment="1">
      <alignment vertical="center"/>
    </xf>
    <xf numFmtId="38" fontId="22" fillId="0" borderId="10" xfId="1" applyFont="1" applyBorder="1" applyAlignment="1">
      <alignment vertical="center"/>
    </xf>
    <xf numFmtId="38" fontId="22" fillId="0" borderId="4" xfId="1" applyFont="1" applyBorder="1" applyAlignment="1">
      <alignment vertical="center"/>
    </xf>
    <xf numFmtId="38" fontId="22" fillId="0" borderId="17" xfId="1" applyFont="1" applyBorder="1" applyAlignment="1">
      <alignment vertical="center"/>
    </xf>
    <xf numFmtId="0" fontId="6" fillId="0" borderId="17" xfId="0" applyFont="1" applyBorder="1" applyAlignment="1">
      <alignment horizontal="center" vertical="center"/>
    </xf>
    <xf numFmtId="0" fontId="22" fillId="0" borderId="79" xfId="0" applyFont="1" applyBorder="1">
      <alignment vertical="center"/>
    </xf>
    <xf numFmtId="0" fontId="22" fillId="0" borderId="84" xfId="0" applyFont="1" applyBorder="1">
      <alignment vertical="center"/>
    </xf>
    <xf numFmtId="0" fontId="22" fillId="0" borderId="1" xfId="0" applyFont="1" applyBorder="1">
      <alignment vertical="center"/>
    </xf>
    <xf numFmtId="0" fontId="8" fillId="0" borderId="28" xfId="0" applyFont="1" applyBorder="1">
      <alignment vertical="center"/>
    </xf>
    <xf numFmtId="0" fontId="8" fillId="0" borderId="26" xfId="0" applyFont="1" applyBorder="1" applyAlignment="1">
      <alignment vertical="center" wrapText="1"/>
    </xf>
    <xf numFmtId="0" fontId="22" fillId="0" borderId="106" xfId="0" applyFont="1" applyBorder="1">
      <alignment vertical="center"/>
    </xf>
    <xf numFmtId="0" fontId="22" fillId="0" borderId="107" xfId="0" applyFont="1" applyBorder="1">
      <alignment vertical="center"/>
    </xf>
    <xf numFmtId="0" fontId="29" fillId="0" borderId="26" xfId="0" applyFont="1" applyBorder="1" applyAlignment="1">
      <alignment horizontal="center" vertical="center" wrapText="1"/>
    </xf>
    <xf numFmtId="0" fontId="29" fillId="0" borderId="26" xfId="0" applyFont="1" applyBorder="1" applyAlignment="1">
      <alignment horizontal="center" vertical="center"/>
    </xf>
    <xf numFmtId="0" fontId="29" fillId="0" borderId="28" xfId="0" applyFont="1" applyBorder="1" applyAlignment="1">
      <alignment horizontal="center" vertical="center"/>
    </xf>
    <xf numFmtId="0" fontId="8" fillId="0" borderId="73" xfId="0" applyFont="1" applyBorder="1">
      <alignment vertical="center"/>
    </xf>
    <xf numFmtId="0" fontId="6" fillId="0" borderId="83" xfId="0" applyFont="1" applyBorder="1">
      <alignment vertical="center"/>
    </xf>
    <xf numFmtId="0" fontId="8" fillId="0" borderId="144" xfId="0" applyFont="1" applyBorder="1" applyAlignment="1">
      <alignment horizontal="center" vertical="center"/>
    </xf>
    <xf numFmtId="0" fontId="8" fillId="0" borderId="96" xfId="0" applyFont="1" applyBorder="1" applyAlignment="1">
      <alignment horizontal="center" vertical="center"/>
    </xf>
    <xf numFmtId="0" fontId="8" fillId="0" borderId="138" xfId="0" applyFont="1" applyBorder="1" applyAlignment="1">
      <alignment horizontal="center" vertical="center"/>
    </xf>
    <xf numFmtId="0" fontId="8" fillId="0" borderId="33" xfId="0" applyFont="1" applyBorder="1" applyAlignment="1">
      <alignment horizontal="center" vertical="center"/>
    </xf>
    <xf numFmtId="38" fontId="6" fillId="0" borderId="110" xfId="1" applyFont="1" applyBorder="1" applyAlignment="1">
      <alignment vertical="center"/>
    </xf>
    <xf numFmtId="38" fontId="6" fillId="0" borderId="2" xfId="1" applyFont="1" applyBorder="1" applyAlignment="1">
      <alignment vertical="center"/>
    </xf>
    <xf numFmtId="38" fontId="6" fillId="0" borderId="112" xfId="1" applyFont="1" applyBorder="1" applyAlignment="1">
      <alignment vertical="center"/>
    </xf>
    <xf numFmtId="38" fontId="6" fillId="0" borderId="4" xfId="1" applyFont="1" applyBorder="1" applyAlignment="1">
      <alignment vertical="center"/>
    </xf>
    <xf numFmtId="0" fontId="8" fillId="0" borderId="79" xfId="0" applyFont="1" applyBorder="1">
      <alignment vertical="center"/>
    </xf>
    <xf numFmtId="0" fontId="8" fillId="0" borderId="145" xfId="0" applyFont="1" applyBorder="1" applyAlignment="1">
      <alignment horizontal="center" vertical="center"/>
    </xf>
    <xf numFmtId="0" fontId="8" fillId="0" borderId="34" xfId="0" applyFont="1" applyBorder="1" applyAlignment="1">
      <alignment horizontal="center" vertical="center"/>
    </xf>
    <xf numFmtId="0" fontId="8" fillId="0" borderId="2" xfId="0" applyFont="1" applyBorder="1" applyAlignment="1">
      <alignment horizontal="right" vertical="center"/>
    </xf>
    <xf numFmtId="0" fontId="8" fillId="0" borderId="113" xfId="0" applyFont="1" applyBorder="1" applyAlignment="1">
      <alignment horizontal="right" vertical="center"/>
    </xf>
    <xf numFmtId="0" fontId="8" fillId="0" borderId="84" xfId="0" applyFont="1" applyBorder="1" applyAlignment="1">
      <alignment horizontal="right" vertical="center"/>
    </xf>
    <xf numFmtId="0" fontId="8" fillId="0" borderId="162" xfId="0" applyFont="1" applyBorder="1" applyAlignment="1">
      <alignment horizontal="right" vertical="center"/>
    </xf>
    <xf numFmtId="38" fontId="6" fillId="0" borderId="161" xfId="1" applyFont="1" applyBorder="1" applyAlignment="1">
      <alignment vertical="center"/>
    </xf>
    <xf numFmtId="38" fontId="6" fillId="0" borderId="84" xfId="1" applyFont="1" applyBorder="1" applyAlignment="1">
      <alignment vertical="center"/>
    </xf>
    <xf numFmtId="0" fontId="8" fillId="0" borderId="4" xfId="0" applyFont="1" applyBorder="1" applyAlignment="1">
      <alignment horizontal="right" vertical="center"/>
    </xf>
    <xf numFmtId="0" fontId="8" fillId="0" borderId="70" xfId="0" applyFont="1" applyBorder="1" applyAlignment="1">
      <alignment horizontal="right" vertical="center"/>
    </xf>
    <xf numFmtId="0" fontId="8" fillId="0" borderId="79" xfId="0" applyFont="1" applyBorder="1" applyAlignment="1">
      <alignment horizontal="center" vertical="center"/>
    </xf>
    <xf numFmtId="0" fontId="8" fillId="0" borderId="84" xfId="0" applyFont="1" applyBorder="1" applyAlignment="1">
      <alignment horizontal="center" vertical="center"/>
    </xf>
    <xf numFmtId="0" fontId="5" fillId="0" borderId="108" xfId="0" applyFont="1" applyBorder="1" applyAlignment="1">
      <alignment horizontal="center" vertical="center"/>
    </xf>
    <xf numFmtId="0" fontId="5" fillId="0" borderId="12" xfId="0" applyFont="1" applyBorder="1" applyAlignment="1">
      <alignment horizontal="center" vertical="center"/>
    </xf>
    <xf numFmtId="0" fontId="16" fillId="0" borderId="12" xfId="0" applyFont="1" applyBorder="1" applyAlignment="1">
      <alignment horizontal="right" vertical="center" wrapText="1"/>
    </xf>
    <xf numFmtId="0" fontId="16" fillId="0" borderId="37" xfId="0" applyFont="1" applyBorder="1" applyAlignment="1">
      <alignment horizontal="right" vertical="center" wrapText="1"/>
    </xf>
    <xf numFmtId="0" fontId="8" fillId="0" borderId="100" xfId="0" applyFont="1" applyBorder="1">
      <alignment vertical="center"/>
    </xf>
    <xf numFmtId="0" fontId="0" fillId="0" borderId="101" xfId="0" applyBorder="1">
      <alignment vertical="center"/>
    </xf>
    <xf numFmtId="0" fontId="0" fillId="0" borderId="160" xfId="0" applyBorder="1">
      <alignment vertical="center"/>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60" xfId="0" applyFont="1" applyBorder="1" applyAlignment="1">
      <alignment horizontal="center" vertical="center"/>
    </xf>
    <xf numFmtId="38" fontId="6" fillId="0" borderId="39" xfId="1" applyFont="1" applyBorder="1" applyAlignment="1">
      <alignment vertical="center"/>
    </xf>
    <xf numFmtId="0" fontId="8" fillId="0" borderId="39" xfId="0" applyFont="1" applyBorder="1" applyAlignment="1">
      <alignment horizontal="right" vertical="center"/>
    </xf>
    <xf numFmtId="0" fontId="8" fillId="0" borderId="40" xfId="0" applyFont="1" applyBorder="1" applyAlignment="1">
      <alignment horizontal="right" vertical="center"/>
    </xf>
    <xf numFmtId="0" fontId="8" fillId="0" borderId="39" xfId="0" applyFont="1" applyBorder="1" applyAlignment="1">
      <alignment horizontal="center" vertical="center"/>
    </xf>
    <xf numFmtId="0" fontId="8" fillId="0" borderId="37" xfId="0" applyFont="1" applyBorder="1" applyAlignment="1">
      <alignment horizontal="right" vertical="center"/>
    </xf>
    <xf numFmtId="0" fontId="8" fillId="0" borderId="37" xfId="0" applyFont="1" applyBorder="1" applyAlignment="1">
      <alignment horizontal="center" vertical="center"/>
    </xf>
    <xf numFmtId="0" fontId="8" fillId="0" borderId="128" xfId="0" applyFont="1" applyBorder="1">
      <alignment vertical="center"/>
    </xf>
    <xf numFmtId="0" fontId="0" fillId="0" borderId="159" xfId="0" applyBorder="1">
      <alignment vertical="center"/>
    </xf>
    <xf numFmtId="0" fontId="8" fillId="0" borderId="128" xfId="0" applyFont="1" applyBorder="1" applyAlignment="1">
      <alignment horizontal="center" vertical="center"/>
    </xf>
    <xf numFmtId="0" fontId="8" fillId="0" borderId="126" xfId="0" applyFont="1" applyBorder="1" applyAlignment="1">
      <alignment horizontal="center" vertical="center"/>
    </xf>
    <xf numFmtId="0" fontId="8" fillId="0" borderId="159" xfId="0" applyFont="1" applyBorder="1" applyAlignment="1">
      <alignment horizontal="center" vertical="center"/>
    </xf>
    <xf numFmtId="38" fontId="23" fillId="0" borderId="2" xfId="1" applyFont="1" applyBorder="1" applyAlignment="1">
      <alignment horizontal="center" vertical="center"/>
    </xf>
    <xf numFmtId="38" fontId="23" fillId="0" borderId="8" xfId="1" applyFont="1" applyBorder="1" applyAlignment="1">
      <alignment horizontal="center" vertical="center"/>
    </xf>
    <xf numFmtId="38" fontId="23" fillId="0" borderId="0" xfId="1" applyFont="1" applyAlignment="1">
      <alignment horizontal="center" vertical="center"/>
    </xf>
    <xf numFmtId="38" fontId="23" fillId="0" borderId="10" xfId="1" applyFont="1" applyBorder="1" applyAlignment="1">
      <alignment horizontal="center" vertical="center"/>
    </xf>
    <xf numFmtId="38" fontId="23" fillId="0" borderId="4" xfId="1" applyFont="1" applyBorder="1" applyAlignment="1">
      <alignment horizontal="center" vertical="center"/>
    </xf>
    <xf numFmtId="38" fontId="23" fillId="0" borderId="36" xfId="1" applyFont="1" applyBorder="1" applyAlignment="1">
      <alignment vertical="center"/>
    </xf>
    <xf numFmtId="38" fontId="23" fillId="0" borderId="33" xfId="1" applyFont="1" applyBorder="1" applyAlignment="1">
      <alignment vertical="center"/>
    </xf>
    <xf numFmtId="0" fontId="8" fillId="0" borderId="52" xfId="0" quotePrefix="1" applyFont="1" applyBorder="1" applyAlignment="1">
      <alignment horizontal="center" vertical="center"/>
    </xf>
    <xf numFmtId="0" fontId="8" fillId="0" borderId="71" xfId="0" quotePrefix="1" applyFont="1" applyBorder="1" applyAlignment="1">
      <alignment horizontal="center" vertical="center"/>
    </xf>
    <xf numFmtId="0" fontId="8" fillId="0" borderId="45" xfId="0" quotePrefix="1" applyFont="1" applyBorder="1" applyAlignment="1">
      <alignment horizontal="center" vertical="center"/>
    </xf>
    <xf numFmtId="0" fontId="8" fillId="0" borderId="35" xfId="0" quotePrefix="1" applyFont="1" applyBorder="1" applyAlignment="1">
      <alignment horizontal="center" vertical="center"/>
    </xf>
    <xf numFmtId="0" fontId="8" fillId="0" borderId="34" xfId="0" quotePrefix="1" applyFont="1" applyBorder="1" applyAlignment="1">
      <alignment horizontal="center" vertical="center"/>
    </xf>
    <xf numFmtId="0" fontId="8" fillId="0" borderId="5" xfId="0" quotePrefix="1" applyFont="1" applyBorder="1" applyAlignment="1">
      <alignment horizontal="center" vertical="center"/>
    </xf>
    <xf numFmtId="38" fontId="23" fillId="0" borderId="2" xfId="1" applyFont="1" applyBorder="1" applyAlignment="1">
      <alignment vertical="center"/>
    </xf>
    <xf numFmtId="38" fontId="23" fillId="0" borderId="4" xfId="1" applyFont="1" applyBorder="1" applyAlignment="1">
      <alignment vertical="center"/>
    </xf>
    <xf numFmtId="38" fontId="6" fillId="0" borderId="10" xfId="1" applyFont="1" applyBorder="1" applyAlignment="1">
      <alignment vertical="center"/>
    </xf>
    <xf numFmtId="0" fontId="8" fillId="0" borderId="47" xfId="0" applyFont="1" applyBorder="1">
      <alignment vertical="center"/>
    </xf>
    <xf numFmtId="0" fontId="8" fillId="0" borderId="136" xfId="0" applyFont="1" applyBorder="1">
      <alignment vertical="center"/>
    </xf>
    <xf numFmtId="0" fontId="8" fillId="0" borderId="101" xfId="0" applyFont="1" applyBorder="1">
      <alignment vertical="center"/>
    </xf>
    <xf numFmtId="0" fontId="8" fillId="0" borderId="158" xfId="0" applyFont="1" applyBorder="1">
      <alignment vertical="center"/>
    </xf>
    <xf numFmtId="38" fontId="8" fillId="0" borderId="52" xfId="1" applyFont="1" applyBorder="1" applyAlignment="1">
      <alignment vertical="center"/>
    </xf>
    <xf numFmtId="38" fontId="8" fillId="0" borderId="71" xfId="1" applyFont="1" applyBorder="1" applyAlignment="1">
      <alignment vertical="center"/>
    </xf>
    <xf numFmtId="38" fontId="6" fillId="0" borderId="136" xfId="1" applyFont="1" applyBorder="1" applyAlignment="1">
      <alignment vertical="center"/>
    </xf>
    <xf numFmtId="38" fontId="6" fillId="0" borderId="123" xfId="1" applyFont="1" applyBorder="1" applyAlignment="1">
      <alignment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8" fillId="0" borderId="158" xfId="0" applyFont="1" applyBorder="1" applyAlignment="1">
      <alignment horizontal="center" vertical="center"/>
    </xf>
    <xf numFmtId="0" fontId="8" fillId="0" borderId="36" xfId="0" quotePrefix="1" applyFont="1" applyBorder="1" applyAlignment="1">
      <alignment horizontal="center" vertical="center"/>
    </xf>
    <xf numFmtId="0" fontId="8" fillId="0" borderId="33" xfId="0" quotePrefix="1" applyFont="1" applyBorder="1" applyAlignment="1">
      <alignment horizontal="center" vertical="center"/>
    </xf>
    <xf numFmtId="0" fontId="8" fillId="0" borderId="6" xfId="0" quotePrefix="1" applyFont="1" applyBorder="1" applyAlignment="1">
      <alignment horizontal="center" vertical="center"/>
    </xf>
    <xf numFmtId="38" fontId="8" fillId="0" borderId="95" xfId="1" applyFont="1" applyBorder="1" applyAlignment="1">
      <alignment vertical="center"/>
    </xf>
    <xf numFmtId="38" fontId="8" fillId="0" borderId="96" xfId="1" applyFont="1" applyBorder="1" applyAlignment="1">
      <alignment vertical="center"/>
    </xf>
    <xf numFmtId="0" fontId="8" fillId="0" borderId="44" xfId="0" applyFont="1" applyBorder="1">
      <alignment vertical="center"/>
    </xf>
    <xf numFmtId="0" fontId="8" fillId="0" borderId="135" xfId="0" applyFont="1" applyBorder="1">
      <alignment vertical="center"/>
    </xf>
    <xf numFmtId="38" fontId="6" fillId="0" borderId="135" xfId="1" applyFont="1" applyBorder="1" applyAlignment="1">
      <alignment vertical="center"/>
    </xf>
    <xf numFmtId="38" fontId="6" fillId="0" borderId="144" xfId="1" applyFont="1" applyBorder="1" applyAlignment="1">
      <alignment vertical="center"/>
    </xf>
    <xf numFmtId="38" fontId="8" fillId="0" borderId="35" xfId="1" applyFont="1" applyBorder="1" applyAlignment="1">
      <alignment vertical="center"/>
    </xf>
    <xf numFmtId="38" fontId="8" fillId="0" borderId="34" xfId="1" applyFont="1" applyBorder="1" applyAlignment="1">
      <alignment vertical="center"/>
    </xf>
    <xf numFmtId="0" fontId="8" fillId="0" borderId="42" xfId="0" applyFont="1" applyBorder="1">
      <alignment vertical="center"/>
    </xf>
    <xf numFmtId="0" fontId="8" fillId="0" borderId="141" xfId="0" applyFont="1" applyBorder="1">
      <alignment vertical="center"/>
    </xf>
    <xf numFmtId="38" fontId="6" fillId="0" borderId="141" xfId="1" applyFont="1" applyBorder="1" applyAlignment="1">
      <alignment vertical="center"/>
    </xf>
    <xf numFmtId="38" fontId="6" fillId="0" borderId="145" xfId="1" applyFont="1" applyBorder="1" applyAlignment="1">
      <alignment vertical="center"/>
    </xf>
    <xf numFmtId="38" fontId="6" fillId="0" borderId="1" xfId="1" applyFont="1" applyBorder="1" applyAlignment="1">
      <alignment vertical="center"/>
    </xf>
    <xf numFmtId="38" fontId="6" fillId="0" borderId="8" xfId="1" applyFont="1" applyBorder="1" applyAlignment="1">
      <alignment vertical="center"/>
    </xf>
    <xf numFmtId="38" fontId="6" fillId="0" borderId="0" xfId="1" applyFont="1" applyAlignment="1">
      <alignment vertical="center"/>
    </xf>
    <xf numFmtId="38" fontId="6" fillId="0" borderId="79" xfId="1" applyFont="1" applyBorder="1" applyAlignment="1">
      <alignment vertical="center"/>
    </xf>
    <xf numFmtId="0" fontId="8" fillId="0" borderId="7" xfId="0" applyFont="1" applyBorder="1">
      <alignment vertical="center"/>
    </xf>
    <xf numFmtId="0" fontId="8" fillId="0" borderId="35" xfId="0" applyFont="1" applyBorder="1" applyAlignment="1">
      <alignment horizontal="center" vertical="center"/>
    </xf>
    <xf numFmtId="0" fontId="8" fillId="0" borderId="5" xfId="0" applyFont="1" applyBorder="1" applyAlignment="1">
      <alignment horizontal="center" vertical="center"/>
    </xf>
    <xf numFmtId="0" fontId="8" fillId="0" borderId="52" xfId="0" applyFont="1" applyBorder="1" applyAlignment="1">
      <alignment horizontal="center" vertical="center"/>
    </xf>
    <xf numFmtId="0" fontId="8" fillId="0" borderId="71" xfId="0" applyFont="1" applyBorder="1" applyAlignment="1">
      <alignment horizontal="center" vertical="center"/>
    </xf>
    <xf numFmtId="0" fontId="8" fillId="0" borderId="45" xfId="0" applyFont="1" applyBorder="1" applyAlignment="1">
      <alignment horizontal="center" vertical="center"/>
    </xf>
    <xf numFmtId="0" fontId="8" fillId="0" borderId="36" xfId="0" applyFont="1" applyBorder="1" applyAlignment="1">
      <alignment horizontal="center" vertical="center"/>
    </xf>
    <xf numFmtId="0" fontId="8" fillId="0" borderId="6" xfId="0" applyFont="1" applyBorder="1" applyAlignment="1">
      <alignment horizontal="center" vertical="center"/>
    </xf>
    <xf numFmtId="0" fontId="8" fillId="0" borderId="43" xfId="0" applyFont="1" applyBorder="1">
      <alignment vertical="center"/>
    </xf>
    <xf numFmtId="0" fontId="8" fillId="0" borderId="137" xfId="0" applyFont="1" applyBorder="1">
      <alignment vertical="center"/>
    </xf>
    <xf numFmtId="38" fontId="6" fillId="0" borderId="137" xfId="1" applyFont="1" applyBorder="1" applyAlignment="1">
      <alignment vertical="center"/>
    </xf>
    <xf numFmtId="38" fontId="6" fillId="0" borderId="138" xfId="1" applyFont="1" applyBorder="1" applyAlignment="1">
      <alignment vertical="center"/>
    </xf>
    <xf numFmtId="0" fontId="8" fillId="0" borderId="41" xfId="0" applyFont="1" applyBorder="1">
      <alignment vertical="center"/>
    </xf>
    <xf numFmtId="0" fontId="8" fillId="0" borderId="95" xfId="0" applyFont="1" applyBorder="1" applyAlignment="1">
      <alignment horizontal="center" vertical="center"/>
    </xf>
    <xf numFmtId="0" fontId="8" fillId="0" borderId="46" xfId="0" applyFont="1" applyBorder="1" applyAlignment="1">
      <alignment horizontal="center" vertical="center"/>
    </xf>
    <xf numFmtId="38" fontId="8" fillId="0" borderId="36" xfId="1" applyFont="1" applyBorder="1" applyAlignment="1">
      <alignment vertical="center"/>
    </xf>
    <xf numFmtId="38" fontId="8" fillId="0" borderId="33" xfId="1" applyFont="1" applyBorder="1" applyAlignment="1">
      <alignment vertical="center"/>
    </xf>
    <xf numFmtId="38" fontId="8" fillId="0" borderId="92" xfId="1" applyFont="1" applyBorder="1" applyAlignment="1">
      <alignment vertical="center"/>
    </xf>
    <xf numFmtId="38" fontId="8" fillId="0" borderId="66" xfId="1" applyFont="1" applyBorder="1" applyAlignment="1">
      <alignment vertical="center"/>
    </xf>
    <xf numFmtId="38" fontId="6" fillId="0" borderId="150" xfId="1" applyFont="1" applyBorder="1" applyAlignment="1">
      <alignment vertical="center"/>
    </xf>
    <xf numFmtId="38" fontId="6" fillId="0" borderId="151" xfId="1" applyFont="1" applyBorder="1" applyAlignment="1">
      <alignment vertical="center"/>
    </xf>
    <xf numFmtId="38" fontId="8" fillId="0" borderId="147" xfId="1" applyFont="1" applyBorder="1" applyAlignment="1">
      <alignment vertical="center"/>
    </xf>
    <xf numFmtId="38" fontId="8" fillId="0" borderId="148" xfId="1" applyFont="1" applyBorder="1" applyAlignment="1">
      <alignment vertical="center"/>
    </xf>
    <xf numFmtId="0" fontId="8" fillId="0" borderId="152" xfId="0" applyFont="1" applyBorder="1">
      <alignment vertical="center"/>
    </xf>
    <xf numFmtId="0" fontId="8" fillId="0" borderId="153" xfId="0" applyFont="1" applyBorder="1">
      <alignment vertical="center"/>
    </xf>
    <xf numFmtId="38" fontId="6" fillId="0" borderId="153" xfId="1" applyFont="1" applyBorder="1" applyAlignment="1">
      <alignment vertical="center"/>
    </xf>
    <xf numFmtId="38" fontId="6" fillId="0" borderId="154" xfId="1" applyFont="1" applyBorder="1" applyAlignment="1">
      <alignment vertical="center"/>
    </xf>
    <xf numFmtId="0" fontId="8" fillId="0" borderId="155" xfId="0" applyFont="1" applyBorder="1">
      <alignment vertical="center"/>
    </xf>
    <xf numFmtId="0" fontId="8" fillId="0" borderId="156" xfId="0" applyFont="1" applyBorder="1">
      <alignment vertical="center"/>
    </xf>
    <xf numFmtId="38" fontId="6" fillId="0" borderId="156" xfId="1" applyFont="1" applyBorder="1" applyAlignment="1">
      <alignment vertical="center"/>
    </xf>
    <xf numFmtId="38" fontId="6" fillId="0" borderId="157" xfId="1" applyFont="1" applyBorder="1" applyAlignment="1">
      <alignment vertical="center"/>
    </xf>
    <xf numFmtId="38" fontId="6" fillId="0" borderId="140" xfId="1" applyFont="1" applyBorder="1" applyAlignment="1">
      <alignment vertical="center"/>
    </xf>
    <xf numFmtId="38" fontId="6" fillId="0" borderId="146" xfId="1" applyFont="1" applyBorder="1" applyAlignment="1">
      <alignment vertical="center"/>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94" xfId="0" applyFont="1" applyBorder="1" applyAlignment="1">
      <alignment horizontal="center" vertical="center"/>
    </xf>
    <xf numFmtId="0" fontId="8" fillId="0" borderId="50" xfId="0" applyFont="1" applyBorder="1" applyAlignment="1">
      <alignment horizontal="center" vertical="center"/>
    </xf>
    <xf numFmtId="38" fontId="8" fillId="0" borderId="93" xfId="1" applyFont="1" applyBorder="1" applyAlignment="1">
      <alignment vertical="center"/>
    </xf>
    <xf numFmtId="38" fontId="8" fillId="0" borderId="60" xfId="1" applyFont="1" applyBorder="1" applyAlignment="1">
      <alignment vertical="center"/>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48" xfId="0" applyFont="1" applyBorder="1" applyAlignment="1">
      <alignment horizontal="center" vertical="center"/>
    </xf>
    <xf numFmtId="0" fontId="8" fillId="0" borderId="92" xfId="0" applyFont="1" applyBorder="1" applyAlignment="1">
      <alignment horizontal="center" vertical="center"/>
    </xf>
    <xf numFmtId="0" fontId="8" fillId="0" borderId="51" xfId="0" applyFont="1" applyBorder="1" applyAlignment="1">
      <alignment horizontal="center" vertical="center"/>
    </xf>
    <xf numFmtId="0" fontId="8" fillId="0" borderId="149" xfId="0" applyFont="1" applyBorder="1">
      <alignment vertical="center"/>
    </xf>
    <xf numFmtId="0" fontId="8" fillId="0" borderId="150" xfId="0" applyFont="1" applyBorder="1">
      <alignment vertical="center"/>
    </xf>
    <xf numFmtId="0" fontId="8" fillId="0" borderId="139" xfId="0" applyFont="1" applyBorder="1">
      <alignment vertical="center"/>
    </xf>
    <xf numFmtId="0" fontId="8" fillId="0" borderId="140" xfId="0" applyFont="1" applyBorder="1">
      <alignment vertical="center"/>
    </xf>
    <xf numFmtId="0" fontId="5" fillId="0" borderId="122" xfId="0" applyFont="1" applyBorder="1" applyAlignment="1">
      <alignment horizontal="center" vertical="center"/>
    </xf>
    <xf numFmtId="0" fontId="5" fillId="0" borderId="142" xfId="0" applyFont="1" applyBorder="1" applyAlignment="1">
      <alignment horizontal="center" vertical="center"/>
    </xf>
    <xf numFmtId="38" fontId="8" fillId="0" borderId="94" xfId="1" applyFont="1" applyBorder="1" applyAlignment="1">
      <alignment vertical="center"/>
    </xf>
    <xf numFmtId="38" fontId="8" fillId="0" borderId="62" xfId="1" applyFont="1" applyBorder="1" applyAlignment="1">
      <alignment vertical="center"/>
    </xf>
    <xf numFmtId="38" fontId="23" fillId="0" borderId="35" xfId="1" applyFont="1" applyBorder="1" applyAlignment="1">
      <alignment vertical="center"/>
    </xf>
    <xf numFmtId="38" fontId="23" fillId="0" borderId="34" xfId="1" applyFont="1" applyBorder="1" applyAlignment="1">
      <alignment vertical="center"/>
    </xf>
    <xf numFmtId="38" fontId="23" fillId="0" borderId="52" xfId="1" applyFont="1" applyBorder="1" applyAlignment="1">
      <alignment vertical="center"/>
    </xf>
    <xf numFmtId="38" fontId="23" fillId="0" borderId="71" xfId="1" applyFont="1" applyBorder="1" applyAlignment="1">
      <alignment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38" fontId="22" fillId="0" borderId="13" xfId="1" applyFont="1" applyBorder="1" applyAlignment="1">
      <alignment vertical="center"/>
    </xf>
    <xf numFmtId="38" fontId="29" fillId="0" borderId="13" xfId="1" applyFont="1" applyBorder="1" applyAlignment="1">
      <alignment vertical="center"/>
    </xf>
    <xf numFmtId="38" fontId="29" fillId="0" borderId="12" xfId="1" applyFont="1" applyBorder="1" applyAlignment="1">
      <alignment vertical="center"/>
    </xf>
    <xf numFmtId="38" fontId="8" fillId="0" borderId="2" xfId="1" applyFont="1" applyBorder="1" applyAlignment="1">
      <alignment vertical="center"/>
    </xf>
    <xf numFmtId="38" fontId="8" fillId="0" borderId="0" xfId="1" applyFont="1" applyAlignment="1">
      <alignment vertical="center"/>
    </xf>
    <xf numFmtId="38" fontId="8" fillId="0" borderId="4" xfId="1" applyFont="1" applyBorder="1" applyAlignment="1">
      <alignment vertical="center"/>
    </xf>
    <xf numFmtId="38" fontId="8" fillId="0" borderId="1" xfId="1" applyFont="1" applyBorder="1" applyAlignment="1">
      <alignment vertical="center"/>
    </xf>
    <xf numFmtId="38" fontId="8" fillId="0" borderId="8" xfId="1" applyFont="1" applyBorder="1" applyAlignment="1">
      <alignment vertical="center"/>
    </xf>
    <xf numFmtId="38" fontId="8" fillId="0" borderId="10" xfId="1" applyFont="1" applyBorder="1" applyAlignment="1">
      <alignment vertical="center"/>
    </xf>
    <xf numFmtId="38" fontId="23" fillId="0" borderId="10" xfId="1" applyFont="1" applyBorder="1" applyAlignment="1">
      <alignment vertical="center"/>
    </xf>
    <xf numFmtId="0" fontId="6" fillId="0" borderId="2" xfId="0" applyFont="1" applyBorder="1" applyAlignment="1">
      <alignment horizontal="center" vertical="center"/>
    </xf>
    <xf numFmtId="0" fontId="6" fillId="0" borderId="129" xfId="0" applyFont="1" applyBorder="1" applyAlignment="1">
      <alignment horizontal="distributed" vertical="center" indent="1"/>
    </xf>
    <xf numFmtId="0" fontId="6" fillId="0" borderId="106"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88" xfId="0" applyFont="1" applyBorder="1" applyAlignment="1">
      <alignment horizontal="distributed" vertical="center" wrapText="1" indent="1"/>
    </xf>
    <xf numFmtId="0" fontId="6" fillId="0" borderId="88" xfId="0" applyFont="1" applyBorder="1" applyAlignment="1">
      <alignment horizontal="distributed" vertical="center" indent="1"/>
    </xf>
    <xf numFmtId="38" fontId="22" fillId="0" borderId="13" xfId="1" applyFont="1" applyBorder="1" applyAlignment="1">
      <alignment horizontal="center" vertical="center"/>
    </xf>
    <xf numFmtId="38" fontId="22" fillId="0" borderId="12" xfId="1" applyFont="1" applyBorder="1" applyAlignment="1">
      <alignment horizontal="center" vertical="center"/>
    </xf>
    <xf numFmtId="38" fontId="22" fillId="0" borderId="7" xfId="1" applyFont="1" applyBorder="1" applyAlignment="1">
      <alignment horizontal="center" vertical="center"/>
    </xf>
    <xf numFmtId="38" fontId="22" fillId="0" borderId="0" xfId="1" applyFont="1" applyAlignment="1">
      <alignment horizontal="center" vertical="center"/>
    </xf>
    <xf numFmtId="0" fontId="22" fillId="0" borderId="123" xfId="0" applyFont="1" applyBorder="1" applyAlignment="1">
      <alignment horizontal="center" vertical="center" wrapText="1"/>
    </xf>
    <xf numFmtId="0" fontId="22" fillId="0" borderId="71" xfId="0" applyFont="1" applyBorder="1" applyAlignment="1">
      <alignment horizontal="center" vertical="center"/>
    </xf>
    <xf numFmtId="0" fontId="22" fillId="0" borderId="47" xfId="0" applyFont="1" applyBorder="1" applyAlignment="1">
      <alignment horizontal="center" vertical="center"/>
    </xf>
    <xf numFmtId="0" fontId="8" fillId="0" borderId="33" xfId="0" applyFont="1" applyBorder="1">
      <alignment vertical="center"/>
    </xf>
    <xf numFmtId="0" fontId="8" fillId="0" borderId="6" xfId="0" applyFont="1" applyBorder="1">
      <alignment vertical="center"/>
    </xf>
    <xf numFmtId="0" fontId="8" fillId="0" borderId="34" xfId="0" applyFont="1" applyBorder="1">
      <alignment vertical="center"/>
    </xf>
    <xf numFmtId="0" fontId="8" fillId="0" borderId="5" xfId="0" applyFont="1" applyBorder="1">
      <alignment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23" fillId="0" borderId="12" xfId="0" applyFont="1" applyBorder="1">
      <alignment vertical="center"/>
    </xf>
    <xf numFmtId="0" fontId="23" fillId="0" borderId="7" xfId="0" applyFont="1" applyBorder="1">
      <alignment vertical="center"/>
    </xf>
    <xf numFmtId="38" fontId="23" fillId="0" borderId="13" xfId="1" applyFont="1" applyBorder="1" applyAlignment="1">
      <alignment vertical="center"/>
    </xf>
    <xf numFmtId="38" fontId="23" fillId="0" borderId="12" xfId="1" applyFont="1" applyBorder="1" applyAlignment="1">
      <alignment vertical="center"/>
    </xf>
    <xf numFmtId="0" fontId="23" fillId="0" borderId="13" xfId="0" applyFont="1" applyBorder="1" applyAlignment="1">
      <alignment horizontal="center" vertical="center"/>
    </xf>
    <xf numFmtId="0" fontId="23" fillId="0" borderId="12" xfId="0" applyFont="1" applyBorder="1" applyAlignment="1">
      <alignment horizontal="center" vertical="center"/>
    </xf>
    <xf numFmtId="38" fontId="22" fillId="0" borderId="4" xfId="1"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7" xfId="0" applyFont="1" applyBorder="1" applyAlignment="1">
      <alignment horizontal="center" vertical="center"/>
    </xf>
    <xf numFmtId="0" fontId="8" fillId="0" borderId="3" xfId="0" applyFont="1" applyBorder="1" applyAlignment="1">
      <alignment horizontal="right" vertical="center"/>
    </xf>
    <xf numFmtId="0" fontId="8" fillId="0" borderId="26"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1" xfId="0" applyFont="1" applyBorder="1" applyAlignment="1">
      <alignment horizontal="distributed" vertical="center" inden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114" xfId="0" applyFont="1" applyBorder="1" applyAlignment="1">
      <alignment horizontal="center" vertical="center"/>
    </xf>
    <xf numFmtId="0" fontId="21" fillId="0" borderId="111" xfId="0" applyFont="1" applyBorder="1" applyAlignment="1">
      <alignment horizontal="center" vertical="center"/>
    </xf>
    <xf numFmtId="0" fontId="21" fillId="0" borderId="9" xfId="0" applyFont="1" applyBorder="1" applyAlignment="1">
      <alignment horizontal="center" vertical="center"/>
    </xf>
    <xf numFmtId="0" fontId="8" fillId="0" borderId="2" xfId="0" applyFont="1" applyBorder="1" applyAlignment="1">
      <alignment horizontal="center" vertical="center" wrapText="1"/>
    </xf>
    <xf numFmtId="0" fontId="0" fillId="0" borderId="2" xfId="0" applyBorder="1">
      <alignment vertical="center"/>
    </xf>
    <xf numFmtId="38" fontId="22" fillId="0" borderId="1" xfId="1"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11" xfId="0" applyFont="1" applyBorder="1" applyAlignment="1">
      <alignment horizontal="distributed" vertical="center" indent="1"/>
    </xf>
    <xf numFmtId="0" fontId="8" fillId="0" borderId="108" xfId="0" applyFont="1" applyBorder="1" applyAlignment="1">
      <alignment horizontal="center" vertical="center"/>
    </xf>
    <xf numFmtId="0" fontId="9" fillId="5" borderId="26" xfId="0" applyFont="1" applyFill="1" applyBorder="1" applyAlignment="1">
      <alignment horizontal="center" vertical="center"/>
    </xf>
    <xf numFmtId="0" fontId="16" fillId="0" borderId="1"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16" fillId="0" borderId="11" xfId="0" applyFont="1" applyBorder="1" applyAlignment="1">
      <alignment horizontal="center" vertical="center" textRotation="255" wrapText="1"/>
    </xf>
    <xf numFmtId="0" fontId="42" fillId="0" borderId="0" xfId="0" applyFont="1" applyAlignment="1">
      <alignment horizontal="center" vertical="center"/>
    </xf>
    <xf numFmtId="0" fontId="16" fillId="5" borderId="1" xfId="0" applyFont="1" applyFill="1" applyBorder="1" applyAlignment="1">
      <alignment horizontal="center" vertical="center" textRotation="255" wrapText="1"/>
    </xf>
    <xf numFmtId="0" fontId="16" fillId="5" borderId="3" xfId="0" applyFont="1" applyFill="1" applyBorder="1" applyAlignment="1">
      <alignment horizontal="center" vertical="center" textRotation="255" wrapText="1"/>
    </xf>
    <xf numFmtId="0" fontId="16" fillId="5" borderId="10" xfId="0" applyFont="1" applyFill="1" applyBorder="1" applyAlignment="1">
      <alignment horizontal="center" vertical="center" textRotation="255" wrapText="1"/>
    </xf>
    <xf numFmtId="0" fontId="16" fillId="5" borderId="11" xfId="0" applyFont="1" applyFill="1" applyBorder="1" applyAlignment="1">
      <alignment horizontal="center" vertical="center" textRotation="255" wrapText="1"/>
    </xf>
    <xf numFmtId="0" fontId="9" fillId="0" borderId="26" xfId="0" applyFont="1" applyBorder="1" applyAlignment="1">
      <alignment horizontal="center" vertical="center"/>
    </xf>
    <xf numFmtId="177" fontId="9" fillId="0" borderId="13" xfId="0" applyNumberFormat="1" applyFont="1" applyBorder="1">
      <alignment vertical="center"/>
    </xf>
    <xf numFmtId="177" fontId="9" fillId="0" borderId="7" xfId="0" applyNumberFormat="1" applyFont="1" applyBorder="1">
      <alignment vertical="center"/>
    </xf>
    <xf numFmtId="0" fontId="9" fillId="0" borderId="13" xfId="0" applyFont="1" applyBorder="1" applyAlignment="1">
      <alignment vertical="center" shrinkToFit="1"/>
    </xf>
    <xf numFmtId="0" fontId="9" fillId="0" borderId="12" xfId="0" applyFont="1" applyBorder="1" applyAlignment="1">
      <alignment vertical="center" shrinkToFit="1"/>
    </xf>
    <xf numFmtId="0" fontId="9" fillId="0" borderId="7" xfId="0" applyFont="1" applyBorder="1" applyAlignment="1">
      <alignment vertical="center" shrinkToFit="1"/>
    </xf>
    <xf numFmtId="178" fontId="9" fillId="0" borderId="26" xfId="1" applyNumberFormat="1" applyFont="1" applyBorder="1" applyAlignment="1">
      <alignment vertical="center"/>
    </xf>
    <xf numFmtId="0" fontId="13" fillId="0" borderId="26" xfId="0" applyFont="1" applyBorder="1" applyAlignment="1">
      <alignment horizontal="center" vertical="center" wrapText="1"/>
    </xf>
    <xf numFmtId="0" fontId="14" fillId="0" borderId="26" xfId="0" applyFont="1" applyBorder="1" applyAlignment="1">
      <alignment horizontal="center" vertical="center" wrapText="1"/>
    </xf>
    <xf numFmtId="0" fontId="27" fillId="0" borderId="13" xfId="0" applyFont="1" applyBorder="1" applyAlignment="1">
      <alignment vertical="center" textRotation="255" shrinkToFit="1"/>
    </xf>
    <xf numFmtId="0" fontId="27" fillId="0" borderId="12" xfId="0" applyFont="1" applyBorder="1" applyAlignment="1">
      <alignment vertical="center" textRotation="255" shrinkToFit="1"/>
    </xf>
    <xf numFmtId="0" fontId="27" fillId="0" borderId="7" xfId="0" applyFont="1" applyBorder="1" applyAlignment="1">
      <alignment vertical="center" textRotation="255" shrinkToFit="1"/>
    </xf>
    <xf numFmtId="177" fontId="23" fillId="0" borderId="26" xfId="0" applyNumberFormat="1" applyFont="1" applyBorder="1">
      <alignment vertical="center"/>
    </xf>
    <xf numFmtId="0" fontId="23" fillId="0" borderId="13"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6" fillId="0" borderId="165" xfId="0" applyFont="1" applyBorder="1">
      <alignment vertical="center"/>
    </xf>
    <xf numFmtId="0" fontId="6" fillId="0" borderId="164" xfId="0" applyFont="1" applyBorder="1">
      <alignment vertical="center"/>
    </xf>
    <xf numFmtId="0" fontId="6" fillId="0" borderId="163" xfId="0" applyFont="1" applyBorder="1">
      <alignment vertical="center"/>
    </xf>
    <xf numFmtId="0" fontId="32" fillId="0" borderId="165" xfId="0" applyFont="1" applyBorder="1">
      <alignment vertical="center"/>
    </xf>
    <xf numFmtId="0" fontId="32" fillId="0" borderId="163" xfId="0" applyFont="1" applyBorder="1">
      <alignment vertical="center"/>
    </xf>
    <xf numFmtId="0" fontId="22" fillId="0" borderId="163" xfId="0" applyFont="1" applyBorder="1">
      <alignment vertical="center"/>
    </xf>
    <xf numFmtId="0" fontId="6" fillId="0" borderId="26" xfId="0" applyFont="1" applyBorder="1" applyAlignment="1">
      <alignment horizontal="center" vertical="center"/>
    </xf>
    <xf numFmtId="0" fontId="22" fillId="0" borderId="164" xfId="0" applyFont="1" applyBorder="1">
      <alignment vertical="center"/>
    </xf>
    <xf numFmtId="0" fontId="6" fillId="0" borderId="174" xfId="0" applyFont="1" applyBorder="1" applyAlignment="1">
      <alignment horizontal="center" vertical="center"/>
    </xf>
    <xf numFmtId="0" fontId="6" fillId="0" borderId="175" xfId="0" applyFont="1" applyBorder="1" applyAlignment="1">
      <alignment horizontal="center" vertical="center"/>
    </xf>
    <xf numFmtId="0" fontId="6" fillId="0" borderId="176" xfId="0" applyFont="1" applyBorder="1" applyAlignment="1">
      <alignment horizontal="center" vertical="center"/>
    </xf>
    <xf numFmtId="0" fontId="6" fillId="3" borderId="174" xfId="0" applyFont="1" applyFill="1" applyBorder="1" applyAlignment="1">
      <alignment horizontal="center" vertical="center"/>
    </xf>
    <xf numFmtId="0" fontId="6" fillId="3" borderId="175" xfId="0" applyFont="1" applyFill="1" applyBorder="1" applyAlignment="1">
      <alignment horizontal="center" vertical="center"/>
    </xf>
    <xf numFmtId="0" fontId="6" fillId="3" borderId="176" xfId="0" applyFont="1" applyFill="1" applyBorder="1" applyAlignment="1">
      <alignment horizontal="center" vertical="center"/>
    </xf>
    <xf numFmtId="0" fontId="30" fillId="0" borderId="0" xfId="0" applyFont="1" applyAlignment="1">
      <alignment horizontal="center" vertical="center"/>
    </xf>
    <xf numFmtId="0" fontId="6" fillId="0" borderId="20" xfId="0" applyFont="1" applyBorder="1" applyAlignment="1">
      <alignment horizontal="center" vertical="center"/>
    </xf>
    <xf numFmtId="0" fontId="6" fillId="0" borderId="177" xfId="0" applyFont="1" applyBorder="1" applyAlignment="1">
      <alignment horizontal="center" vertical="center"/>
    </xf>
    <xf numFmtId="0" fontId="6" fillId="0" borderId="178" xfId="0" applyFont="1" applyBorder="1" applyAlignment="1">
      <alignment horizontal="center" vertical="center"/>
    </xf>
    <xf numFmtId="0" fontId="6" fillId="0" borderId="179" xfId="0" applyFont="1" applyBorder="1" applyAlignment="1">
      <alignment horizontal="center" vertical="center"/>
    </xf>
    <xf numFmtId="0" fontId="6" fillId="0" borderId="180" xfId="0" applyFont="1" applyBorder="1" applyAlignment="1">
      <alignment horizontal="center" vertical="center"/>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3" xfId="0" applyFont="1" applyBorder="1" applyAlignment="1">
      <alignment horizontal="center" vertical="center"/>
    </xf>
    <xf numFmtId="0" fontId="6" fillId="0" borderId="166" xfId="0" applyFont="1" applyBorder="1" applyAlignment="1">
      <alignment horizontal="center" vertical="center"/>
    </xf>
    <xf numFmtId="0" fontId="22" fillId="0" borderId="171" xfId="0" applyFont="1" applyBorder="1">
      <alignment vertical="center"/>
    </xf>
    <xf numFmtId="0" fontId="22" fillId="0" borderId="172" xfId="0" applyFont="1" applyBorder="1">
      <alignment vertical="center"/>
    </xf>
    <xf numFmtId="0" fontId="22" fillId="0" borderId="173" xfId="0" applyFont="1" applyBorder="1">
      <alignment vertical="center"/>
    </xf>
    <xf numFmtId="0" fontId="22" fillId="0" borderId="13" xfId="0" applyFont="1" applyBorder="1">
      <alignment vertical="center"/>
    </xf>
    <xf numFmtId="0" fontId="22" fillId="0" borderId="12" xfId="0" applyFont="1" applyBorder="1">
      <alignment vertical="center"/>
    </xf>
    <xf numFmtId="0" fontId="22" fillId="0" borderId="166" xfId="0" applyFont="1" applyBorder="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178" fontId="22" fillId="0" borderId="36" xfId="1" applyNumberFormat="1" applyFont="1" applyBorder="1" applyAlignment="1">
      <alignment vertical="center"/>
    </xf>
    <xf numFmtId="178" fontId="22" fillId="0" borderId="33" xfId="1" applyNumberFormat="1" applyFont="1" applyBorder="1" applyAlignment="1">
      <alignment vertical="center"/>
    </xf>
    <xf numFmtId="38" fontId="22" fillId="0" borderId="13" xfId="1" applyFont="1" applyBorder="1" applyAlignment="1">
      <alignment vertical="center" shrinkToFit="1"/>
    </xf>
    <xf numFmtId="38" fontId="22" fillId="0" borderId="12" xfId="1" applyFont="1" applyBorder="1" applyAlignment="1">
      <alignment vertical="center" shrinkToFit="1"/>
    </xf>
    <xf numFmtId="38" fontId="22" fillId="0" borderId="7" xfId="1" applyFont="1" applyBorder="1" applyAlignment="1">
      <alignment vertical="center" shrinkToFit="1"/>
    </xf>
    <xf numFmtId="176" fontId="40" fillId="0" borderId="2" xfId="0" applyNumberFormat="1" applyFont="1" applyBorder="1" applyAlignment="1">
      <alignment horizontal="lef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8" fontId="22" fillId="0" borderId="35" xfId="1" applyNumberFormat="1" applyFont="1" applyBorder="1" applyAlignment="1">
      <alignment vertical="center"/>
    </xf>
    <xf numFmtId="178" fontId="22" fillId="0" borderId="34" xfId="1" applyNumberFormat="1" applyFont="1" applyBorder="1" applyAlignment="1">
      <alignment vertical="center"/>
    </xf>
    <xf numFmtId="0" fontId="9" fillId="0" borderId="26" xfId="0" applyFont="1" applyBorder="1" applyAlignment="1">
      <alignment horizontal="distributed" vertical="center" indent="1"/>
    </xf>
    <xf numFmtId="0" fontId="8" fillId="0" borderId="71" xfId="0" applyFont="1" applyBorder="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1"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8" xfId="0" applyFont="1" applyBorder="1">
      <alignment vertical="center"/>
    </xf>
    <xf numFmtId="0" fontId="17" fillId="0" borderId="0" xfId="0" applyFont="1">
      <alignment vertical="center"/>
    </xf>
    <xf numFmtId="38" fontId="22" fillId="0" borderId="130" xfId="1" applyFont="1" applyBorder="1" applyAlignment="1">
      <alignment vertical="center" shrinkToFit="1"/>
    </xf>
    <xf numFmtId="38" fontId="22" fillId="0" borderId="124" xfId="1" applyFont="1" applyBorder="1" applyAlignment="1">
      <alignment vertical="center" shrinkToFit="1"/>
    </xf>
    <xf numFmtId="38" fontId="22" fillId="0" borderId="131" xfId="1" applyFont="1" applyBorder="1" applyAlignment="1">
      <alignment vertical="center" shrinkToFit="1"/>
    </xf>
    <xf numFmtId="0" fontId="6" fillId="0" borderId="28" xfId="0" applyFont="1" applyBorder="1" applyAlignment="1">
      <alignment horizontal="center" vertical="center"/>
    </xf>
    <xf numFmtId="0" fontId="5" fillId="0" borderId="0" xfId="0" applyFont="1">
      <alignment vertical="center"/>
    </xf>
    <xf numFmtId="38" fontId="40" fillId="0" borderId="0" xfId="1" applyFont="1" applyAlignment="1">
      <alignment vertical="center"/>
    </xf>
    <xf numFmtId="38" fontId="23" fillId="0" borderId="4" xfId="1" applyFont="1" applyBorder="1" applyAlignment="1">
      <alignment vertical="center" shrinkToFit="1"/>
    </xf>
    <xf numFmtId="38" fontId="22" fillId="0" borderId="38" xfId="1" applyFont="1" applyBorder="1" applyAlignment="1">
      <alignment vertical="center" shrinkToFit="1"/>
    </xf>
    <xf numFmtId="38" fontId="22" fillId="0" borderId="39" xfId="1" applyFont="1" applyBorder="1" applyAlignment="1">
      <alignment vertical="center" shrinkToFit="1"/>
    </xf>
    <xf numFmtId="38" fontId="22" fillId="0" borderId="41" xfId="1" applyFont="1" applyBorder="1" applyAlignment="1">
      <alignment vertical="center" shrinkToFit="1"/>
    </xf>
    <xf numFmtId="0" fontId="23" fillId="0" borderId="34" xfId="0" quotePrefix="1" applyFont="1" applyBorder="1" applyAlignment="1">
      <alignment horizontal="center" vertical="center"/>
    </xf>
    <xf numFmtId="0" fontId="23" fillId="0" borderId="34" xfId="0" applyFont="1" applyBorder="1" applyAlignment="1">
      <alignment horizontal="center" vertical="center"/>
    </xf>
    <xf numFmtId="0" fontId="23" fillId="0" borderId="33" xfId="0" quotePrefix="1" applyFont="1" applyBorder="1" applyAlignment="1">
      <alignment horizontal="center" vertical="center"/>
    </xf>
    <xf numFmtId="0" fontId="23" fillId="0" borderId="33" xfId="0" applyFont="1" applyBorder="1" applyAlignment="1">
      <alignment horizontal="center" vertical="center"/>
    </xf>
    <xf numFmtId="0" fontId="6" fillId="0" borderId="8" xfId="0" applyFont="1" applyBorder="1">
      <alignment vertical="center"/>
    </xf>
    <xf numFmtId="0" fontId="31" fillId="0" borderId="34" xfId="0" applyFont="1" applyBorder="1" applyAlignment="1">
      <alignment horizontal="center" vertical="center"/>
    </xf>
    <xf numFmtId="0" fontId="5" fillId="0" borderId="0" xfId="0" applyFont="1" applyAlignment="1">
      <alignment vertical="center" wrapText="1"/>
    </xf>
    <xf numFmtId="0" fontId="23" fillId="0" borderId="12" xfId="0" quotePrefix="1" applyFont="1" applyBorder="1" applyAlignment="1">
      <alignment horizontal="center" vertical="center"/>
    </xf>
    <xf numFmtId="0" fontId="23" fillId="0" borderId="13" xfId="0" quotePrefix="1" applyFont="1" applyBorder="1" applyAlignment="1">
      <alignment horizontal="center" vertical="center"/>
    </xf>
    <xf numFmtId="0" fontId="8" fillId="0" borderId="12"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34" xfId="0" applyFont="1" applyBorder="1" applyAlignment="1">
      <alignment horizontal="right" vertical="center"/>
    </xf>
    <xf numFmtId="0" fontId="8" fillId="0" borderId="5" xfId="0" applyFont="1" applyBorder="1" applyAlignment="1">
      <alignment horizontal="right" vertical="center"/>
    </xf>
    <xf numFmtId="0" fontId="6" fillId="0" borderId="26" xfId="0" applyFont="1" applyBorder="1">
      <alignment vertical="center"/>
    </xf>
    <xf numFmtId="0" fontId="17" fillId="0" borderId="0" xfId="0" applyFont="1" applyAlignment="1">
      <alignment vertical="center" wrapText="1"/>
    </xf>
    <xf numFmtId="0" fontId="44" fillId="0" borderId="0" xfId="0" applyFont="1">
      <alignment vertical="center"/>
    </xf>
    <xf numFmtId="0" fontId="22" fillId="0" borderId="7" xfId="0" applyFont="1" applyBorder="1">
      <alignment vertical="center"/>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0" xfId="0" applyFont="1" applyBorder="1" applyAlignment="1">
      <alignment horizontal="left" vertical="center" wrapText="1"/>
    </xf>
    <xf numFmtId="0" fontId="22" fillId="0" borderId="4" xfId="0" applyFont="1" applyBorder="1" applyAlignment="1">
      <alignment horizontal="left" vertical="center" wrapText="1"/>
    </xf>
    <xf numFmtId="0" fontId="22" fillId="0" borderId="11" xfId="0" applyFont="1" applyBorder="1" applyAlignment="1">
      <alignment horizontal="left" vertical="center" wrapText="1"/>
    </xf>
    <xf numFmtId="0" fontId="22" fillId="0" borderId="26" xfId="0" applyFont="1" applyBorder="1" applyAlignment="1">
      <alignment vertical="center" wrapText="1"/>
    </xf>
    <xf numFmtId="0" fontId="6" fillId="0" borderId="165" xfId="0" applyFont="1" applyBorder="1" applyAlignment="1">
      <alignment horizontal="center" vertical="center"/>
    </xf>
    <xf numFmtId="0" fontId="6" fillId="0" borderId="164" xfId="0" applyFont="1" applyBorder="1" applyAlignment="1">
      <alignment horizontal="center" vertical="center"/>
    </xf>
    <xf numFmtId="0" fontId="6" fillId="0" borderId="36" xfId="0" quotePrefix="1" applyFont="1" applyBorder="1" applyAlignment="1">
      <alignment vertical="center" shrinkToFit="1"/>
    </xf>
    <xf numFmtId="0" fontId="6" fillId="0" borderId="33" xfId="0" applyFont="1" applyBorder="1" applyAlignment="1">
      <alignment vertical="center" shrinkToFit="1"/>
    </xf>
    <xf numFmtId="0" fontId="6" fillId="0" borderId="6" xfId="0" applyFont="1" applyBorder="1" applyAlignment="1">
      <alignment vertical="center" shrinkToFi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26" xfId="0" applyFont="1" applyBorder="1" applyAlignment="1">
      <alignment horizontal="center" vertical="center" wrapText="1"/>
    </xf>
    <xf numFmtId="0" fontId="6" fillId="0" borderId="35" xfId="0" applyFont="1" applyBorder="1">
      <alignment vertical="center"/>
    </xf>
    <xf numFmtId="0" fontId="22" fillId="0" borderId="35" xfId="0" applyFont="1" applyBorder="1">
      <alignment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6" fillId="0" borderId="36" xfId="0" applyFont="1" applyBorder="1">
      <alignment vertical="center"/>
    </xf>
    <xf numFmtId="0" fontId="6" fillId="0" borderId="36" xfId="0" applyFont="1" applyBorder="1" applyAlignment="1">
      <alignment horizontal="center" vertical="center"/>
    </xf>
    <xf numFmtId="0" fontId="22" fillId="0" borderId="26" xfId="0" applyFont="1" applyBorder="1" applyAlignment="1">
      <alignment horizontal="center"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10" xfId="0" applyFont="1" applyBorder="1" applyAlignment="1">
      <alignment horizontal="center" vertical="center"/>
    </xf>
    <xf numFmtId="0" fontId="39" fillId="0" borderId="4" xfId="0" applyFont="1" applyBorder="1" applyAlignment="1">
      <alignment horizontal="center" vertical="center"/>
    </xf>
    <xf numFmtId="0" fontId="39" fillId="0" borderId="11" xfId="0" applyFont="1" applyBorder="1" applyAlignment="1">
      <alignment horizontal="center" vertical="center"/>
    </xf>
    <xf numFmtId="0" fontId="23" fillId="0" borderId="0" xfId="0" applyFont="1" applyAlignment="1">
      <alignment horizontal="right" vertical="center"/>
    </xf>
    <xf numFmtId="0" fontId="21" fillId="0" borderId="0" xfId="0" applyFont="1" applyAlignment="1">
      <alignment horizontal="right" vertical="center"/>
    </xf>
    <xf numFmtId="0" fontId="8" fillId="0" borderId="0" xfId="0" quotePrefix="1" applyFont="1" applyAlignment="1">
      <alignment horizontal="distributed" vertical="center"/>
    </xf>
    <xf numFmtId="0" fontId="6" fillId="0" borderId="35" xfId="0" applyFont="1" applyBorder="1" applyAlignment="1">
      <alignment horizontal="center" vertical="center"/>
    </xf>
    <xf numFmtId="0" fontId="6" fillId="0" borderId="0" xfId="0" applyFont="1" applyAlignment="1">
      <alignment vertical="center" wrapText="1"/>
    </xf>
    <xf numFmtId="38" fontId="38" fillId="0" borderId="12" xfId="1" applyFont="1" applyBorder="1" applyAlignment="1">
      <alignment horizontal="center" vertical="center"/>
    </xf>
    <xf numFmtId="0" fontId="37" fillId="0" borderId="0" xfId="0" applyFont="1" applyAlignment="1">
      <alignment horizontal="center" vertical="center"/>
    </xf>
    <xf numFmtId="190" fontId="6" fillId="8" borderId="0" xfId="0" applyNumberFormat="1" applyFont="1" applyFill="1" applyAlignment="1" applyProtection="1">
      <alignment vertical="distributed"/>
      <protection locked="0"/>
    </xf>
  </cellXfs>
  <cellStyles count="6">
    <cellStyle name="桁区切り" xfId="1" builtinId="6"/>
    <cellStyle name="桁区切り 2" xfId="3" xr:uid="{00000000-0005-0000-0000-000001000000}"/>
    <cellStyle name="標準" xfId="0" builtinId="0"/>
    <cellStyle name="標準 2" xfId="2" xr:uid="{00000000-0005-0000-0000-000003000000}"/>
    <cellStyle name="標準 3" xfId="4" xr:uid="{83C941FB-9574-44FC-9B7F-11D9C4D14233}"/>
    <cellStyle name="標準 4" xfId="5" xr:uid="{4D5BDC55-70F1-451B-BC1A-22BB8D84AB00}"/>
  </cellStyles>
  <dxfs count="5">
    <dxf>
      <font>
        <condense val="0"/>
        <extend val="0"/>
        <color indexed="9"/>
      </font>
    </dxf>
    <dxf>
      <fill>
        <patternFill>
          <bgColor indexed="44"/>
        </patternFill>
      </fill>
    </dxf>
    <dxf>
      <fill>
        <patternFill>
          <bgColor indexed="45"/>
        </patternFill>
      </fill>
    </dxf>
    <dxf>
      <font>
        <strike val="0"/>
        <condense val="0"/>
        <extend val="0"/>
        <color auto="1"/>
      </font>
    </dxf>
    <dxf>
      <fill>
        <patternFill>
          <bgColor theme="9" tint="0.59996337778862885"/>
        </patternFill>
      </fill>
    </dxf>
  </dxfs>
  <tableStyles count="0" defaultTableStyle="TableStyleMedium2" defaultPivotStyle="PivotStyleLight16"/>
  <colors>
    <mruColors>
      <color rgb="FFCCFFCC"/>
      <color rgb="FFFF66CC"/>
      <color rgb="FF98FF93"/>
      <color rgb="FFA7FBEB"/>
      <color rgb="FF1BF5CB"/>
      <color rgb="FF36F6D1"/>
      <color rgb="FFCCFFFF"/>
      <color rgb="FF66FFCC"/>
      <color rgb="FF66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76200</xdr:colOff>
      <xdr:row>7</xdr:row>
      <xdr:rowOff>38100</xdr:rowOff>
    </xdr:from>
    <xdr:to>
      <xdr:col>11</xdr:col>
      <xdr:colOff>9525</xdr:colOff>
      <xdr:row>8</xdr:row>
      <xdr:rowOff>236748</xdr:rowOff>
    </xdr:to>
    <xdr:sp macro="" textlink="">
      <xdr:nvSpPr>
        <xdr:cNvPr id="2" name="Text Box 2">
          <a:extLst>
            <a:ext uri="{FF2B5EF4-FFF2-40B4-BE49-F238E27FC236}">
              <a16:creationId xmlns:a16="http://schemas.microsoft.com/office/drawing/2014/main" id="{14F6DC1E-5690-4F67-B136-C2869AB15B52}"/>
            </a:ext>
          </a:extLst>
        </xdr:cNvPr>
        <xdr:cNvSpPr txBox="1">
          <a:spLocks noChangeArrowheads="1"/>
        </xdr:cNvSpPr>
      </xdr:nvSpPr>
      <xdr:spPr bwMode="auto">
        <a:xfrm>
          <a:off x="2105025" y="1771650"/>
          <a:ext cx="371475" cy="2557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18288" bIns="18288" anchor="b" upright="1"/>
        <a:lstStyle/>
        <a:p>
          <a:pPr algn="r" rtl="0">
            <a:defRPr sz="1000"/>
          </a:pPr>
          <a:r>
            <a:rPr lang="ja-JP" altLang="en-US" sz="700" b="0" i="0" u="none" strike="noStrike" baseline="30000">
              <a:solidFill>
                <a:srgbClr val="000000"/>
              </a:solidFill>
              <a:latin typeface="ＭＳ ゴシック"/>
              <a:ea typeface="ＭＳ ゴシック"/>
            </a:rPr>
            <a:t>※１</a:t>
          </a:r>
          <a:endParaRPr lang="ja-JP" altLang="en-US"/>
        </a:p>
      </xdr:txBody>
    </xdr:sp>
    <xdr:clientData/>
  </xdr:twoCellAnchor>
  <xdr:twoCellAnchor>
    <xdr:from>
      <xdr:col>11</xdr:col>
      <xdr:colOff>238125</xdr:colOff>
      <xdr:row>8</xdr:row>
      <xdr:rowOff>171450</xdr:rowOff>
    </xdr:from>
    <xdr:to>
      <xdr:col>15</xdr:col>
      <xdr:colOff>95250</xdr:colOff>
      <xdr:row>9</xdr:row>
      <xdr:rowOff>171450</xdr:rowOff>
    </xdr:to>
    <xdr:sp macro="" textlink="">
      <xdr:nvSpPr>
        <xdr:cNvPr id="3" name="Text Box 3">
          <a:extLst>
            <a:ext uri="{FF2B5EF4-FFF2-40B4-BE49-F238E27FC236}">
              <a16:creationId xmlns:a16="http://schemas.microsoft.com/office/drawing/2014/main" id="{52582763-4460-4E7E-99D9-3F22D80C3577}"/>
            </a:ext>
          </a:extLst>
        </xdr:cNvPr>
        <xdr:cNvSpPr txBox="1">
          <a:spLocks noChangeArrowheads="1"/>
        </xdr:cNvSpPr>
      </xdr:nvSpPr>
      <xdr:spPr bwMode="auto">
        <a:xfrm>
          <a:off x="2705100" y="1962150"/>
          <a:ext cx="51435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※２</a:t>
          </a:r>
          <a:endParaRPr lang="ja-JP" altLang="en-US"/>
        </a:p>
      </xdr:txBody>
    </xdr:sp>
    <xdr:clientData/>
  </xdr:twoCellAnchor>
  <xdr:twoCellAnchor>
    <xdr:from>
      <xdr:col>43</xdr:col>
      <xdr:colOff>161925</xdr:colOff>
      <xdr:row>8</xdr:row>
      <xdr:rowOff>171448</xdr:rowOff>
    </xdr:from>
    <xdr:to>
      <xdr:col>43</xdr:col>
      <xdr:colOff>438150</xdr:colOff>
      <xdr:row>8</xdr:row>
      <xdr:rowOff>333374</xdr:rowOff>
    </xdr:to>
    <xdr:sp macro="" textlink="">
      <xdr:nvSpPr>
        <xdr:cNvPr id="4" name="Text Box 3">
          <a:extLst>
            <a:ext uri="{FF2B5EF4-FFF2-40B4-BE49-F238E27FC236}">
              <a16:creationId xmlns:a16="http://schemas.microsoft.com/office/drawing/2014/main" id="{9F873216-4826-4573-998F-9E33DE8D987B}"/>
            </a:ext>
          </a:extLst>
        </xdr:cNvPr>
        <xdr:cNvSpPr txBox="1">
          <a:spLocks noChangeArrowheads="1"/>
        </xdr:cNvSpPr>
      </xdr:nvSpPr>
      <xdr:spPr bwMode="auto">
        <a:xfrm flipV="1">
          <a:off x="15830550" y="1962148"/>
          <a:ext cx="276225" cy="161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a:t>
          </a:r>
          <a:r>
            <a:rPr lang="en-US" altLang="ja-JP" sz="700" b="0" i="0" u="none" strike="noStrike" baseline="30000">
              <a:solidFill>
                <a:srgbClr val="000000"/>
              </a:solidFill>
              <a:latin typeface="ＭＳ ゴシック"/>
              <a:ea typeface="ＭＳ ゴシック"/>
            </a:rPr>
            <a:t>3</a:t>
          </a:r>
          <a:endParaRPr lang="ja-JP" altLang="en-US"/>
        </a:p>
      </xdr:txBody>
    </xdr:sp>
    <xdr:clientData/>
  </xdr:twoCellAnchor>
  <xdr:twoCellAnchor>
    <xdr:from>
      <xdr:col>0</xdr:col>
      <xdr:colOff>76200</xdr:colOff>
      <xdr:row>136</xdr:row>
      <xdr:rowOff>57150</xdr:rowOff>
    </xdr:from>
    <xdr:to>
      <xdr:col>1</xdr:col>
      <xdr:colOff>171450</xdr:colOff>
      <xdr:row>137</xdr:row>
      <xdr:rowOff>1</xdr:rowOff>
    </xdr:to>
    <xdr:sp macro="" textlink="">
      <xdr:nvSpPr>
        <xdr:cNvPr id="5" name="Text Box 3">
          <a:extLst>
            <a:ext uri="{FF2B5EF4-FFF2-40B4-BE49-F238E27FC236}">
              <a16:creationId xmlns:a16="http://schemas.microsoft.com/office/drawing/2014/main" id="{36C4974F-95D8-4F68-8E18-4FC8678284E7}"/>
            </a:ext>
          </a:extLst>
        </xdr:cNvPr>
        <xdr:cNvSpPr txBox="1">
          <a:spLocks noChangeArrowheads="1"/>
        </xdr:cNvSpPr>
      </xdr:nvSpPr>
      <xdr:spPr bwMode="auto">
        <a:xfrm flipV="1">
          <a:off x="76200" y="29508450"/>
          <a:ext cx="276225" cy="161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a:t>
          </a:r>
          <a:r>
            <a:rPr lang="en-US" altLang="ja-JP" sz="700" b="0" i="0" u="none" strike="noStrike" baseline="30000">
              <a:solidFill>
                <a:srgbClr val="000000"/>
              </a:solidFill>
              <a:latin typeface="ＭＳ ゴシック"/>
              <a:ea typeface="ＭＳ ゴシック"/>
            </a:rPr>
            <a:t>4</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152400</xdr:colOff>
      <xdr:row>7</xdr:row>
      <xdr:rowOff>0</xdr:rowOff>
    </xdr:from>
    <xdr:to>
      <xdr:col>8</xdr:col>
      <xdr:colOff>152400</xdr:colOff>
      <xdr:row>7</xdr:row>
      <xdr:rowOff>238125</xdr:rowOff>
    </xdr:to>
    <xdr:sp macro="" textlink="">
      <xdr:nvSpPr>
        <xdr:cNvPr id="33793" name="Text Box 2">
          <a:extLst>
            <a:ext uri="{FF2B5EF4-FFF2-40B4-BE49-F238E27FC236}">
              <a16:creationId xmlns:a16="http://schemas.microsoft.com/office/drawing/2014/main" id="{00000000-0008-0000-0D00-000001840000}"/>
            </a:ext>
          </a:extLst>
        </xdr:cNvPr>
        <xdr:cNvSpPr txBox="1">
          <a:spLocks noChangeArrowheads="1"/>
        </xdr:cNvSpPr>
      </xdr:nvSpPr>
      <xdr:spPr bwMode="auto">
        <a:xfrm>
          <a:off x="1457325" y="100965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18288" bIns="18288" anchor="b" upright="1"/>
        <a:lstStyle/>
        <a:p>
          <a:pPr algn="r" rtl="0">
            <a:defRPr sz="1000"/>
          </a:pPr>
          <a:r>
            <a:rPr lang="ja-JP" altLang="en-US" sz="700" b="0" i="0" u="none" strike="noStrike" baseline="30000">
              <a:solidFill>
                <a:srgbClr val="000000"/>
              </a:solidFill>
              <a:latin typeface="ＭＳ ゴシック"/>
              <a:ea typeface="ＭＳ ゴシック"/>
            </a:rPr>
            <a:t>※１</a:t>
          </a:r>
          <a:endParaRPr lang="ja-JP" altLang="en-US"/>
        </a:p>
      </xdr:txBody>
    </xdr:sp>
    <xdr:clientData/>
  </xdr:twoCellAnchor>
  <xdr:twoCellAnchor>
    <xdr:from>
      <xdr:col>27</xdr:col>
      <xdr:colOff>190500</xdr:colOff>
      <xdr:row>7</xdr:row>
      <xdr:rowOff>0</xdr:rowOff>
    </xdr:from>
    <xdr:to>
      <xdr:col>28</xdr:col>
      <xdr:colOff>190500</xdr:colOff>
      <xdr:row>8</xdr:row>
      <xdr:rowOff>0</xdr:rowOff>
    </xdr:to>
    <xdr:sp macro="" textlink="">
      <xdr:nvSpPr>
        <xdr:cNvPr id="7171" name="Text Box 3">
          <a:extLst>
            <a:ext uri="{FF2B5EF4-FFF2-40B4-BE49-F238E27FC236}">
              <a16:creationId xmlns:a16="http://schemas.microsoft.com/office/drawing/2014/main" id="{00000000-0008-0000-0D00-0000031C0000}"/>
            </a:ext>
          </a:extLst>
        </xdr:cNvPr>
        <xdr:cNvSpPr txBox="1">
          <a:spLocks noChangeArrowheads="1"/>
        </xdr:cNvSpPr>
      </xdr:nvSpPr>
      <xdr:spPr bwMode="auto">
        <a:xfrm>
          <a:off x="5610225" y="1009650"/>
          <a:ext cx="200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※２</a:t>
          </a:r>
          <a:endParaRPr lang="ja-JP" altLang="en-US"/>
        </a:p>
      </xdr:txBody>
    </xdr:sp>
    <xdr:clientData/>
  </xdr:twoCellAnchor>
  <xdr:twoCellAnchor>
    <xdr:from>
      <xdr:col>43</xdr:col>
      <xdr:colOff>9525</xdr:colOff>
      <xdr:row>7</xdr:row>
      <xdr:rowOff>0</xdr:rowOff>
    </xdr:from>
    <xdr:to>
      <xdr:col>44</xdr:col>
      <xdr:colOff>4177</xdr:colOff>
      <xdr:row>8</xdr:row>
      <xdr:rowOff>0</xdr:rowOff>
    </xdr:to>
    <xdr:sp macro="" textlink="">
      <xdr:nvSpPr>
        <xdr:cNvPr id="7172" name="Text Box 4">
          <a:extLst>
            <a:ext uri="{FF2B5EF4-FFF2-40B4-BE49-F238E27FC236}">
              <a16:creationId xmlns:a16="http://schemas.microsoft.com/office/drawing/2014/main" id="{00000000-0008-0000-0D00-0000041C0000}"/>
            </a:ext>
          </a:extLst>
        </xdr:cNvPr>
        <xdr:cNvSpPr txBox="1">
          <a:spLocks noChangeArrowheads="1"/>
        </xdr:cNvSpPr>
      </xdr:nvSpPr>
      <xdr:spPr bwMode="auto">
        <a:xfrm>
          <a:off x="8686800" y="1009650"/>
          <a:ext cx="200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※３</a:t>
          </a:r>
          <a:endParaRPr lang="ja-JP" altLang="en-US"/>
        </a:p>
      </xdr:txBody>
    </xdr:sp>
    <xdr:clientData/>
  </xdr:twoCellAnchor>
  <xdr:twoCellAnchor>
    <xdr:from>
      <xdr:col>45</xdr:col>
      <xdr:colOff>190500</xdr:colOff>
      <xdr:row>7</xdr:row>
      <xdr:rowOff>0</xdr:rowOff>
    </xdr:from>
    <xdr:to>
      <xdr:col>46</xdr:col>
      <xdr:colOff>190500</xdr:colOff>
      <xdr:row>8</xdr:row>
      <xdr:rowOff>0</xdr:rowOff>
    </xdr:to>
    <xdr:sp macro="" textlink="">
      <xdr:nvSpPr>
        <xdr:cNvPr id="7173" name="Text Box 5">
          <a:extLst>
            <a:ext uri="{FF2B5EF4-FFF2-40B4-BE49-F238E27FC236}">
              <a16:creationId xmlns:a16="http://schemas.microsoft.com/office/drawing/2014/main" id="{00000000-0008-0000-0D00-0000051C0000}"/>
            </a:ext>
          </a:extLst>
        </xdr:cNvPr>
        <xdr:cNvSpPr txBox="1">
          <a:spLocks noChangeArrowheads="1"/>
        </xdr:cNvSpPr>
      </xdr:nvSpPr>
      <xdr:spPr bwMode="auto">
        <a:xfrm>
          <a:off x="9286875" y="1009650"/>
          <a:ext cx="200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※４</a:t>
          </a:r>
          <a:endParaRPr lang="ja-JP" altLang="en-US"/>
        </a:p>
      </xdr:txBody>
    </xdr:sp>
    <xdr:clientData/>
  </xdr:twoCellAnchor>
  <xdr:twoCellAnchor>
    <xdr:from>
      <xdr:col>48</xdr:col>
      <xdr:colOff>36195</xdr:colOff>
      <xdr:row>7</xdr:row>
      <xdr:rowOff>0</xdr:rowOff>
    </xdr:from>
    <xdr:to>
      <xdr:col>49</xdr:col>
      <xdr:colOff>5724</xdr:colOff>
      <xdr:row>8</xdr:row>
      <xdr:rowOff>0</xdr:rowOff>
    </xdr:to>
    <xdr:sp macro="" textlink="">
      <xdr:nvSpPr>
        <xdr:cNvPr id="7174" name="Text Box 6">
          <a:extLst>
            <a:ext uri="{FF2B5EF4-FFF2-40B4-BE49-F238E27FC236}">
              <a16:creationId xmlns:a16="http://schemas.microsoft.com/office/drawing/2014/main" id="{00000000-0008-0000-0D00-0000061C0000}"/>
            </a:ext>
          </a:extLst>
        </xdr:cNvPr>
        <xdr:cNvSpPr txBox="1">
          <a:spLocks noChangeArrowheads="1"/>
        </xdr:cNvSpPr>
      </xdr:nvSpPr>
      <xdr:spPr bwMode="auto">
        <a:xfrm>
          <a:off x="9763125" y="1009650"/>
          <a:ext cx="200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※５</a:t>
          </a:r>
          <a:endParaRPr lang="ja-JP" altLang="en-US"/>
        </a:p>
      </xdr:txBody>
    </xdr:sp>
    <xdr:clientData/>
  </xdr:twoCellAnchor>
  <xdr:twoCellAnchor>
    <xdr:from>
      <xdr:col>50</xdr:col>
      <xdr:colOff>0</xdr:colOff>
      <xdr:row>7</xdr:row>
      <xdr:rowOff>0</xdr:rowOff>
    </xdr:from>
    <xdr:to>
      <xdr:col>51</xdr:col>
      <xdr:colOff>0</xdr:colOff>
      <xdr:row>7</xdr:row>
      <xdr:rowOff>228600</xdr:rowOff>
    </xdr:to>
    <xdr:sp macro="" textlink="">
      <xdr:nvSpPr>
        <xdr:cNvPr id="33798" name="Text Box 3">
          <a:extLst>
            <a:ext uri="{FF2B5EF4-FFF2-40B4-BE49-F238E27FC236}">
              <a16:creationId xmlns:a16="http://schemas.microsoft.com/office/drawing/2014/main" id="{00000000-0008-0000-0D00-000006840000}"/>
            </a:ext>
          </a:extLst>
        </xdr:cNvPr>
        <xdr:cNvSpPr txBox="1">
          <a:spLocks noChangeArrowheads="1"/>
        </xdr:cNvSpPr>
      </xdr:nvSpPr>
      <xdr:spPr bwMode="auto">
        <a:xfrm>
          <a:off x="9782175" y="1009650"/>
          <a:ext cx="1714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※6</a:t>
          </a:r>
          <a:endParaRPr lang="ja-JP" altLang="en-US"/>
        </a:p>
      </xdr:txBody>
    </xdr:sp>
    <xdr:clientData/>
  </xdr:twoCellAnchor>
  <xdr:twoCellAnchor>
    <xdr:from>
      <xdr:col>52</xdr:col>
      <xdr:colOff>0</xdr:colOff>
      <xdr:row>7</xdr:row>
      <xdr:rowOff>0</xdr:rowOff>
    </xdr:from>
    <xdr:to>
      <xdr:col>53</xdr:col>
      <xdr:colOff>0</xdr:colOff>
      <xdr:row>8</xdr:row>
      <xdr:rowOff>0</xdr:rowOff>
    </xdr:to>
    <xdr:sp macro="" textlink="">
      <xdr:nvSpPr>
        <xdr:cNvPr id="9" name="Text Box 3">
          <a:extLst>
            <a:ext uri="{FF2B5EF4-FFF2-40B4-BE49-F238E27FC236}">
              <a16:creationId xmlns:a16="http://schemas.microsoft.com/office/drawing/2014/main" id="{00000000-0008-0000-0D00-000009000000}"/>
            </a:ext>
          </a:extLst>
        </xdr:cNvPr>
        <xdr:cNvSpPr txBox="1">
          <a:spLocks noChangeArrowheads="1"/>
        </xdr:cNvSpPr>
      </xdr:nvSpPr>
      <xdr:spPr bwMode="auto">
        <a:xfrm>
          <a:off x="1590675" y="1076325"/>
          <a:ext cx="2000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※7</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163830</xdr:colOff>
      <xdr:row>5</xdr:row>
      <xdr:rowOff>0</xdr:rowOff>
    </xdr:from>
    <xdr:to>
      <xdr:col>29</xdr:col>
      <xdr:colOff>163830</xdr:colOff>
      <xdr:row>5</xdr:row>
      <xdr:rowOff>0</xdr:rowOff>
    </xdr:to>
    <xdr:sp macro="" textlink="">
      <xdr:nvSpPr>
        <xdr:cNvPr id="25601" name="Text Box 1">
          <a:extLst>
            <a:ext uri="{FF2B5EF4-FFF2-40B4-BE49-F238E27FC236}">
              <a16:creationId xmlns:a16="http://schemas.microsoft.com/office/drawing/2014/main" id="{00000000-0008-0000-0E00-000001640000}"/>
            </a:ext>
          </a:extLst>
        </xdr:cNvPr>
        <xdr:cNvSpPr txBox="1">
          <a:spLocks noChangeArrowheads="1"/>
        </xdr:cNvSpPr>
      </xdr:nvSpPr>
      <xdr:spPr bwMode="auto">
        <a:xfrm>
          <a:off x="5772150" y="9715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6</xdr:row>
      <xdr:rowOff>0</xdr:rowOff>
    </xdr:from>
    <xdr:to>
      <xdr:col>20</xdr:col>
      <xdr:colOff>9525</xdr:colOff>
      <xdr:row>7</xdr:row>
      <xdr:rowOff>0</xdr:rowOff>
    </xdr:to>
    <xdr:sp macro="" textlink="">
      <xdr:nvSpPr>
        <xdr:cNvPr id="26625" name="Text Box 1">
          <a:extLst>
            <a:ext uri="{FF2B5EF4-FFF2-40B4-BE49-F238E27FC236}">
              <a16:creationId xmlns:a16="http://schemas.microsoft.com/office/drawing/2014/main" id="{00000000-0008-0000-1100-000001680000}"/>
            </a:ext>
          </a:extLst>
        </xdr:cNvPr>
        <xdr:cNvSpPr txBox="1">
          <a:spLocks noChangeArrowheads="1"/>
        </xdr:cNvSpPr>
      </xdr:nvSpPr>
      <xdr:spPr bwMode="auto">
        <a:xfrm>
          <a:off x="2600325" y="16002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29</xdr:col>
      <xdr:colOff>0</xdr:colOff>
      <xdr:row>6</xdr:row>
      <xdr:rowOff>0</xdr:rowOff>
    </xdr:from>
    <xdr:to>
      <xdr:col>29</xdr:col>
      <xdr:colOff>190500</xdr:colOff>
      <xdr:row>6</xdr:row>
      <xdr:rowOff>333375</xdr:rowOff>
    </xdr:to>
    <xdr:sp macro="" textlink="">
      <xdr:nvSpPr>
        <xdr:cNvPr id="26626" name="Text Box 2">
          <a:extLst>
            <a:ext uri="{FF2B5EF4-FFF2-40B4-BE49-F238E27FC236}">
              <a16:creationId xmlns:a16="http://schemas.microsoft.com/office/drawing/2014/main" id="{00000000-0008-0000-1100-000002680000}"/>
            </a:ext>
          </a:extLst>
        </xdr:cNvPr>
        <xdr:cNvSpPr txBox="1">
          <a:spLocks noChangeArrowheads="1"/>
        </xdr:cNvSpPr>
      </xdr:nvSpPr>
      <xdr:spPr bwMode="auto">
        <a:xfrm>
          <a:off x="5800725" y="1600200"/>
          <a:ext cx="1905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6</xdr:row>
      <xdr:rowOff>0</xdr:rowOff>
    </xdr:from>
    <xdr:to>
      <xdr:col>29</xdr:col>
      <xdr:colOff>163830</xdr:colOff>
      <xdr:row>7</xdr:row>
      <xdr:rowOff>0</xdr:rowOff>
    </xdr:to>
    <xdr:sp macro="" textlink="">
      <xdr:nvSpPr>
        <xdr:cNvPr id="26627" name="Text Box 3">
          <a:extLst>
            <a:ext uri="{FF2B5EF4-FFF2-40B4-BE49-F238E27FC236}">
              <a16:creationId xmlns:a16="http://schemas.microsoft.com/office/drawing/2014/main" id="{00000000-0008-0000-1100-000003680000}"/>
            </a:ext>
          </a:extLst>
        </xdr:cNvPr>
        <xdr:cNvSpPr txBox="1">
          <a:spLocks noChangeArrowheads="1"/>
        </xdr:cNvSpPr>
      </xdr:nvSpPr>
      <xdr:spPr bwMode="auto">
        <a:xfrm>
          <a:off x="5772150" y="16002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6</xdr:row>
      <xdr:rowOff>0</xdr:rowOff>
    </xdr:from>
    <xdr:to>
      <xdr:col>29</xdr:col>
      <xdr:colOff>163830</xdr:colOff>
      <xdr:row>7</xdr:row>
      <xdr:rowOff>0</xdr:rowOff>
    </xdr:to>
    <xdr:sp macro="" textlink="">
      <xdr:nvSpPr>
        <xdr:cNvPr id="26628" name="Text Box 4">
          <a:extLst>
            <a:ext uri="{FF2B5EF4-FFF2-40B4-BE49-F238E27FC236}">
              <a16:creationId xmlns:a16="http://schemas.microsoft.com/office/drawing/2014/main" id="{00000000-0008-0000-1100-000004680000}"/>
            </a:ext>
          </a:extLst>
        </xdr:cNvPr>
        <xdr:cNvSpPr txBox="1">
          <a:spLocks noChangeArrowheads="1"/>
        </xdr:cNvSpPr>
      </xdr:nvSpPr>
      <xdr:spPr bwMode="auto">
        <a:xfrm>
          <a:off x="5772150" y="16002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29</xdr:col>
      <xdr:colOff>0</xdr:colOff>
      <xdr:row>6</xdr:row>
      <xdr:rowOff>0</xdr:rowOff>
    </xdr:from>
    <xdr:to>
      <xdr:col>29</xdr:col>
      <xdr:colOff>190500</xdr:colOff>
      <xdr:row>6</xdr:row>
      <xdr:rowOff>333375</xdr:rowOff>
    </xdr:to>
    <xdr:sp macro="" textlink="">
      <xdr:nvSpPr>
        <xdr:cNvPr id="26629" name="Text Box 5">
          <a:extLst>
            <a:ext uri="{FF2B5EF4-FFF2-40B4-BE49-F238E27FC236}">
              <a16:creationId xmlns:a16="http://schemas.microsoft.com/office/drawing/2014/main" id="{00000000-0008-0000-1100-000005680000}"/>
            </a:ext>
          </a:extLst>
        </xdr:cNvPr>
        <xdr:cNvSpPr txBox="1">
          <a:spLocks noChangeArrowheads="1"/>
        </xdr:cNvSpPr>
      </xdr:nvSpPr>
      <xdr:spPr bwMode="auto">
        <a:xfrm>
          <a:off x="5800725" y="1600200"/>
          <a:ext cx="1905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ゴシック"/>
              <a:ea typeface="ＭＳ ゴシック"/>
            </a:rPr>
            <a:t>印</a:t>
          </a:r>
          <a:endParaRPr lang="ja-JP" altLang="en-US"/>
        </a:p>
      </xdr:txBody>
    </xdr:sp>
    <xdr:clientData/>
  </xdr:twoCellAnchor>
  <xdr:twoCellAnchor>
    <xdr:from>
      <xdr:col>27</xdr:col>
      <xdr:colOff>142875</xdr:colOff>
      <xdr:row>6</xdr:row>
      <xdr:rowOff>9525</xdr:rowOff>
    </xdr:from>
    <xdr:to>
      <xdr:col>29</xdr:col>
      <xdr:colOff>57150</xdr:colOff>
      <xdr:row>6</xdr:row>
      <xdr:rowOff>323850</xdr:rowOff>
    </xdr:to>
    <xdr:sp macro="" textlink="">
      <xdr:nvSpPr>
        <xdr:cNvPr id="81793" name="AutoShape 6">
          <a:extLst>
            <a:ext uri="{FF2B5EF4-FFF2-40B4-BE49-F238E27FC236}">
              <a16:creationId xmlns:a16="http://schemas.microsoft.com/office/drawing/2014/main" id="{00000000-0008-0000-1100-0000813F0100}"/>
            </a:ext>
          </a:extLst>
        </xdr:cNvPr>
        <xdr:cNvSpPr>
          <a:spLocks noChangeArrowheads="1"/>
        </xdr:cNvSpPr>
      </xdr:nvSpPr>
      <xdr:spPr bwMode="auto">
        <a:xfrm>
          <a:off x="5543550" y="1609725"/>
          <a:ext cx="314325" cy="314325"/>
        </a:xfrm>
        <a:prstGeom prst="smileyFace">
          <a:avLst>
            <a:gd name="adj" fmla="val 4653"/>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xdr:colOff>
      <xdr:row>24</xdr:row>
      <xdr:rowOff>9525</xdr:rowOff>
    </xdr:from>
    <xdr:to>
      <xdr:col>11</xdr:col>
      <xdr:colOff>66675</xdr:colOff>
      <xdr:row>24</xdr:row>
      <xdr:rowOff>219075</xdr:rowOff>
    </xdr:to>
    <xdr:sp macro="" textlink="">
      <xdr:nvSpPr>
        <xdr:cNvPr id="81794" name="Oval 7">
          <a:extLst>
            <a:ext uri="{FF2B5EF4-FFF2-40B4-BE49-F238E27FC236}">
              <a16:creationId xmlns:a16="http://schemas.microsoft.com/office/drawing/2014/main" id="{00000000-0008-0000-1100-0000823F0100}"/>
            </a:ext>
          </a:extLst>
        </xdr:cNvPr>
        <xdr:cNvSpPr>
          <a:spLocks noChangeArrowheads="1"/>
        </xdr:cNvSpPr>
      </xdr:nvSpPr>
      <xdr:spPr bwMode="auto">
        <a:xfrm>
          <a:off x="2057400" y="5495925"/>
          <a:ext cx="209550" cy="20955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142875</xdr:colOff>
      <xdr:row>24</xdr:row>
      <xdr:rowOff>9525</xdr:rowOff>
    </xdr:from>
    <xdr:to>
      <xdr:col>14</xdr:col>
      <xdr:colOff>152400</xdr:colOff>
      <xdr:row>24</xdr:row>
      <xdr:rowOff>219075</xdr:rowOff>
    </xdr:to>
    <xdr:sp macro="" textlink="">
      <xdr:nvSpPr>
        <xdr:cNvPr id="81795" name="Oval 8">
          <a:extLst>
            <a:ext uri="{FF2B5EF4-FFF2-40B4-BE49-F238E27FC236}">
              <a16:creationId xmlns:a16="http://schemas.microsoft.com/office/drawing/2014/main" id="{00000000-0008-0000-1100-0000833F0100}"/>
            </a:ext>
          </a:extLst>
        </xdr:cNvPr>
        <xdr:cNvSpPr>
          <a:spLocks noChangeArrowheads="1"/>
        </xdr:cNvSpPr>
      </xdr:nvSpPr>
      <xdr:spPr bwMode="auto">
        <a:xfrm>
          <a:off x="2743200" y="5495925"/>
          <a:ext cx="209550" cy="20955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47625</xdr:colOff>
      <xdr:row>24</xdr:row>
      <xdr:rowOff>9525</xdr:rowOff>
    </xdr:from>
    <xdr:to>
      <xdr:col>18</xdr:col>
      <xdr:colOff>57150</xdr:colOff>
      <xdr:row>24</xdr:row>
      <xdr:rowOff>219075</xdr:rowOff>
    </xdr:to>
    <xdr:sp macro="" textlink="">
      <xdr:nvSpPr>
        <xdr:cNvPr id="81796" name="Oval 9">
          <a:extLst>
            <a:ext uri="{FF2B5EF4-FFF2-40B4-BE49-F238E27FC236}">
              <a16:creationId xmlns:a16="http://schemas.microsoft.com/office/drawing/2014/main" id="{00000000-0008-0000-1100-0000843F0100}"/>
            </a:ext>
          </a:extLst>
        </xdr:cNvPr>
        <xdr:cNvSpPr>
          <a:spLocks noChangeArrowheads="1"/>
        </xdr:cNvSpPr>
      </xdr:nvSpPr>
      <xdr:spPr bwMode="auto">
        <a:xfrm>
          <a:off x="3448050" y="5495925"/>
          <a:ext cx="209550" cy="20955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142875</xdr:colOff>
      <xdr:row>24</xdr:row>
      <xdr:rowOff>9525</xdr:rowOff>
    </xdr:from>
    <xdr:to>
      <xdr:col>21</xdr:col>
      <xdr:colOff>152400</xdr:colOff>
      <xdr:row>24</xdr:row>
      <xdr:rowOff>219075</xdr:rowOff>
    </xdr:to>
    <xdr:sp macro="" textlink="">
      <xdr:nvSpPr>
        <xdr:cNvPr id="81797" name="Oval 10">
          <a:extLst>
            <a:ext uri="{FF2B5EF4-FFF2-40B4-BE49-F238E27FC236}">
              <a16:creationId xmlns:a16="http://schemas.microsoft.com/office/drawing/2014/main" id="{00000000-0008-0000-1100-0000853F0100}"/>
            </a:ext>
          </a:extLst>
        </xdr:cNvPr>
        <xdr:cNvSpPr>
          <a:spLocks noChangeArrowheads="1"/>
        </xdr:cNvSpPr>
      </xdr:nvSpPr>
      <xdr:spPr bwMode="auto">
        <a:xfrm>
          <a:off x="4143375" y="5495925"/>
          <a:ext cx="209550" cy="20955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38100</xdr:colOff>
      <xdr:row>24</xdr:row>
      <xdr:rowOff>9525</xdr:rowOff>
    </xdr:from>
    <xdr:to>
      <xdr:col>25</xdr:col>
      <xdr:colOff>47625</xdr:colOff>
      <xdr:row>24</xdr:row>
      <xdr:rowOff>219075</xdr:rowOff>
    </xdr:to>
    <xdr:sp macro="" textlink="">
      <xdr:nvSpPr>
        <xdr:cNvPr id="81798" name="Oval 11">
          <a:extLst>
            <a:ext uri="{FF2B5EF4-FFF2-40B4-BE49-F238E27FC236}">
              <a16:creationId xmlns:a16="http://schemas.microsoft.com/office/drawing/2014/main" id="{00000000-0008-0000-1100-0000863F0100}"/>
            </a:ext>
          </a:extLst>
        </xdr:cNvPr>
        <xdr:cNvSpPr>
          <a:spLocks noChangeArrowheads="1"/>
        </xdr:cNvSpPr>
      </xdr:nvSpPr>
      <xdr:spPr bwMode="auto">
        <a:xfrm>
          <a:off x="4838700" y="5495925"/>
          <a:ext cx="209550" cy="20955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152400</xdr:colOff>
      <xdr:row>24</xdr:row>
      <xdr:rowOff>9525</xdr:rowOff>
    </xdr:from>
    <xdr:to>
      <xdr:col>28</xdr:col>
      <xdr:colOff>161925</xdr:colOff>
      <xdr:row>24</xdr:row>
      <xdr:rowOff>219075</xdr:rowOff>
    </xdr:to>
    <xdr:sp macro="" textlink="">
      <xdr:nvSpPr>
        <xdr:cNvPr id="81799" name="Oval 12">
          <a:extLst>
            <a:ext uri="{FF2B5EF4-FFF2-40B4-BE49-F238E27FC236}">
              <a16:creationId xmlns:a16="http://schemas.microsoft.com/office/drawing/2014/main" id="{00000000-0008-0000-1100-0000873F0100}"/>
            </a:ext>
          </a:extLst>
        </xdr:cNvPr>
        <xdr:cNvSpPr>
          <a:spLocks noChangeArrowheads="1"/>
        </xdr:cNvSpPr>
      </xdr:nvSpPr>
      <xdr:spPr bwMode="auto">
        <a:xfrm>
          <a:off x="5553075" y="5495925"/>
          <a:ext cx="209550" cy="20955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27649" name="Text Box 1">
          <a:extLst>
            <a:ext uri="{FF2B5EF4-FFF2-40B4-BE49-F238E27FC236}">
              <a16:creationId xmlns:a16="http://schemas.microsoft.com/office/drawing/2014/main" id="{00000000-0008-0000-1200-0000016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27650" name="Text Box 2">
          <a:extLst>
            <a:ext uri="{FF2B5EF4-FFF2-40B4-BE49-F238E27FC236}">
              <a16:creationId xmlns:a16="http://schemas.microsoft.com/office/drawing/2014/main" id="{00000000-0008-0000-1200-0000026C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29</xdr:col>
      <xdr:colOff>0</xdr:colOff>
      <xdr:row>8</xdr:row>
      <xdr:rowOff>0</xdr:rowOff>
    </xdr:from>
    <xdr:to>
      <xdr:col>29</xdr:col>
      <xdr:colOff>190500</xdr:colOff>
      <xdr:row>8</xdr:row>
      <xdr:rowOff>333375</xdr:rowOff>
    </xdr:to>
    <xdr:sp macro="" textlink="">
      <xdr:nvSpPr>
        <xdr:cNvPr id="27651" name="Text Box 3">
          <a:extLst>
            <a:ext uri="{FF2B5EF4-FFF2-40B4-BE49-F238E27FC236}">
              <a16:creationId xmlns:a16="http://schemas.microsoft.com/office/drawing/2014/main" id="{00000000-0008-0000-1200-0000036C0000}"/>
            </a:ext>
          </a:extLst>
        </xdr:cNvPr>
        <xdr:cNvSpPr txBox="1">
          <a:spLocks noChangeArrowheads="1"/>
        </xdr:cNvSpPr>
      </xdr:nvSpPr>
      <xdr:spPr bwMode="auto">
        <a:xfrm>
          <a:off x="5800725" y="1714500"/>
          <a:ext cx="1905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7652" name="Text Box 4">
          <a:extLst>
            <a:ext uri="{FF2B5EF4-FFF2-40B4-BE49-F238E27FC236}">
              <a16:creationId xmlns:a16="http://schemas.microsoft.com/office/drawing/2014/main" id="{00000000-0008-0000-1200-0000046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7653" name="Text Box 5">
          <a:extLst>
            <a:ext uri="{FF2B5EF4-FFF2-40B4-BE49-F238E27FC236}">
              <a16:creationId xmlns:a16="http://schemas.microsoft.com/office/drawing/2014/main" id="{00000000-0008-0000-1200-0000056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29</xdr:col>
      <xdr:colOff>0</xdr:colOff>
      <xdr:row>8</xdr:row>
      <xdr:rowOff>0</xdr:rowOff>
    </xdr:from>
    <xdr:to>
      <xdr:col>29</xdr:col>
      <xdr:colOff>190500</xdr:colOff>
      <xdr:row>8</xdr:row>
      <xdr:rowOff>333375</xdr:rowOff>
    </xdr:to>
    <xdr:sp macro="" textlink="">
      <xdr:nvSpPr>
        <xdr:cNvPr id="27654" name="Text Box 6">
          <a:extLst>
            <a:ext uri="{FF2B5EF4-FFF2-40B4-BE49-F238E27FC236}">
              <a16:creationId xmlns:a16="http://schemas.microsoft.com/office/drawing/2014/main" id="{00000000-0008-0000-1200-0000066C0000}"/>
            </a:ext>
          </a:extLst>
        </xdr:cNvPr>
        <xdr:cNvSpPr txBox="1">
          <a:spLocks noChangeArrowheads="1"/>
        </xdr:cNvSpPr>
      </xdr:nvSpPr>
      <xdr:spPr bwMode="auto">
        <a:xfrm>
          <a:off x="5800725" y="1714500"/>
          <a:ext cx="1905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ゴシック"/>
              <a:ea typeface="ＭＳ ゴシック"/>
            </a:rPr>
            <a:t>印</a:t>
          </a:r>
          <a:endParaRPr lang="ja-JP" altLang="en-US"/>
        </a:p>
      </xdr:txBody>
    </xdr:sp>
    <xdr:clientData/>
  </xdr:twoCellAnchor>
  <xdr:twoCellAnchor>
    <xdr:from>
      <xdr:col>27</xdr:col>
      <xdr:colOff>142875</xdr:colOff>
      <xdr:row>8</xdr:row>
      <xdr:rowOff>9525</xdr:rowOff>
    </xdr:from>
    <xdr:to>
      <xdr:col>29</xdr:col>
      <xdr:colOff>57150</xdr:colOff>
      <xdr:row>8</xdr:row>
      <xdr:rowOff>323850</xdr:rowOff>
    </xdr:to>
    <xdr:sp macro="" textlink="">
      <xdr:nvSpPr>
        <xdr:cNvPr id="85275" name="AutoShape 7">
          <a:extLst>
            <a:ext uri="{FF2B5EF4-FFF2-40B4-BE49-F238E27FC236}">
              <a16:creationId xmlns:a16="http://schemas.microsoft.com/office/drawing/2014/main" id="{00000000-0008-0000-1200-00001B4D0100}"/>
            </a:ext>
          </a:extLst>
        </xdr:cNvPr>
        <xdr:cNvSpPr>
          <a:spLocks noChangeArrowheads="1"/>
        </xdr:cNvSpPr>
      </xdr:nvSpPr>
      <xdr:spPr bwMode="auto">
        <a:xfrm>
          <a:off x="5543550" y="1724025"/>
          <a:ext cx="314325" cy="314325"/>
        </a:xfrm>
        <a:prstGeom prst="smileyFace">
          <a:avLst>
            <a:gd name="adj" fmla="val 4653"/>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38100</xdr:colOff>
      <xdr:row>7</xdr:row>
      <xdr:rowOff>219075</xdr:rowOff>
    </xdr:from>
    <xdr:to>
      <xdr:col>30</xdr:col>
      <xdr:colOff>49577</xdr:colOff>
      <xdr:row>11</xdr:row>
      <xdr:rowOff>19050</xdr:rowOff>
    </xdr:to>
    <xdr:sp macro="" textlink="">
      <xdr:nvSpPr>
        <xdr:cNvPr id="28673" name="AutoShape 1">
          <a:extLst>
            <a:ext uri="{FF2B5EF4-FFF2-40B4-BE49-F238E27FC236}">
              <a16:creationId xmlns:a16="http://schemas.microsoft.com/office/drawing/2014/main" id="{00000000-0008-0000-1300-000001700000}"/>
            </a:ext>
          </a:extLst>
        </xdr:cNvPr>
        <xdr:cNvSpPr>
          <a:spLocks noChangeArrowheads="1"/>
        </xdr:cNvSpPr>
      </xdr:nvSpPr>
      <xdr:spPr bwMode="auto">
        <a:xfrm>
          <a:off x="5372100" y="1876425"/>
          <a:ext cx="619125" cy="619125"/>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0" tIns="0" rIns="0" bIns="0" anchor="ctr" upright="1"/>
        <a:lstStyle/>
        <a:p>
          <a:pPr algn="ctr" rtl="0">
            <a:defRPr sz="1000"/>
          </a:pPr>
          <a:r>
            <a:rPr lang="ja-JP" altLang="en-US" sz="800" b="1" i="0" u="none" strike="noStrike" baseline="0">
              <a:solidFill>
                <a:srgbClr val="000000"/>
              </a:solidFill>
              <a:latin typeface="ＤＦ行書体"/>
            </a:rPr>
            <a:t>横浜市中央区福祉センター長の印</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30721" name="Text Box 1">
          <a:extLst>
            <a:ext uri="{FF2B5EF4-FFF2-40B4-BE49-F238E27FC236}">
              <a16:creationId xmlns:a16="http://schemas.microsoft.com/office/drawing/2014/main" id="{00000000-0008-0000-1400-0000017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30722" name="Text Box 2">
          <a:extLst>
            <a:ext uri="{FF2B5EF4-FFF2-40B4-BE49-F238E27FC236}">
              <a16:creationId xmlns:a16="http://schemas.microsoft.com/office/drawing/2014/main" id="{00000000-0008-0000-1400-00000278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30723" name="Text Box 3">
          <a:extLst>
            <a:ext uri="{FF2B5EF4-FFF2-40B4-BE49-F238E27FC236}">
              <a16:creationId xmlns:a16="http://schemas.microsoft.com/office/drawing/2014/main" id="{00000000-0008-0000-1400-0000037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30724" name="Text Box 4">
          <a:extLst>
            <a:ext uri="{FF2B5EF4-FFF2-40B4-BE49-F238E27FC236}">
              <a16:creationId xmlns:a16="http://schemas.microsoft.com/office/drawing/2014/main" id="{00000000-0008-0000-1400-00000478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30725" name="Text Box 5">
          <a:extLst>
            <a:ext uri="{FF2B5EF4-FFF2-40B4-BE49-F238E27FC236}">
              <a16:creationId xmlns:a16="http://schemas.microsoft.com/office/drawing/2014/main" id="{00000000-0008-0000-1400-0000057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30726" name="Text Box 6">
          <a:extLst>
            <a:ext uri="{FF2B5EF4-FFF2-40B4-BE49-F238E27FC236}">
              <a16:creationId xmlns:a16="http://schemas.microsoft.com/office/drawing/2014/main" id="{00000000-0008-0000-1400-0000067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30727" name="Text Box 7">
          <a:extLst>
            <a:ext uri="{FF2B5EF4-FFF2-40B4-BE49-F238E27FC236}">
              <a16:creationId xmlns:a16="http://schemas.microsoft.com/office/drawing/2014/main" id="{00000000-0008-0000-1400-0000077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88320" name="AutoShape 8">
          <a:extLst>
            <a:ext uri="{FF2B5EF4-FFF2-40B4-BE49-F238E27FC236}">
              <a16:creationId xmlns:a16="http://schemas.microsoft.com/office/drawing/2014/main" id="{00000000-0008-0000-1400-00000059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161925</xdr:colOff>
      <xdr:row>26</xdr:row>
      <xdr:rowOff>123825</xdr:rowOff>
    </xdr:from>
    <xdr:to>
      <xdr:col>10</xdr:col>
      <xdr:colOff>0</xdr:colOff>
      <xdr:row>27</xdr:row>
      <xdr:rowOff>47625</xdr:rowOff>
    </xdr:to>
    <xdr:sp macro="" textlink="">
      <xdr:nvSpPr>
        <xdr:cNvPr id="88321" name="Oval 9">
          <a:extLst>
            <a:ext uri="{FF2B5EF4-FFF2-40B4-BE49-F238E27FC236}">
              <a16:creationId xmlns:a16="http://schemas.microsoft.com/office/drawing/2014/main" id="{00000000-0008-0000-1400-000001590100}"/>
            </a:ext>
          </a:extLst>
        </xdr:cNvPr>
        <xdr:cNvSpPr>
          <a:spLocks noChangeArrowheads="1"/>
        </xdr:cNvSpPr>
      </xdr:nvSpPr>
      <xdr:spPr bwMode="auto">
        <a:xfrm>
          <a:off x="1362075" y="6200775"/>
          <a:ext cx="638175" cy="2286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123825</xdr:colOff>
      <xdr:row>26</xdr:row>
      <xdr:rowOff>133350</xdr:rowOff>
    </xdr:from>
    <xdr:to>
      <xdr:col>21</xdr:col>
      <xdr:colOff>76200</xdr:colOff>
      <xdr:row>27</xdr:row>
      <xdr:rowOff>38100</xdr:rowOff>
    </xdr:to>
    <xdr:sp macro="" textlink="">
      <xdr:nvSpPr>
        <xdr:cNvPr id="88322" name="Oval 10">
          <a:extLst>
            <a:ext uri="{FF2B5EF4-FFF2-40B4-BE49-F238E27FC236}">
              <a16:creationId xmlns:a16="http://schemas.microsoft.com/office/drawing/2014/main" id="{00000000-0008-0000-1400-000002590100}"/>
            </a:ext>
          </a:extLst>
        </xdr:cNvPr>
        <xdr:cNvSpPr>
          <a:spLocks noChangeArrowheads="1"/>
        </xdr:cNvSpPr>
      </xdr:nvSpPr>
      <xdr:spPr bwMode="auto">
        <a:xfrm>
          <a:off x="3724275" y="6210300"/>
          <a:ext cx="552450" cy="2095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13313" name="Text Box 1">
          <a:extLst>
            <a:ext uri="{FF2B5EF4-FFF2-40B4-BE49-F238E27FC236}">
              <a16:creationId xmlns:a16="http://schemas.microsoft.com/office/drawing/2014/main" id="{00000000-0008-0000-0400-0000013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13314" name="Text Box 2">
          <a:extLst>
            <a:ext uri="{FF2B5EF4-FFF2-40B4-BE49-F238E27FC236}">
              <a16:creationId xmlns:a16="http://schemas.microsoft.com/office/drawing/2014/main" id="{00000000-0008-0000-0400-00000234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79461" name="AutoShape 3">
          <a:extLst>
            <a:ext uri="{FF2B5EF4-FFF2-40B4-BE49-F238E27FC236}">
              <a16:creationId xmlns:a16="http://schemas.microsoft.com/office/drawing/2014/main" id="{00000000-0008-0000-0400-00006536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66675</xdr:colOff>
      <xdr:row>25</xdr:row>
      <xdr:rowOff>76200</xdr:rowOff>
    </xdr:from>
    <xdr:to>
      <xdr:col>16</xdr:col>
      <xdr:colOff>95250</xdr:colOff>
      <xdr:row>25</xdr:row>
      <xdr:rowOff>152400</xdr:rowOff>
    </xdr:to>
    <xdr:sp macro="" textlink="">
      <xdr:nvSpPr>
        <xdr:cNvPr id="79462" name="Line 5">
          <a:extLst>
            <a:ext uri="{FF2B5EF4-FFF2-40B4-BE49-F238E27FC236}">
              <a16:creationId xmlns:a16="http://schemas.microsoft.com/office/drawing/2014/main" id="{00000000-0008-0000-0400-000066360100}"/>
            </a:ext>
          </a:extLst>
        </xdr:cNvPr>
        <xdr:cNvSpPr>
          <a:spLocks noChangeShapeType="1"/>
        </xdr:cNvSpPr>
      </xdr:nvSpPr>
      <xdr:spPr bwMode="auto">
        <a:xfrm>
          <a:off x="3267075" y="5543550"/>
          <a:ext cx="28575" cy="762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85725</xdr:colOff>
      <xdr:row>25</xdr:row>
      <xdr:rowOff>104775</xdr:rowOff>
    </xdr:from>
    <xdr:to>
      <xdr:col>16</xdr:col>
      <xdr:colOff>171450</xdr:colOff>
      <xdr:row>25</xdr:row>
      <xdr:rowOff>152400</xdr:rowOff>
    </xdr:to>
    <xdr:sp macro="" textlink="">
      <xdr:nvSpPr>
        <xdr:cNvPr id="79463" name="Line 6">
          <a:extLst>
            <a:ext uri="{FF2B5EF4-FFF2-40B4-BE49-F238E27FC236}">
              <a16:creationId xmlns:a16="http://schemas.microsoft.com/office/drawing/2014/main" id="{00000000-0008-0000-0400-000067360100}"/>
            </a:ext>
          </a:extLst>
        </xdr:cNvPr>
        <xdr:cNvSpPr>
          <a:spLocks noChangeShapeType="1"/>
        </xdr:cNvSpPr>
      </xdr:nvSpPr>
      <xdr:spPr bwMode="auto">
        <a:xfrm flipV="1">
          <a:off x="3286125" y="5572125"/>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37</xdr:row>
      <xdr:rowOff>95250</xdr:rowOff>
    </xdr:from>
    <xdr:to>
      <xdr:col>10</xdr:col>
      <xdr:colOff>28575</xdr:colOff>
      <xdr:row>38</xdr:row>
      <xdr:rowOff>57150</xdr:rowOff>
    </xdr:to>
    <xdr:sp macro="" textlink="">
      <xdr:nvSpPr>
        <xdr:cNvPr id="79464" name="Oval 7">
          <a:extLst>
            <a:ext uri="{FF2B5EF4-FFF2-40B4-BE49-F238E27FC236}">
              <a16:creationId xmlns:a16="http://schemas.microsoft.com/office/drawing/2014/main" id="{00000000-0008-0000-0400-000068360100}"/>
            </a:ext>
          </a:extLst>
        </xdr:cNvPr>
        <xdr:cNvSpPr>
          <a:spLocks noChangeArrowheads="1"/>
        </xdr:cNvSpPr>
      </xdr:nvSpPr>
      <xdr:spPr bwMode="auto">
        <a:xfrm>
          <a:off x="1362075" y="8115300"/>
          <a:ext cx="666750" cy="2667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171450</xdr:colOff>
      <xdr:row>37</xdr:row>
      <xdr:rowOff>133350</xdr:rowOff>
    </xdr:from>
    <xdr:to>
      <xdr:col>21</xdr:col>
      <xdr:colOff>47625</xdr:colOff>
      <xdr:row>38</xdr:row>
      <xdr:rowOff>85725</xdr:rowOff>
    </xdr:to>
    <xdr:sp macro="" textlink="">
      <xdr:nvSpPr>
        <xdr:cNvPr id="79465" name="Oval 8">
          <a:extLst>
            <a:ext uri="{FF2B5EF4-FFF2-40B4-BE49-F238E27FC236}">
              <a16:creationId xmlns:a16="http://schemas.microsoft.com/office/drawing/2014/main" id="{00000000-0008-0000-0400-000069360100}"/>
            </a:ext>
          </a:extLst>
        </xdr:cNvPr>
        <xdr:cNvSpPr>
          <a:spLocks noChangeArrowheads="1"/>
        </xdr:cNvSpPr>
      </xdr:nvSpPr>
      <xdr:spPr bwMode="auto">
        <a:xfrm>
          <a:off x="3771900" y="8153400"/>
          <a:ext cx="476250" cy="2571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152400</xdr:colOff>
      <xdr:row>23</xdr:row>
      <xdr:rowOff>95250</xdr:rowOff>
    </xdr:from>
    <xdr:to>
      <xdr:col>17</xdr:col>
      <xdr:colOff>180975</xdr:colOff>
      <xdr:row>25</xdr:row>
      <xdr:rowOff>28575</xdr:rowOff>
    </xdr:to>
    <xdr:sp macro="" textlink="">
      <xdr:nvSpPr>
        <xdr:cNvPr id="79466" name="Line 10">
          <a:extLst>
            <a:ext uri="{FF2B5EF4-FFF2-40B4-BE49-F238E27FC236}">
              <a16:creationId xmlns:a16="http://schemas.microsoft.com/office/drawing/2014/main" id="{00000000-0008-0000-0400-00006A360100}"/>
            </a:ext>
          </a:extLst>
        </xdr:cNvPr>
        <xdr:cNvSpPr>
          <a:spLocks noChangeShapeType="1"/>
        </xdr:cNvSpPr>
      </xdr:nvSpPr>
      <xdr:spPr bwMode="auto">
        <a:xfrm flipH="1">
          <a:off x="3352800" y="5276850"/>
          <a:ext cx="22860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44</xdr:row>
      <xdr:rowOff>0</xdr:rowOff>
    </xdr:from>
    <xdr:to>
      <xdr:col>14</xdr:col>
      <xdr:colOff>0</xdr:colOff>
      <xdr:row>48</xdr:row>
      <xdr:rowOff>0</xdr:rowOff>
    </xdr:to>
    <xdr:sp macro="" textlink="">
      <xdr:nvSpPr>
        <xdr:cNvPr id="90225" name="AutoShape 1">
          <a:extLst>
            <a:ext uri="{FF2B5EF4-FFF2-40B4-BE49-F238E27FC236}">
              <a16:creationId xmlns:a16="http://schemas.microsoft.com/office/drawing/2014/main" id="{00000000-0008-0000-0500-000071600100}"/>
            </a:ext>
          </a:extLst>
        </xdr:cNvPr>
        <xdr:cNvSpPr>
          <a:spLocks/>
        </xdr:cNvSpPr>
      </xdr:nvSpPr>
      <xdr:spPr bwMode="auto">
        <a:xfrm>
          <a:off x="2600325" y="8401050"/>
          <a:ext cx="200025" cy="762000"/>
        </a:xfrm>
        <a:prstGeom prst="rightBrace">
          <a:avLst>
            <a:gd name="adj1" fmla="val 31746"/>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52</xdr:row>
      <xdr:rowOff>0</xdr:rowOff>
    </xdr:from>
    <xdr:to>
      <xdr:col>18</xdr:col>
      <xdr:colOff>0</xdr:colOff>
      <xdr:row>55</xdr:row>
      <xdr:rowOff>0</xdr:rowOff>
    </xdr:to>
    <xdr:sp macro="" textlink="">
      <xdr:nvSpPr>
        <xdr:cNvPr id="90226" name="AutoShape 2">
          <a:extLst>
            <a:ext uri="{FF2B5EF4-FFF2-40B4-BE49-F238E27FC236}">
              <a16:creationId xmlns:a16="http://schemas.microsoft.com/office/drawing/2014/main" id="{00000000-0008-0000-0500-000072600100}"/>
            </a:ext>
          </a:extLst>
        </xdr:cNvPr>
        <xdr:cNvSpPr>
          <a:spLocks/>
        </xdr:cNvSpPr>
      </xdr:nvSpPr>
      <xdr:spPr bwMode="auto">
        <a:xfrm>
          <a:off x="3400425" y="9696450"/>
          <a:ext cx="200025" cy="571500"/>
        </a:xfrm>
        <a:prstGeom prst="rightBrace">
          <a:avLst>
            <a:gd name="adj1" fmla="val 2381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163830</xdr:colOff>
      <xdr:row>8</xdr:row>
      <xdr:rowOff>0</xdr:rowOff>
    </xdr:from>
    <xdr:to>
      <xdr:col>29</xdr:col>
      <xdr:colOff>163830</xdr:colOff>
      <xdr:row>9</xdr:row>
      <xdr:rowOff>0</xdr:rowOff>
    </xdr:to>
    <xdr:sp macro="" textlink="">
      <xdr:nvSpPr>
        <xdr:cNvPr id="14339" name="Text Box 3">
          <a:extLst>
            <a:ext uri="{FF2B5EF4-FFF2-40B4-BE49-F238E27FC236}">
              <a16:creationId xmlns:a16="http://schemas.microsoft.com/office/drawing/2014/main" id="{00000000-0008-0000-0500-0000033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14340" name="Text Box 4">
          <a:extLst>
            <a:ext uri="{FF2B5EF4-FFF2-40B4-BE49-F238E27FC236}">
              <a16:creationId xmlns:a16="http://schemas.microsoft.com/office/drawing/2014/main" id="{00000000-0008-0000-0500-00000438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4341" name="Text Box 5">
          <a:extLst>
            <a:ext uri="{FF2B5EF4-FFF2-40B4-BE49-F238E27FC236}">
              <a16:creationId xmlns:a16="http://schemas.microsoft.com/office/drawing/2014/main" id="{00000000-0008-0000-0500-0000053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90230" name="AutoShape 6">
          <a:extLst>
            <a:ext uri="{FF2B5EF4-FFF2-40B4-BE49-F238E27FC236}">
              <a16:creationId xmlns:a16="http://schemas.microsoft.com/office/drawing/2014/main" id="{00000000-0008-0000-0500-00007660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37</xdr:row>
      <xdr:rowOff>85725</xdr:rowOff>
    </xdr:from>
    <xdr:to>
      <xdr:col>2</xdr:col>
      <xdr:colOff>123825</xdr:colOff>
      <xdr:row>37</xdr:row>
      <xdr:rowOff>133350</xdr:rowOff>
    </xdr:to>
    <xdr:sp macro="" textlink="">
      <xdr:nvSpPr>
        <xdr:cNvPr id="90231" name="Line 7">
          <a:extLst>
            <a:ext uri="{FF2B5EF4-FFF2-40B4-BE49-F238E27FC236}">
              <a16:creationId xmlns:a16="http://schemas.microsoft.com/office/drawing/2014/main" id="{00000000-0008-0000-0500-000077600100}"/>
            </a:ext>
          </a:extLst>
        </xdr:cNvPr>
        <xdr:cNvSpPr>
          <a:spLocks noChangeShapeType="1"/>
        </xdr:cNvSpPr>
      </xdr:nvSpPr>
      <xdr:spPr bwMode="auto">
        <a:xfrm flipV="1">
          <a:off x="438150" y="7381875"/>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38100</xdr:rowOff>
    </xdr:from>
    <xdr:to>
      <xdr:col>2</xdr:col>
      <xdr:colOff>28575</xdr:colOff>
      <xdr:row>31</xdr:row>
      <xdr:rowOff>114300</xdr:rowOff>
    </xdr:to>
    <xdr:sp macro="" textlink="">
      <xdr:nvSpPr>
        <xdr:cNvPr id="90232" name="Line 8">
          <a:extLst>
            <a:ext uri="{FF2B5EF4-FFF2-40B4-BE49-F238E27FC236}">
              <a16:creationId xmlns:a16="http://schemas.microsoft.com/office/drawing/2014/main" id="{00000000-0008-0000-0500-000078600100}"/>
            </a:ext>
          </a:extLst>
        </xdr:cNvPr>
        <xdr:cNvSpPr>
          <a:spLocks noChangeShapeType="1"/>
        </xdr:cNvSpPr>
      </xdr:nvSpPr>
      <xdr:spPr bwMode="auto">
        <a:xfrm>
          <a:off x="400050" y="6419850"/>
          <a:ext cx="28575" cy="762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2</xdr:col>
      <xdr:colOff>47625</xdr:colOff>
      <xdr:row>37</xdr:row>
      <xdr:rowOff>142875</xdr:rowOff>
    </xdr:to>
    <xdr:sp macro="" textlink="">
      <xdr:nvSpPr>
        <xdr:cNvPr id="90233" name="Line 9">
          <a:extLst>
            <a:ext uri="{FF2B5EF4-FFF2-40B4-BE49-F238E27FC236}">
              <a16:creationId xmlns:a16="http://schemas.microsoft.com/office/drawing/2014/main" id="{00000000-0008-0000-0500-000079600100}"/>
            </a:ext>
          </a:extLst>
        </xdr:cNvPr>
        <xdr:cNvSpPr>
          <a:spLocks noChangeShapeType="1"/>
        </xdr:cNvSpPr>
      </xdr:nvSpPr>
      <xdr:spPr bwMode="auto">
        <a:xfrm>
          <a:off x="409575" y="7343775"/>
          <a:ext cx="38100" cy="95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31</xdr:row>
      <xdr:rowOff>76200</xdr:rowOff>
    </xdr:from>
    <xdr:to>
      <xdr:col>2</xdr:col>
      <xdr:colOff>104775</xdr:colOff>
      <xdr:row>31</xdr:row>
      <xdr:rowOff>123825</xdr:rowOff>
    </xdr:to>
    <xdr:sp macro="" textlink="">
      <xdr:nvSpPr>
        <xdr:cNvPr id="90234" name="Line 11">
          <a:extLst>
            <a:ext uri="{FF2B5EF4-FFF2-40B4-BE49-F238E27FC236}">
              <a16:creationId xmlns:a16="http://schemas.microsoft.com/office/drawing/2014/main" id="{00000000-0008-0000-0500-00007A600100}"/>
            </a:ext>
          </a:extLst>
        </xdr:cNvPr>
        <xdr:cNvSpPr>
          <a:spLocks noChangeShapeType="1"/>
        </xdr:cNvSpPr>
      </xdr:nvSpPr>
      <xdr:spPr bwMode="auto">
        <a:xfrm flipV="1">
          <a:off x="419100" y="6457950"/>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47</xdr:row>
      <xdr:rowOff>104775</xdr:rowOff>
    </xdr:from>
    <xdr:to>
      <xdr:col>11</xdr:col>
      <xdr:colOff>171450</xdr:colOff>
      <xdr:row>49</xdr:row>
      <xdr:rowOff>114300</xdr:rowOff>
    </xdr:to>
    <xdr:sp macro="" textlink="">
      <xdr:nvSpPr>
        <xdr:cNvPr id="90235" name="Line 13">
          <a:extLst>
            <a:ext uri="{FF2B5EF4-FFF2-40B4-BE49-F238E27FC236}">
              <a16:creationId xmlns:a16="http://schemas.microsoft.com/office/drawing/2014/main" id="{00000000-0008-0000-0500-00007B600100}"/>
            </a:ext>
          </a:extLst>
        </xdr:cNvPr>
        <xdr:cNvSpPr>
          <a:spLocks noChangeShapeType="1"/>
        </xdr:cNvSpPr>
      </xdr:nvSpPr>
      <xdr:spPr bwMode="auto">
        <a:xfrm>
          <a:off x="1209675" y="9077325"/>
          <a:ext cx="116205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44</xdr:row>
      <xdr:rowOff>95250</xdr:rowOff>
    </xdr:from>
    <xdr:to>
      <xdr:col>14</xdr:col>
      <xdr:colOff>190500</xdr:colOff>
      <xdr:row>47</xdr:row>
      <xdr:rowOff>57150</xdr:rowOff>
    </xdr:to>
    <xdr:sp macro="" textlink="">
      <xdr:nvSpPr>
        <xdr:cNvPr id="90236" name="Line 15">
          <a:extLst>
            <a:ext uri="{FF2B5EF4-FFF2-40B4-BE49-F238E27FC236}">
              <a16:creationId xmlns:a16="http://schemas.microsoft.com/office/drawing/2014/main" id="{00000000-0008-0000-0500-00007C600100}"/>
            </a:ext>
          </a:extLst>
        </xdr:cNvPr>
        <xdr:cNvSpPr>
          <a:spLocks noChangeShapeType="1"/>
        </xdr:cNvSpPr>
      </xdr:nvSpPr>
      <xdr:spPr bwMode="auto">
        <a:xfrm>
          <a:off x="1219200" y="8496300"/>
          <a:ext cx="177165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44</xdr:row>
      <xdr:rowOff>0</xdr:rowOff>
    </xdr:from>
    <xdr:to>
      <xdr:col>30</xdr:col>
      <xdr:colOff>0</xdr:colOff>
      <xdr:row>48</xdr:row>
      <xdr:rowOff>0</xdr:rowOff>
    </xdr:to>
    <xdr:sp macro="" textlink="">
      <xdr:nvSpPr>
        <xdr:cNvPr id="90237" name="AutoShape 16">
          <a:extLst>
            <a:ext uri="{FF2B5EF4-FFF2-40B4-BE49-F238E27FC236}">
              <a16:creationId xmlns:a16="http://schemas.microsoft.com/office/drawing/2014/main" id="{00000000-0008-0000-0500-00007D600100}"/>
            </a:ext>
          </a:extLst>
        </xdr:cNvPr>
        <xdr:cNvSpPr>
          <a:spLocks/>
        </xdr:cNvSpPr>
      </xdr:nvSpPr>
      <xdr:spPr bwMode="auto">
        <a:xfrm>
          <a:off x="6000750" y="8401050"/>
          <a:ext cx="0" cy="762000"/>
        </a:xfrm>
        <a:prstGeom prst="rightBrace">
          <a:avLst>
            <a:gd name="adj1" fmla="val -2147483648"/>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44</xdr:row>
      <xdr:rowOff>0</xdr:rowOff>
    </xdr:from>
    <xdr:to>
      <xdr:col>14</xdr:col>
      <xdr:colOff>0</xdr:colOff>
      <xdr:row>48</xdr:row>
      <xdr:rowOff>0</xdr:rowOff>
    </xdr:to>
    <xdr:sp macro="" textlink="">
      <xdr:nvSpPr>
        <xdr:cNvPr id="82505" name="AutoShape 1">
          <a:extLst>
            <a:ext uri="{FF2B5EF4-FFF2-40B4-BE49-F238E27FC236}">
              <a16:creationId xmlns:a16="http://schemas.microsoft.com/office/drawing/2014/main" id="{00000000-0008-0000-0600-000049420100}"/>
            </a:ext>
          </a:extLst>
        </xdr:cNvPr>
        <xdr:cNvSpPr>
          <a:spLocks/>
        </xdr:cNvSpPr>
      </xdr:nvSpPr>
      <xdr:spPr bwMode="auto">
        <a:xfrm>
          <a:off x="2600325" y="8401050"/>
          <a:ext cx="200025" cy="762000"/>
        </a:xfrm>
        <a:prstGeom prst="rightBrace">
          <a:avLst>
            <a:gd name="adj1" fmla="val 31746"/>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52</xdr:row>
      <xdr:rowOff>0</xdr:rowOff>
    </xdr:from>
    <xdr:to>
      <xdr:col>18</xdr:col>
      <xdr:colOff>0</xdr:colOff>
      <xdr:row>55</xdr:row>
      <xdr:rowOff>0</xdr:rowOff>
    </xdr:to>
    <xdr:sp macro="" textlink="">
      <xdr:nvSpPr>
        <xdr:cNvPr id="82506" name="AutoShape 2">
          <a:extLst>
            <a:ext uri="{FF2B5EF4-FFF2-40B4-BE49-F238E27FC236}">
              <a16:creationId xmlns:a16="http://schemas.microsoft.com/office/drawing/2014/main" id="{00000000-0008-0000-0600-00004A420100}"/>
            </a:ext>
          </a:extLst>
        </xdr:cNvPr>
        <xdr:cNvSpPr>
          <a:spLocks/>
        </xdr:cNvSpPr>
      </xdr:nvSpPr>
      <xdr:spPr bwMode="auto">
        <a:xfrm>
          <a:off x="3400425" y="9696450"/>
          <a:ext cx="200025" cy="571500"/>
        </a:xfrm>
        <a:prstGeom prst="rightBrace">
          <a:avLst>
            <a:gd name="adj1" fmla="val 2381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163830</xdr:colOff>
      <xdr:row>8</xdr:row>
      <xdr:rowOff>0</xdr:rowOff>
    </xdr:from>
    <xdr:to>
      <xdr:col>29</xdr:col>
      <xdr:colOff>163830</xdr:colOff>
      <xdr:row>9</xdr:row>
      <xdr:rowOff>0</xdr:rowOff>
    </xdr:to>
    <xdr:sp macro="" textlink="">
      <xdr:nvSpPr>
        <xdr:cNvPr id="17411" name="Text Box 3">
          <a:extLst>
            <a:ext uri="{FF2B5EF4-FFF2-40B4-BE49-F238E27FC236}">
              <a16:creationId xmlns:a16="http://schemas.microsoft.com/office/drawing/2014/main" id="{00000000-0008-0000-0600-0000034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17412" name="Text Box 4">
          <a:extLst>
            <a:ext uri="{FF2B5EF4-FFF2-40B4-BE49-F238E27FC236}">
              <a16:creationId xmlns:a16="http://schemas.microsoft.com/office/drawing/2014/main" id="{00000000-0008-0000-0600-00000444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7413" name="Text Box 5">
          <a:extLst>
            <a:ext uri="{FF2B5EF4-FFF2-40B4-BE49-F238E27FC236}">
              <a16:creationId xmlns:a16="http://schemas.microsoft.com/office/drawing/2014/main" id="{00000000-0008-0000-0600-0000054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82510" name="AutoShape 6">
          <a:extLst>
            <a:ext uri="{FF2B5EF4-FFF2-40B4-BE49-F238E27FC236}">
              <a16:creationId xmlns:a16="http://schemas.microsoft.com/office/drawing/2014/main" id="{00000000-0008-0000-0600-00004E42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37</xdr:row>
      <xdr:rowOff>85725</xdr:rowOff>
    </xdr:from>
    <xdr:to>
      <xdr:col>2</xdr:col>
      <xdr:colOff>123825</xdr:colOff>
      <xdr:row>37</xdr:row>
      <xdr:rowOff>133350</xdr:rowOff>
    </xdr:to>
    <xdr:sp macro="" textlink="">
      <xdr:nvSpPr>
        <xdr:cNvPr id="82511" name="Line 7">
          <a:extLst>
            <a:ext uri="{FF2B5EF4-FFF2-40B4-BE49-F238E27FC236}">
              <a16:creationId xmlns:a16="http://schemas.microsoft.com/office/drawing/2014/main" id="{00000000-0008-0000-0600-00004F420100}"/>
            </a:ext>
          </a:extLst>
        </xdr:cNvPr>
        <xdr:cNvSpPr>
          <a:spLocks noChangeShapeType="1"/>
        </xdr:cNvSpPr>
      </xdr:nvSpPr>
      <xdr:spPr bwMode="auto">
        <a:xfrm flipV="1">
          <a:off x="438150" y="7381875"/>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38100</xdr:rowOff>
    </xdr:from>
    <xdr:to>
      <xdr:col>2</xdr:col>
      <xdr:colOff>28575</xdr:colOff>
      <xdr:row>31</xdr:row>
      <xdr:rowOff>114300</xdr:rowOff>
    </xdr:to>
    <xdr:sp macro="" textlink="">
      <xdr:nvSpPr>
        <xdr:cNvPr id="82512" name="Line 8">
          <a:extLst>
            <a:ext uri="{FF2B5EF4-FFF2-40B4-BE49-F238E27FC236}">
              <a16:creationId xmlns:a16="http://schemas.microsoft.com/office/drawing/2014/main" id="{00000000-0008-0000-0600-000050420100}"/>
            </a:ext>
          </a:extLst>
        </xdr:cNvPr>
        <xdr:cNvSpPr>
          <a:spLocks noChangeShapeType="1"/>
        </xdr:cNvSpPr>
      </xdr:nvSpPr>
      <xdr:spPr bwMode="auto">
        <a:xfrm>
          <a:off x="400050" y="6419850"/>
          <a:ext cx="28575" cy="762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2</xdr:col>
      <xdr:colOff>47625</xdr:colOff>
      <xdr:row>37</xdr:row>
      <xdr:rowOff>142875</xdr:rowOff>
    </xdr:to>
    <xdr:sp macro="" textlink="">
      <xdr:nvSpPr>
        <xdr:cNvPr id="82513" name="Line 9">
          <a:extLst>
            <a:ext uri="{FF2B5EF4-FFF2-40B4-BE49-F238E27FC236}">
              <a16:creationId xmlns:a16="http://schemas.microsoft.com/office/drawing/2014/main" id="{00000000-0008-0000-0600-000051420100}"/>
            </a:ext>
          </a:extLst>
        </xdr:cNvPr>
        <xdr:cNvSpPr>
          <a:spLocks noChangeShapeType="1"/>
        </xdr:cNvSpPr>
      </xdr:nvSpPr>
      <xdr:spPr bwMode="auto">
        <a:xfrm>
          <a:off x="409575" y="7343775"/>
          <a:ext cx="38100" cy="95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31</xdr:row>
      <xdr:rowOff>76200</xdr:rowOff>
    </xdr:from>
    <xdr:to>
      <xdr:col>2</xdr:col>
      <xdr:colOff>104775</xdr:colOff>
      <xdr:row>31</xdr:row>
      <xdr:rowOff>123825</xdr:rowOff>
    </xdr:to>
    <xdr:sp macro="" textlink="">
      <xdr:nvSpPr>
        <xdr:cNvPr id="82514" name="Line 10">
          <a:extLst>
            <a:ext uri="{FF2B5EF4-FFF2-40B4-BE49-F238E27FC236}">
              <a16:creationId xmlns:a16="http://schemas.microsoft.com/office/drawing/2014/main" id="{00000000-0008-0000-0600-000052420100}"/>
            </a:ext>
          </a:extLst>
        </xdr:cNvPr>
        <xdr:cNvSpPr>
          <a:spLocks noChangeShapeType="1"/>
        </xdr:cNvSpPr>
      </xdr:nvSpPr>
      <xdr:spPr bwMode="auto">
        <a:xfrm flipV="1">
          <a:off x="419100" y="6457950"/>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46</xdr:row>
      <xdr:rowOff>85725</xdr:rowOff>
    </xdr:from>
    <xdr:to>
      <xdr:col>21</xdr:col>
      <xdr:colOff>76200</xdr:colOff>
      <xdr:row>49</xdr:row>
      <xdr:rowOff>19050</xdr:rowOff>
    </xdr:to>
    <xdr:sp macro="" textlink="">
      <xdr:nvSpPr>
        <xdr:cNvPr id="82515" name="Line 15">
          <a:extLst>
            <a:ext uri="{FF2B5EF4-FFF2-40B4-BE49-F238E27FC236}">
              <a16:creationId xmlns:a16="http://schemas.microsoft.com/office/drawing/2014/main" id="{00000000-0008-0000-0600-000053420100}"/>
            </a:ext>
          </a:extLst>
        </xdr:cNvPr>
        <xdr:cNvSpPr>
          <a:spLocks noChangeShapeType="1"/>
        </xdr:cNvSpPr>
      </xdr:nvSpPr>
      <xdr:spPr bwMode="auto">
        <a:xfrm flipH="1">
          <a:off x="3571875" y="8867775"/>
          <a:ext cx="7048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44</xdr:row>
      <xdr:rowOff>0</xdr:rowOff>
    </xdr:from>
    <xdr:to>
      <xdr:col>14</xdr:col>
      <xdr:colOff>0</xdr:colOff>
      <xdr:row>48</xdr:row>
      <xdr:rowOff>0</xdr:rowOff>
    </xdr:to>
    <xdr:sp macro="" textlink="">
      <xdr:nvSpPr>
        <xdr:cNvPr id="86270" name="AutoShape 1">
          <a:extLst>
            <a:ext uri="{FF2B5EF4-FFF2-40B4-BE49-F238E27FC236}">
              <a16:creationId xmlns:a16="http://schemas.microsoft.com/office/drawing/2014/main" id="{00000000-0008-0000-0700-0000FE500100}"/>
            </a:ext>
          </a:extLst>
        </xdr:cNvPr>
        <xdr:cNvSpPr>
          <a:spLocks/>
        </xdr:cNvSpPr>
      </xdr:nvSpPr>
      <xdr:spPr bwMode="auto">
        <a:xfrm>
          <a:off x="2600325" y="8401050"/>
          <a:ext cx="200025" cy="762000"/>
        </a:xfrm>
        <a:prstGeom prst="rightBrace">
          <a:avLst>
            <a:gd name="adj1" fmla="val 31746"/>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52</xdr:row>
      <xdr:rowOff>0</xdr:rowOff>
    </xdr:from>
    <xdr:to>
      <xdr:col>18</xdr:col>
      <xdr:colOff>0</xdr:colOff>
      <xdr:row>55</xdr:row>
      <xdr:rowOff>0</xdr:rowOff>
    </xdr:to>
    <xdr:sp macro="" textlink="">
      <xdr:nvSpPr>
        <xdr:cNvPr id="86271" name="AutoShape 2">
          <a:extLst>
            <a:ext uri="{FF2B5EF4-FFF2-40B4-BE49-F238E27FC236}">
              <a16:creationId xmlns:a16="http://schemas.microsoft.com/office/drawing/2014/main" id="{00000000-0008-0000-0700-0000FF500100}"/>
            </a:ext>
          </a:extLst>
        </xdr:cNvPr>
        <xdr:cNvSpPr>
          <a:spLocks/>
        </xdr:cNvSpPr>
      </xdr:nvSpPr>
      <xdr:spPr bwMode="auto">
        <a:xfrm>
          <a:off x="3400425" y="9696450"/>
          <a:ext cx="200025" cy="571500"/>
        </a:xfrm>
        <a:prstGeom prst="rightBrace">
          <a:avLst>
            <a:gd name="adj1" fmla="val 2381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163830</xdr:colOff>
      <xdr:row>8</xdr:row>
      <xdr:rowOff>0</xdr:rowOff>
    </xdr:from>
    <xdr:to>
      <xdr:col>29</xdr:col>
      <xdr:colOff>163830</xdr:colOff>
      <xdr:row>9</xdr:row>
      <xdr:rowOff>0</xdr:rowOff>
    </xdr:to>
    <xdr:sp macro="" textlink="">
      <xdr:nvSpPr>
        <xdr:cNvPr id="16387" name="Text Box 3">
          <a:extLst>
            <a:ext uri="{FF2B5EF4-FFF2-40B4-BE49-F238E27FC236}">
              <a16:creationId xmlns:a16="http://schemas.microsoft.com/office/drawing/2014/main" id="{00000000-0008-0000-0700-00000340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16388" name="Text Box 4">
          <a:extLst>
            <a:ext uri="{FF2B5EF4-FFF2-40B4-BE49-F238E27FC236}">
              <a16:creationId xmlns:a16="http://schemas.microsoft.com/office/drawing/2014/main" id="{00000000-0008-0000-0700-00000440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6389" name="Text Box 5">
          <a:extLst>
            <a:ext uri="{FF2B5EF4-FFF2-40B4-BE49-F238E27FC236}">
              <a16:creationId xmlns:a16="http://schemas.microsoft.com/office/drawing/2014/main" id="{00000000-0008-0000-0700-00000540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86275" name="AutoShape 6">
          <a:extLst>
            <a:ext uri="{FF2B5EF4-FFF2-40B4-BE49-F238E27FC236}">
              <a16:creationId xmlns:a16="http://schemas.microsoft.com/office/drawing/2014/main" id="{00000000-0008-0000-0700-00000351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37</xdr:row>
      <xdr:rowOff>85725</xdr:rowOff>
    </xdr:from>
    <xdr:to>
      <xdr:col>2</xdr:col>
      <xdr:colOff>123825</xdr:colOff>
      <xdr:row>37</xdr:row>
      <xdr:rowOff>133350</xdr:rowOff>
    </xdr:to>
    <xdr:sp macro="" textlink="">
      <xdr:nvSpPr>
        <xdr:cNvPr id="86276" name="Line 7">
          <a:extLst>
            <a:ext uri="{FF2B5EF4-FFF2-40B4-BE49-F238E27FC236}">
              <a16:creationId xmlns:a16="http://schemas.microsoft.com/office/drawing/2014/main" id="{00000000-0008-0000-0700-000004510100}"/>
            </a:ext>
          </a:extLst>
        </xdr:cNvPr>
        <xdr:cNvSpPr>
          <a:spLocks noChangeShapeType="1"/>
        </xdr:cNvSpPr>
      </xdr:nvSpPr>
      <xdr:spPr bwMode="auto">
        <a:xfrm flipV="1">
          <a:off x="438150" y="7381875"/>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38100</xdr:rowOff>
    </xdr:from>
    <xdr:to>
      <xdr:col>2</xdr:col>
      <xdr:colOff>28575</xdr:colOff>
      <xdr:row>31</xdr:row>
      <xdr:rowOff>114300</xdr:rowOff>
    </xdr:to>
    <xdr:sp macro="" textlink="">
      <xdr:nvSpPr>
        <xdr:cNvPr id="86277" name="Line 8">
          <a:extLst>
            <a:ext uri="{FF2B5EF4-FFF2-40B4-BE49-F238E27FC236}">
              <a16:creationId xmlns:a16="http://schemas.microsoft.com/office/drawing/2014/main" id="{00000000-0008-0000-0700-000005510100}"/>
            </a:ext>
          </a:extLst>
        </xdr:cNvPr>
        <xdr:cNvSpPr>
          <a:spLocks noChangeShapeType="1"/>
        </xdr:cNvSpPr>
      </xdr:nvSpPr>
      <xdr:spPr bwMode="auto">
        <a:xfrm>
          <a:off x="400050" y="6419850"/>
          <a:ext cx="28575" cy="762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2</xdr:col>
      <xdr:colOff>47625</xdr:colOff>
      <xdr:row>37</xdr:row>
      <xdr:rowOff>142875</xdr:rowOff>
    </xdr:to>
    <xdr:sp macro="" textlink="">
      <xdr:nvSpPr>
        <xdr:cNvPr id="86278" name="Line 9">
          <a:extLst>
            <a:ext uri="{FF2B5EF4-FFF2-40B4-BE49-F238E27FC236}">
              <a16:creationId xmlns:a16="http://schemas.microsoft.com/office/drawing/2014/main" id="{00000000-0008-0000-0700-000006510100}"/>
            </a:ext>
          </a:extLst>
        </xdr:cNvPr>
        <xdr:cNvSpPr>
          <a:spLocks noChangeShapeType="1"/>
        </xdr:cNvSpPr>
      </xdr:nvSpPr>
      <xdr:spPr bwMode="auto">
        <a:xfrm>
          <a:off x="409575" y="7343775"/>
          <a:ext cx="38100" cy="95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31</xdr:row>
      <xdr:rowOff>76200</xdr:rowOff>
    </xdr:from>
    <xdr:to>
      <xdr:col>2</xdr:col>
      <xdr:colOff>104775</xdr:colOff>
      <xdr:row>31</xdr:row>
      <xdr:rowOff>123825</xdr:rowOff>
    </xdr:to>
    <xdr:sp macro="" textlink="">
      <xdr:nvSpPr>
        <xdr:cNvPr id="86279" name="Line 10">
          <a:extLst>
            <a:ext uri="{FF2B5EF4-FFF2-40B4-BE49-F238E27FC236}">
              <a16:creationId xmlns:a16="http://schemas.microsoft.com/office/drawing/2014/main" id="{00000000-0008-0000-0700-000007510100}"/>
            </a:ext>
          </a:extLst>
        </xdr:cNvPr>
        <xdr:cNvSpPr>
          <a:spLocks noChangeShapeType="1"/>
        </xdr:cNvSpPr>
      </xdr:nvSpPr>
      <xdr:spPr bwMode="auto">
        <a:xfrm flipV="1">
          <a:off x="419100" y="6457950"/>
          <a:ext cx="85725" cy="476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18433" name="Text Box 1">
          <a:extLst>
            <a:ext uri="{FF2B5EF4-FFF2-40B4-BE49-F238E27FC236}">
              <a16:creationId xmlns:a16="http://schemas.microsoft.com/office/drawing/2014/main" id="{00000000-0008-0000-0800-0000014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18434" name="Text Box 2">
          <a:extLst>
            <a:ext uri="{FF2B5EF4-FFF2-40B4-BE49-F238E27FC236}">
              <a16:creationId xmlns:a16="http://schemas.microsoft.com/office/drawing/2014/main" id="{00000000-0008-0000-0800-00000248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8435" name="Text Box 3">
          <a:extLst>
            <a:ext uri="{FF2B5EF4-FFF2-40B4-BE49-F238E27FC236}">
              <a16:creationId xmlns:a16="http://schemas.microsoft.com/office/drawing/2014/main" id="{00000000-0008-0000-0800-0000034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8436" name="Text Box 4">
          <a:extLst>
            <a:ext uri="{FF2B5EF4-FFF2-40B4-BE49-F238E27FC236}">
              <a16:creationId xmlns:a16="http://schemas.microsoft.com/office/drawing/2014/main" id="{00000000-0008-0000-0800-00000448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84249" name="AutoShape 5">
          <a:extLst>
            <a:ext uri="{FF2B5EF4-FFF2-40B4-BE49-F238E27FC236}">
              <a16:creationId xmlns:a16="http://schemas.microsoft.com/office/drawing/2014/main" id="{00000000-0008-0000-0800-00001949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38100</xdr:colOff>
      <xdr:row>23</xdr:row>
      <xdr:rowOff>57150</xdr:rowOff>
    </xdr:from>
    <xdr:to>
      <xdr:col>16</xdr:col>
      <xdr:colOff>95250</xdr:colOff>
      <xdr:row>23</xdr:row>
      <xdr:rowOff>161925</xdr:rowOff>
    </xdr:to>
    <xdr:sp macro="" textlink="">
      <xdr:nvSpPr>
        <xdr:cNvPr id="84250" name="Line 6">
          <a:extLst>
            <a:ext uri="{FF2B5EF4-FFF2-40B4-BE49-F238E27FC236}">
              <a16:creationId xmlns:a16="http://schemas.microsoft.com/office/drawing/2014/main" id="{00000000-0008-0000-0800-00001A490100}"/>
            </a:ext>
          </a:extLst>
        </xdr:cNvPr>
        <xdr:cNvSpPr>
          <a:spLocks noChangeShapeType="1"/>
        </xdr:cNvSpPr>
      </xdr:nvSpPr>
      <xdr:spPr bwMode="auto">
        <a:xfrm>
          <a:off x="3238500" y="5219700"/>
          <a:ext cx="57150" cy="1047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85725</xdr:colOff>
      <xdr:row>23</xdr:row>
      <xdr:rowOff>95250</xdr:rowOff>
    </xdr:from>
    <xdr:to>
      <xdr:col>16</xdr:col>
      <xdr:colOff>180975</xdr:colOff>
      <xdr:row>23</xdr:row>
      <xdr:rowOff>171450</xdr:rowOff>
    </xdr:to>
    <xdr:sp macro="" textlink="">
      <xdr:nvSpPr>
        <xdr:cNvPr id="84251" name="Line 7">
          <a:extLst>
            <a:ext uri="{FF2B5EF4-FFF2-40B4-BE49-F238E27FC236}">
              <a16:creationId xmlns:a16="http://schemas.microsoft.com/office/drawing/2014/main" id="{00000000-0008-0000-0800-00001B490100}"/>
            </a:ext>
          </a:extLst>
        </xdr:cNvPr>
        <xdr:cNvSpPr>
          <a:spLocks noChangeShapeType="1"/>
        </xdr:cNvSpPr>
      </xdr:nvSpPr>
      <xdr:spPr bwMode="auto">
        <a:xfrm flipV="1">
          <a:off x="3286125" y="5257800"/>
          <a:ext cx="95250" cy="762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19457" name="Text Box 1">
          <a:extLst>
            <a:ext uri="{FF2B5EF4-FFF2-40B4-BE49-F238E27FC236}">
              <a16:creationId xmlns:a16="http://schemas.microsoft.com/office/drawing/2014/main" id="{00000000-0008-0000-0A00-0000014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19458" name="Text Box 2">
          <a:extLst>
            <a:ext uri="{FF2B5EF4-FFF2-40B4-BE49-F238E27FC236}">
              <a16:creationId xmlns:a16="http://schemas.microsoft.com/office/drawing/2014/main" id="{00000000-0008-0000-0A00-0000024C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9459" name="Text Box 3">
          <a:extLst>
            <a:ext uri="{FF2B5EF4-FFF2-40B4-BE49-F238E27FC236}">
              <a16:creationId xmlns:a16="http://schemas.microsoft.com/office/drawing/2014/main" id="{00000000-0008-0000-0A00-0000034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9460" name="Text Box 4">
          <a:extLst>
            <a:ext uri="{FF2B5EF4-FFF2-40B4-BE49-F238E27FC236}">
              <a16:creationId xmlns:a16="http://schemas.microsoft.com/office/drawing/2014/main" id="{00000000-0008-0000-0A00-0000044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19461" name="Text Box 5">
          <a:extLst>
            <a:ext uri="{FF2B5EF4-FFF2-40B4-BE49-F238E27FC236}">
              <a16:creationId xmlns:a16="http://schemas.microsoft.com/office/drawing/2014/main" id="{00000000-0008-0000-0A00-0000054C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71630" name="AutoShape 6">
          <a:extLst>
            <a:ext uri="{FF2B5EF4-FFF2-40B4-BE49-F238E27FC236}">
              <a16:creationId xmlns:a16="http://schemas.microsoft.com/office/drawing/2014/main" id="{00000000-0008-0000-0A00-0000CE17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20481" name="Text Box 1">
          <a:extLst>
            <a:ext uri="{FF2B5EF4-FFF2-40B4-BE49-F238E27FC236}">
              <a16:creationId xmlns:a16="http://schemas.microsoft.com/office/drawing/2014/main" id="{00000000-0008-0000-0B00-00000150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20482" name="Text Box 2">
          <a:extLst>
            <a:ext uri="{FF2B5EF4-FFF2-40B4-BE49-F238E27FC236}">
              <a16:creationId xmlns:a16="http://schemas.microsoft.com/office/drawing/2014/main" id="{00000000-0008-0000-0B00-00000250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0483" name="Text Box 3">
          <a:extLst>
            <a:ext uri="{FF2B5EF4-FFF2-40B4-BE49-F238E27FC236}">
              <a16:creationId xmlns:a16="http://schemas.microsoft.com/office/drawing/2014/main" id="{00000000-0008-0000-0B00-00000350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0484" name="Text Box 4">
          <a:extLst>
            <a:ext uri="{FF2B5EF4-FFF2-40B4-BE49-F238E27FC236}">
              <a16:creationId xmlns:a16="http://schemas.microsoft.com/office/drawing/2014/main" id="{00000000-0008-0000-0B00-00000450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0485" name="Text Box 5">
          <a:extLst>
            <a:ext uri="{FF2B5EF4-FFF2-40B4-BE49-F238E27FC236}">
              <a16:creationId xmlns:a16="http://schemas.microsoft.com/office/drawing/2014/main" id="{00000000-0008-0000-0B00-00000550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80487" name="AutoShape 6">
          <a:extLst>
            <a:ext uri="{FF2B5EF4-FFF2-40B4-BE49-F238E27FC236}">
              <a16:creationId xmlns:a16="http://schemas.microsoft.com/office/drawing/2014/main" id="{00000000-0008-0000-0B00-0000673A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161925</xdr:colOff>
      <xdr:row>26</xdr:row>
      <xdr:rowOff>123825</xdr:rowOff>
    </xdr:from>
    <xdr:to>
      <xdr:col>10</xdr:col>
      <xdr:colOff>0</xdr:colOff>
      <xdr:row>27</xdr:row>
      <xdr:rowOff>47625</xdr:rowOff>
    </xdr:to>
    <xdr:sp macro="" textlink="">
      <xdr:nvSpPr>
        <xdr:cNvPr id="80488" name="Oval 8">
          <a:extLst>
            <a:ext uri="{FF2B5EF4-FFF2-40B4-BE49-F238E27FC236}">
              <a16:creationId xmlns:a16="http://schemas.microsoft.com/office/drawing/2014/main" id="{00000000-0008-0000-0B00-0000683A0100}"/>
            </a:ext>
          </a:extLst>
        </xdr:cNvPr>
        <xdr:cNvSpPr>
          <a:spLocks noChangeArrowheads="1"/>
        </xdr:cNvSpPr>
      </xdr:nvSpPr>
      <xdr:spPr bwMode="auto">
        <a:xfrm>
          <a:off x="1362075" y="6200775"/>
          <a:ext cx="638175" cy="2286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123825</xdr:colOff>
      <xdr:row>26</xdr:row>
      <xdr:rowOff>133350</xdr:rowOff>
    </xdr:from>
    <xdr:to>
      <xdr:col>21</xdr:col>
      <xdr:colOff>76200</xdr:colOff>
      <xdr:row>27</xdr:row>
      <xdr:rowOff>38100</xdr:rowOff>
    </xdr:to>
    <xdr:sp macro="" textlink="">
      <xdr:nvSpPr>
        <xdr:cNvPr id="80489" name="Oval 9">
          <a:extLst>
            <a:ext uri="{FF2B5EF4-FFF2-40B4-BE49-F238E27FC236}">
              <a16:creationId xmlns:a16="http://schemas.microsoft.com/office/drawing/2014/main" id="{00000000-0008-0000-0B00-0000693A0100}"/>
            </a:ext>
          </a:extLst>
        </xdr:cNvPr>
        <xdr:cNvSpPr>
          <a:spLocks noChangeArrowheads="1"/>
        </xdr:cNvSpPr>
      </xdr:nvSpPr>
      <xdr:spPr bwMode="auto">
        <a:xfrm>
          <a:off x="3724275" y="6210300"/>
          <a:ext cx="552450" cy="2095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163830</xdr:colOff>
      <xdr:row>8</xdr:row>
      <xdr:rowOff>0</xdr:rowOff>
    </xdr:from>
    <xdr:to>
      <xdr:col>29</xdr:col>
      <xdr:colOff>163830</xdr:colOff>
      <xdr:row>9</xdr:row>
      <xdr:rowOff>0</xdr:rowOff>
    </xdr:to>
    <xdr:sp macro="" textlink="">
      <xdr:nvSpPr>
        <xdr:cNvPr id="21505" name="Text Box 1">
          <a:extLst>
            <a:ext uri="{FF2B5EF4-FFF2-40B4-BE49-F238E27FC236}">
              <a16:creationId xmlns:a16="http://schemas.microsoft.com/office/drawing/2014/main" id="{00000000-0008-0000-0C00-0000015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xdr:col>
      <xdr:colOff>0</xdr:colOff>
      <xdr:row>8</xdr:row>
      <xdr:rowOff>0</xdr:rowOff>
    </xdr:from>
    <xdr:to>
      <xdr:col>20</xdr:col>
      <xdr:colOff>9525</xdr:colOff>
      <xdr:row>9</xdr:row>
      <xdr:rowOff>0</xdr:rowOff>
    </xdr:to>
    <xdr:sp macro="" textlink="">
      <xdr:nvSpPr>
        <xdr:cNvPr id="21506" name="Text Box 2">
          <a:extLst>
            <a:ext uri="{FF2B5EF4-FFF2-40B4-BE49-F238E27FC236}">
              <a16:creationId xmlns:a16="http://schemas.microsoft.com/office/drawing/2014/main" id="{00000000-0008-0000-0C00-000002540000}"/>
            </a:ext>
          </a:extLst>
        </xdr:cNvPr>
        <xdr:cNvSpPr txBox="1">
          <a:spLocks noChangeArrowheads="1"/>
        </xdr:cNvSpPr>
      </xdr:nvSpPr>
      <xdr:spPr bwMode="auto">
        <a:xfrm>
          <a:off x="2600325" y="1714500"/>
          <a:ext cx="1409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1507" name="Text Box 3">
          <a:extLst>
            <a:ext uri="{FF2B5EF4-FFF2-40B4-BE49-F238E27FC236}">
              <a16:creationId xmlns:a16="http://schemas.microsoft.com/office/drawing/2014/main" id="{00000000-0008-0000-0C00-0000035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1508" name="Text Box 4">
          <a:extLst>
            <a:ext uri="{FF2B5EF4-FFF2-40B4-BE49-F238E27FC236}">
              <a16:creationId xmlns:a16="http://schemas.microsoft.com/office/drawing/2014/main" id="{00000000-0008-0000-0C00-0000045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1509" name="Text Box 5">
          <a:extLst>
            <a:ext uri="{FF2B5EF4-FFF2-40B4-BE49-F238E27FC236}">
              <a16:creationId xmlns:a16="http://schemas.microsoft.com/office/drawing/2014/main" id="{00000000-0008-0000-0C00-0000055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163830</xdr:colOff>
      <xdr:row>8</xdr:row>
      <xdr:rowOff>0</xdr:rowOff>
    </xdr:from>
    <xdr:to>
      <xdr:col>29</xdr:col>
      <xdr:colOff>163830</xdr:colOff>
      <xdr:row>9</xdr:row>
      <xdr:rowOff>0</xdr:rowOff>
    </xdr:to>
    <xdr:sp macro="" textlink="">
      <xdr:nvSpPr>
        <xdr:cNvPr id="21510" name="Text Box 6">
          <a:extLst>
            <a:ext uri="{FF2B5EF4-FFF2-40B4-BE49-F238E27FC236}">
              <a16:creationId xmlns:a16="http://schemas.microsoft.com/office/drawing/2014/main" id="{00000000-0008-0000-0C00-000006540000}"/>
            </a:ext>
          </a:extLst>
        </xdr:cNvPr>
        <xdr:cNvSpPr txBox="1">
          <a:spLocks noChangeArrowheads="1"/>
        </xdr:cNvSpPr>
      </xdr:nvSpPr>
      <xdr:spPr bwMode="auto">
        <a:xfrm>
          <a:off x="5772150" y="171450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endParaRPr lang="ja-JP" altLang="en-US"/>
        </a:p>
      </xdr:txBody>
    </xdr:sp>
    <xdr:clientData/>
  </xdr:twoCellAnchor>
  <xdr:twoCellAnchor>
    <xdr:from>
      <xdr:col>28</xdr:col>
      <xdr:colOff>28575</xdr:colOff>
      <xdr:row>8</xdr:row>
      <xdr:rowOff>57150</xdr:rowOff>
    </xdr:from>
    <xdr:to>
      <xdr:col>29</xdr:col>
      <xdr:colOff>114300</xdr:colOff>
      <xdr:row>8</xdr:row>
      <xdr:rowOff>323850</xdr:rowOff>
    </xdr:to>
    <xdr:sp macro="" textlink="">
      <xdr:nvSpPr>
        <xdr:cNvPr id="87295" name="AutoShape 7">
          <a:extLst>
            <a:ext uri="{FF2B5EF4-FFF2-40B4-BE49-F238E27FC236}">
              <a16:creationId xmlns:a16="http://schemas.microsoft.com/office/drawing/2014/main" id="{00000000-0008-0000-0C00-0000FF540100}"/>
            </a:ext>
          </a:extLst>
        </xdr:cNvPr>
        <xdr:cNvSpPr>
          <a:spLocks noChangeArrowheads="1"/>
        </xdr:cNvSpPr>
      </xdr:nvSpPr>
      <xdr:spPr bwMode="auto">
        <a:xfrm>
          <a:off x="5629275" y="1771650"/>
          <a:ext cx="285750" cy="266700"/>
        </a:xfrm>
        <a:prstGeom prst="smileyFace">
          <a:avLst>
            <a:gd name="adj" fmla="val 4653"/>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28575</xdr:colOff>
      <xdr:row>14</xdr:row>
      <xdr:rowOff>57150</xdr:rowOff>
    </xdr:from>
    <xdr:to>
      <xdr:col>8</xdr:col>
      <xdr:colOff>95250</xdr:colOff>
      <xdr:row>14</xdr:row>
      <xdr:rowOff>180975</xdr:rowOff>
    </xdr:to>
    <xdr:sp macro="" textlink="">
      <xdr:nvSpPr>
        <xdr:cNvPr id="87296" name="Line 8">
          <a:extLst>
            <a:ext uri="{FF2B5EF4-FFF2-40B4-BE49-F238E27FC236}">
              <a16:creationId xmlns:a16="http://schemas.microsoft.com/office/drawing/2014/main" id="{00000000-0008-0000-0C00-000000550100}"/>
            </a:ext>
          </a:extLst>
        </xdr:cNvPr>
        <xdr:cNvSpPr>
          <a:spLocks noChangeShapeType="1"/>
        </xdr:cNvSpPr>
      </xdr:nvSpPr>
      <xdr:spPr bwMode="auto">
        <a:xfrm>
          <a:off x="1628775" y="3409950"/>
          <a:ext cx="66675" cy="1238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14</xdr:row>
      <xdr:rowOff>95250</xdr:rowOff>
    </xdr:from>
    <xdr:to>
      <xdr:col>8</xdr:col>
      <xdr:colOff>161925</xdr:colOff>
      <xdr:row>14</xdr:row>
      <xdr:rowOff>200025</xdr:rowOff>
    </xdr:to>
    <xdr:sp macro="" textlink="">
      <xdr:nvSpPr>
        <xdr:cNvPr id="87297" name="Line 9">
          <a:extLst>
            <a:ext uri="{FF2B5EF4-FFF2-40B4-BE49-F238E27FC236}">
              <a16:creationId xmlns:a16="http://schemas.microsoft.com/office/drawing/2014/main" id="{00000000-0008-0000-0C00-000001550100}"/>
            </a:ext>
          </a:extLst>
        </xdr:cNvPr>
        <xdr:cNvSpPr>
          <a:spLocks noChangeShapeType="1"/>
        </xdr:cNvSpPr>
      </xdr:nvSpPr>
      <xdr:spPr bwMode="auto">
        <a:xfrm flipV="1">
          <a:off x="1695450" y="3448050"/>
          <a:ext cx="66675" cy="1047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43</xdr:row>
      <xdr:rowOff>0</xdr:rowOff>
    </xdr:from>
    <xdr:to>
      <xdr:col>8</xdr:col>
      <xdr:colOff>66675</xdr:colOff>
      <xdr:row>43</xdr:row>
      <xdr:rowOff>200025</xdr:rowOff>
    </xdr:to>
    <xdr:sp macro="" textlink="">
      <xdr:nvSpPr>
        <xdr:cNvPr id="87298" name="Oval 10">
          <a:extLst>
            <a:ext uri="{FF2B5EF4-FFF2-40B4-BE49-F238E27FC236}">
              <a16:creationId xmlns:a16="http://schemas.microsoft.com/office/drawing/2014/main" id="{00000000-0008-0000-0C00-000002550100}"/>
            </a:ext>
          </a:extLst>
        </xdr:cNvPr>
        <xdr:cNvSpPr>
          <a:spLocks noChangeArrowheads="1"/>
        </xdr:cNvSpPr>
      </xdr:nvSpPr>
      <xdr:spPr bwMode="auto">
        <a:xfrm>
          <a:off x="1485900" y="9163050"/>
          <a:ext cx="18097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3A69-620E-472A-B184-1EFFF3DA7456}">
  <dimension ref="A3:D14"/>
  <sheetViews>
    <sheetView zoomScaleNormal="100" workbookViewId="0">
      <selection activeCell="C9" sqref="C9"/>
    </sheetView>
  </sheetViews>
  <sheetFormatPr defaultRowHeight="14.25"/>
  <cols>
    <col min="1" max="1" width="13.25" customWidth="1"/>
    <col min="2" max="2" width="19.375" customWidth="1"/>
    <col min="3" max="3" width="17.5" customWidth="1"/>
    <col min="4" max="4" width="41.5" customWidth="1"/>
  </cols>
  <sheetData>
    <row r="3" spans="1:4">
      <c r="A3" s="290"/>
      <c r="B3" s="291" t="s">
        <v>545</v>
      </c>
      <c r="C3" s="291" t="s">
        <v>559</v>
      </c>
      <c r="D3" s="291" t="s">
        <v>188</v>
      </c>
    </row>
    <row r="4" spans="1:4">
      <c r="A4" s="288" t="s">
        <v>535</v>
      </c>
      <c r="B4" s="288" t="s">
        <v>560</v>
      </c>
      <c r="C4" s="289" t="s">
        <v>546</v>
      </c>
      <c r="D4" s="406" t="s">
        <v>564</v>
      </c>
    </row>
    <row r="5" spans="1:4">
      <c r="A5" s="288" t="s">
        <v>536</v>
      </c>
      <c r="B5" s="288" t="s">
        <v>548</v>
      </c>
      <c r="C5" s="289" t="s">
        <v>546</v>
      </c>
      <c r="D5" s="407"/>
    </row>
    <row r="6" spans="1:4">
      <c r="A6" s="293" t="s">
        <v>537</v>
      </c>
      <c r="B6" s="293" t="s">
        <v>550</v>
      </c>
      <c r="C6" s="293" t="s">
        <v>547</v>
      </c>
      <c r="D6" s="292"/>
    </row>
    <row r="7" spans="1:4" ht="33.75" customHeight="1">
      <c r="A7" s="288" t="s">
        <v>538</v>
      </c>
      <c r="B7" s="288" t="s">
        <v>551</v>
      </c>
      <c r="C7" s="288" t="s">
        <v>546</v>
      </c>
      <c r="D7" s="404" t="s">
        <v>563</v>
      </c>
    </row>
    <row r="8" spans="1:4" ht="30.75" customHeight="1">
      <c r="A8" s="288" t="s">
        <v>549</v>
      </c>
      <c r="B8" s="288" t="s">
        <v>552</v>
      </c>
      <c r="C8" s="288" t="s">
        <v>546</v>
      </c>
      <c r="D8" s="405"/>
    </row>
    <row r="9" spans="1:4">
      <c r="A9" s="288" t="s">
        <v>539</v>
      </c>
      <c r="B9" s="288" t="s">
        <v>553</v>
      </c>
      <c r="C9" s="288" t="s">
        <v>546</v>
      </c>
      <c r="D9" s="408" t="s">
        <v>561</v>
      </c>
    </row>
    <row r="10" spans="1:4">
      <c r="A10" s="288" t="s">
        <v>540</v>
      </c>
      <c r="B10" s="288" t="s">
        <v>554</v>
      </c>
      <c r="C10" s="288" t="s">
        <v>546</v>
      </c>
      <c r="D10" s="409"/>
    </row>
    <row r="11" spans="1:4">
      <c r="A11" s="288" t="s">
        <v>541</v>
      </c>
      <c r="B11" s="288" t="s">
        <v>555</v>
      </c>
      <c r="C11" s="288" t="s">
        <v>546</v>
      </c>
      <c r="D11" s="410"/>
    </row>
    <row r="12" spans="1:4">
      <c r="A12" s="293" t="s">
        <v>542</v>
      </c>
      <c r="B12" s="293" t="s">
        <v>556</v>
      </c>
      <c r="C12" s="293" t="s">
        <v>547</v>
      </c>
      <c r="D12" s="292"/>
    </row>
    <row r="13" spans="1:4">
      <c r="A13" s="288" t="s">
        <v>543</v>
      </c>
      <c r="B13" s="288" t="s">
        <v>557</v>
      </c>
      <c r="C13" s="288" t="s">
        <v>546</v>
      </c>
      <c r="D13" s="408" t="s">
        <v>562</v>
      </c>
    </row>
    <row r="14" spans="1:4">
      <c r="A14" s="288" t="s">
        <v>544</v>
      </c>
      <c r="B14" s="288" t="s">
        <v>558</v>
      </c>
      <c r="C14" s="288" t="s">
        <v>546</v>
      </c>
      <c r="D14" s="410"/>
    </row>
  </sheetData>
  <autoFilter ref="A3:E3" xr:uid="{E3BE3A69-620E-472A-B184-1EFFF3DA7456}"/>
  <mergeCells count="4">
    <mergeCell ref="D7:D8"/>
    <mergeCell ref="D4:D5"/>
    <mergeCell ref="D9:D11"/>
    <mergeCell ref="D13:D14"/>
  </mergeCells>
  <phoneticPr fontId="4"/>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F2DA-06D6-4AB2-90D4-5C70C32655DB}">
  <sheetPr>
    <tabColor rgb="FFFFFF00"/>
    <pageSetUpPr fitToPage="1"/>
  </sheetPr>
  <dimension ref="A1:AK31"/>
  <sheetViews>
    <sheetView showGridLines="0" view="pageBreakPreview" zoomScaleNormal="100" zoomScaleSheetLayoutView="100" workbookViewId="0">
      <selection activeCell="T10" sqref="T10"/>
    </sheetView>
  </sheetViews>
  <sheetFormatPr defaultColWidth="2.625" defaultRowHeight="18" customHeight="1"/>
  <cols>
    <col min="1" max="1" width="4.75" style="193" customWidth="1"/>
    <col min="2" max="5" width="2.625" style="193"/>
    <col min="6" max="6" width="3.25" style="193" customWidth="1"/>
    <col min="7" max="7" width="3.75" style="193" customWidth="1"/>
    <col min="8" max="9" width="2.625" style="193"/>
    <col min="10" max="10" width="4.25" style="193" customWidth="1"/>
    <col min="11" max="11" width="3.625" style="193" customWidth="1"/>
    <col min="12" max="16" width="3.375" style="193" bestFit="1" customWidth="1"/>
    <col min="17" max="17" width="5.625" style="193" customWidth="1"/>
    <col min="18" max="18" width="3.375" style="193" bestFit="1" customWidth="1"/>
    <col min="19" max="19" width="2.625" style="193"/>
    <col min="20" max="22" width="3.25" style="193" customWidth="1"/>
    <col min="23" max="23" width="9.875" style="193" customWidth="1"/>
    <col min="24" max="24" width="3.25" style="193" customWidth="1"/>
    <col min="25" max="26" width="3.375" style="193" bestFit="1" customWidth="1"/>
    <col min="27" max="27" width="2.625" style="193" customWidth="1"/>
    <col min="28" max="29" width="3.375" style="193" bestFit="1" customWidth="1"/>
    <col min="30" max="30" width="3.375" style="193" customWidth="1"/>
    <col min="31" max="31" width="4.5" style="193" customWidth="1"/>
    <col min="32" max="32" width="2.875" style="193" customWidth="1"/>
    <col min="33" max="33" width="10.125" style="193" customWidth="1"/>
    <col min="34" max="34" width="25.625" style="193" hidden="1" customWidth="1"/>
    <col min="35" max="35" width="9.125" style="193" bestFit="1" customWidth="1"/>
    <col min="36" max="36" width="2.625" style="193"/>
    <col min="37" max="37" width="14.375" style="193" bestFit="1" customWidth="1"/>
    <col min="38" max="38" width="8.625" style="193" bestFit="1" customWidth="1"/>
    <col min="39" max="39" width="26.25" style="193" bestFit="1" customWidth="1"/>
    <col min="40" max="40" width="9.75" style="193" bestFit="1" customWidth="1"/>
    <col min="41" max="16384" width="2.625" style="193"/>
  </cols>
  <sheetData>
    <row r="1" spans="1:36" ht="18" customHeight="1">
      <c r="A1" s="302" t="s">
        <v>266</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311"/>
      <c r="AH1" s="311"/>
      <c r="AI1" s="311"/>
      <c r="AJ1" s="311"/>
    </row>
    <row r="2" spans="1:36" ht="18" customHeight="1">
      <c r="A2" s="688" t="s">
        <v>595</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341"/>
      <c r="AG2" s="311"/>
      <c r="AH2" s="311"/>
      <c r="AI2" s="311"/>
      <c r="AJ2" s="311"/>
    </row>
    <row r="3" spans="1:36" ht="7.5" customHeight="1">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295"/>
      <c r="AG3" s="311"/>
      <c r="AH3" s="311"/>
      <c r="AI3" s="311"/>
      <c r="AJ3" s="311"/>
    </row>
    <row r="4" spans="1:36" ht="18" customHeight="1">
      <c r="A4" s="295"/>
      <c r="B4" s="295"/>
      <c r="C4" s="295"/>
      <c r="D4" s="295"/>
      <c r="E4" s="295"/>
      <c r="F4" s="295"/>
      <c r="G4" s="295"/>
      <c r="H4" s="295"/>
      <c r="I4" s="295"/>
      <c r="J4" s="295"/>
      <c r="K4" s="295"/>
      <c r="L4" s="295"/>
      <c r="M4" s="295"/>
      <c r="N4" s="295"/>
      <c r="O4" s="295"/>
      <c r="P4" s="295"/>
      <c r="Q4" s="295"/>
      <c r="R4" s="295"/>
      <c r="S4" s="295"/>
      <c r="T4" s="295" t="s">
        <v>468</v>
      </c>
      <c r="U4" s="311"/>
      <c r="V4" s="342"/>
      <c r="W4" s="342"/>
      <c r="X4" s="342"/>
      <c r="Y4" s="342"/>
      <c r="Z4" s="342"/>
      <c r="AA4" s="342"/>
      <c r="AB4" s="342"/>
      <c r="AC4" s="846" t="s">
        <v>589</v>
      </c>
      <c r="AD4" s="846"/>
      <c r="AE4" s="846"/>
      <c r="AF4" s="846"/>
      <c r="AG4" s="846"/>
      <c r="AH4" s="311"/>
      <c r="AI4" s="311"/>
      <c r="AJ4" s="311"/>
    </row>
    <row r="5" spans="1:36" ht="29.25" customHeight="1">
      <c r="A5" s="304"/>
      <c r="B5" s="295"/>
      <c r="C5" s="295"/>
      <c r="D5" s="295"/>
      <c r="E5" s="295"/>
      <c r="F5" s="295"/>
      <c r="G5" s="295"/>
      <c r="H5" s="295"/>
      <c r="I5" s="295"/>
      <c r="J5" s="295"/>
      <c r="K5" s="295"/>
      <c r="L5" s="295"/>
      <c r="M5" s="295"/>
      <c r="N5" s="295"/>
      <c r="O5" s="295"/>
      <c r="P5" s="295"/>
      <c r="Q5" s="295"/>
      <c r="R5" s="295"/>
      <c r="S5" s="295"/>
      <c r="T5" s="295"/>
      <c r="U5" s="311"/>
      <c r="V5" s="311"/>
      <c r="W5" s="710"/>
      <c r="X5" s="710"/>
      <c r="Y5" s="342"/>
      <c r="Z5" s="342"/>
      <c r="AA5" s="343"/>
      <c r="AB5" s="343"/>
      <c r="AC5" s="711" t="s">
        <v>585</v>
      </c>
      <c r="AD5" s="712"/>
      <c r="AE5" s="712"/>
      <c r="AF5" s="712"/>
      <c r="AG5" s="712"/>
      <c r="AH5" s="295" t="s">
        <v>530</v>
      </c>
      <c r="AI5" s="311"/>
      <c r="AJ5" s="311"/>
    </row>
    <row r="6" spans="1:36" ht="37.5" customHeight="1">
      <c r="A6" s="689" t="s">
        <v>473</v>
      </c>
      <c r="B6" s="691"/>
      <c r="C6" s="691"/>
      <c r="D6" s="691"/>
      <c r="E6" s="691"/>
      <c r="F6" s="691"/>
      <c r="G6" s="691"/>
      <c r="H6" s="709"/>
      <c r="I6" s="709"/>
      <c r="J6" s="709"/>
      <c r="K6" s="709"/>
      <c r="L6" s="709"/>
      <c r="M6" s="709"/>
      <c r="N6" s="709"/>
      <c r="O6" s="709"/>
      <c r="P6" s="709"/>
      <c r="Q6" s="709"/>
      <c r="R6" s="302"/>
      <c r="S6" s="302"/>
      <c r="T6" s="302"/>
      <c r="U6" s="302"/>
      <c r="V6" s="302"/>
      <c r="W6" s="302"/>
      <c r="X6" s="302"/>
      <c r="Y6" s="302"/>
      <c r="Z6" s="302"/>
      <c r="AA6" s="302"/>
      <c r="AB6" s="302"/>
      <c r="AC6" s="302"/>
      <c r="AD6" s="302"/>
      <c r="AE6" s="302"/>
      <c r="AF6" s="295"/>
      <c r="AG6" s="311"/>
      <c r="AH6" s="311"/>
      <c r="AI6" s="311"/>
      <c r="AJ6" s="311"/>
    </row>
    <row r="7" spans="1:36" ht="37.5" customHeight="1">
      <c r="A7" s="689" t="s">
        <v>517</v>
      </c>
      <c r="B7" s="691"/>
      <c r="C7" s="691"/>
      <c r="D7" s="691"/>
      <c r="E7" s="691"/>
      <c r="F7" s="691"/>
      <c r="G7" s="691"/>
      <c r="H7" s="713"/>
      <c r="I7" s="713"/>
      <c r="J7" s="713"/>
      <c r="K7" s="713"/>
      <c r="L7" s="713"/>
      <c r="M7" s="713"/>
      <c r="N7" s="713"/>
      <c r="O7" s="713"/>
      <c r="P7" s="713"/>
      <c r="Q7" s="713"/>
      <c r="R7" s="302"/>
      <c r="S7" s="302"/>
      <c r="T7" s="302"/>
      <c r="U7" s="302"/>
      <c r="V7" s="302"/>
      <c r="W7" s="302"/>
      <c r="X7" s="302"/>
      <c r="Y7" s="302"/>
      <c r="Z7" s="302"/>
      <c r="AA7" s="302"/>
      <c r="AB7" s="302"/>
      <c r="AC7" s="302"/>
      <c r="AD7" s="302"/>
      <c r="AE7" s="302"/>
      <c r="AF7" s="295"/>
      <c r="AG7" s="311"/>
      <c r="AH7" s="311">
        <v>1</v>
      </c>
      <c r="AI7" s="311"/>
      <c r="AJ7" s="311"/>
    </row>
    <row r="8" spans="1:36" ht="23.25" customHeight="1">
      <c r="A8" s="295"/>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311"/>
      <c r="AH8" s="311">
        <v>3</v>
      </c>
      <c r="AI8" s="311"/>
      <c r="AJ8" s="311"/>
    </row>
    <row r="9" spans="1:36" ht="23.25" customHeight="1">
      <c r="A9" s="295"/>
      <c r="B9" s="295"/>
      <c r="C9" s="295"/>
      <c r="D9" s="295"/>
      <c r="E9" s="295"/>
      <c r="F9" s="295"/>
      <c r="G9" s="295"/>
      <c r="H9" s="295"/>
      <c r="I9" s="295"/>
      <c r="J9" s="295"/>
      <c r="K9" s="295"/>
      <c r="L9" s="295"/>
      <c r="M9" s="295"/>
      <c r="N9" s="295"/>
      <c r="O9" s="295"/>
      <c r="P9" s="295"/>
      <c r="Q9" s="295"/>
      <c r="R9" s="295"/>
      <c r="S9" s="295"/>
      <c r="T9" s="691" t="s">
        <v>608</v>
      </c>
      <c r="U9" s="691"/>
      <c r="V9" s="691"/>
      <c r="W9" s="691"/>
      <c r="X9" s="691"/>
      <c r="Y9" s="691"/>
      <c r="Z9" s="691"/>
      <c r="AA9" s="691"/>
      <c r="AB9" s="691"/>
      <c r="AC9" s="691"/>
      <c r="AD9" s="691"/>
      <c r="AE9" s="691"/>
      <c r="AF9" s="295"/>
      <c r="AG9" s="311"/>
      <c r="AH9" s="311"/>
      <c r="AI9" s="311"/>
      <c r="AJ9" s="311"/>
    </row>
    <row r="10" spans="1:36" ht="23.2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6" ht="21" customHeight="1">
      <c r="A11" s="2" t="s">
        <v>468</v>
      </c>
      <c r="B11" s="286"/>
      <c r="C11" s="170"/>
      <c r="D11" s="203" t="s">
        <v>5</v>
      </c>
      <c r="E11" s="200"/>
      <c r="F11" s="199" t="s">
        <v>80</v>
      </c>
      <c r="H11" s="874" t="s">
        <v>607</v>
      </c>
      <c r="I11" s="874"/>
      <c r="J11" s="874"/>
      <c r="K11" s="874"/>
      <c r="L11" s="874"/>
      <c r="M11" s="874"/>
      <c r="N11" s="874"/>
      <c r="O11" s="874"/>
      <c r="P11" s="874"/>
      <c r="Q11" s="874"/>
      <c r="R11" s="874"/>
      <c r="S11" s="874"/>
      <c r="T11" s="874"/>
      <c r="U11" s="874"/>
      <c r="V11" s="874"/>
      <c r="W11" s="874"/>
      <c r="X11" s="199"/>
      <c r="Y11" s="199"/>
      <c r="Z11" s="203" t="s">
        <v>5</v>
      </c>
      <c r="AA11" s="287"/>
      <c r="AB11" s="874" t="s">
        <v>531</v>
      </c>
      <c r="AC11" s="874"/>
      <c r="AD11" s="199"/>
      <c r="AE11" s="283"/>
      <c r="AF11" s="845" t="s">
        <v>532</v>
      </c>
      <c r="AG11" s="845"/>
      <c r="AH11" s="845"/>
      <c r="AI11" s="845"/>
    </row>
    <row r="12" spans="1:36" ht="21" customHeight="1">
      <c r="B12" s="844" t="s">
        <v>596</v>
      </c>
      <c r="C12" s="844"/>
      <c r="D12" s="844"/>
      <c r="E12" s="844"/>
      <c r="F12" s="844"/>
      <c r="G12" s="844"/>
      <c r="H12" s="844"/>
      <c r="I12" s="844"/>
      <c r="J12" s="844"/>
      <c r="K12" s="844"/>
      <c r="L12" s="844"/>
      <c r="M12" s="844"/>
      <c r="N12" s="844"/>
      <c r="O12" s="844"/>
      <c r="P12" s="844"/>
      <c r="Q12" s="844"/>
      <c r="R12" s="844"/>
      <c r="S12" s="844"/>
      <c r="T12" s="844"/>
      <c r="U12" s="844"/>
      <c r="V12" s="844"/>
      <c r="W12" s="844"/>
      <c r="X12" s="844"/>
      <c r="Y12" s="844"/>
      <c r="Z12" s="844"/>
      <c r="AA12" s="844"/>
      <c r="AB12" s="844"/>
      <c r="AC12" s="844"/>
      <c r="AD12" s="844"/>
      <c r="AE12" s="844"/>
      <c r="AF12" s="844"/>
      <c r="AG12" s="844"/>
      <c r="AH12" s="844"/>
      <c r="AI12" s="844"/>
      <c r="AJ12" s="2"/>
    </row>
    <row r="13" spans="1:36" ht="21.75" customHeight="1">
      <c r="A13" s="30"/>
      <c r="B13" s="30"/>
      <c r="C13" s="30"/>
      <c r="D13" s="30"/>
      <c r="E13" s="30"/>
      <c r="F13" s="30"/>
      <c r="G13" s="30"/>
      <c r="H13" s="30"/>
      <c r="I13" s="30"/>
      <c r="J13" s="30"/>
      <c r="K13" s="247"/>
      <c r="L13" s="247"/>
      <c r="M13" s="247"/>
      <c r="N13" s="247"/>
      <c r="O13" s="247"/>
      <c r="P13" s="247"/>
      <c r="Q13" s="247"/>
      <c r="R13" s="247"/>
      <c r="S13" s="247"/>
      <c r="T13" s="247"/>
      <c r="U13" s="247"/>
      <c r="V13" s="247"/>
      <c r="W13" s="247"/>
      <c r="X13" s="247"/>
      <c r="Y13" s="247"/>
      <c r="Z13" s="247"/>
      <c r="AA13" s="32"/>
      <c r="AB13" s="32"/>
      <c r="AC13" s="32"/>
      <c r="AD13" s="32"/>
      <c r="AE13" s="32"/>
      <c r="AF13" s="2"/>
      <c r="AH13" s="193">
        <v>8</v>
      </c>
    </row>
    <row r="14" spans="1:36" ht="27.75" customHeight="1">
      <c r="A14" s="2" t="s">
        <v>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H14" s="193">
        <v>9</v>
      </c>
    </row>
    <row r="15" spans="1:36" ht="31.5" customHeight="1">
      <c r="A15" s="2"/>
      <c r="B15" s="458" t="s">
        <v>10</v>
      </c>
      <c r="C15" s="459"/>
      <c r="D15" s="459"/>
      <c r="E15" s="459"/>
      <c r="F15" s="459"/>
      <c r="G15" s="459"/>
      <c r="H15" s="459"/>
      <c r="I15" s="460"/>
      <c r="J15" s="847"/>
      <c r="K15" s="848"/>
      <c r="L15" s="848"/>
      <c r="M15" s="848"/>
      <c r="N15" s="848"/>
      <c r="O15" s="848"/>
      <c r="P15" s="848"/>
      <c r="Q15" s="848"/>
      <c r="R15" s="848"/>
      <c r="S15" s="848"/>
      <c r="T15" s="848"/>
      <c r="U15" s="848"/>
      <c r="V15" s="848"/>
      <c r="W15" s="848"/>
      <c r="X15" s="848"/>
      <c r="Y15" s="848"/>
      <c r="Z15" s="848"/>
      <c r="AA15" s="848"/>
      <c r="AB15" s="848"/>
      <c r="AC15" s="848"/>
      <c r="AD15" s="848"/>
      <c r="AE15" s="849"/>
      <c r="AF15" s="2"/>
      <c r="AH15" s="193">
        <v>11</v>
      </c>
    </row>
    <row r="16" spans="1:36"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H16" s="193">
        <v>12</v>
      </c>
    </row>
    <row r="17" spans="1:37" ht="18.75" customHeight="1">
      <c r="A17" s="277">
        <v>2</v>
      </c>
      <c r="B17" s="728" t="s">
        <v>593</v>
      </c>
      <c r="C17" s="728"/>
      <c r="D17" s="728"/>
      <c r="E17" s="728"/>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8"/>
      <c r="AE17" s="728"/>
      <c r="AF17" s="280"/>
      <c r="AG17" s="280"/>
      <c r="AH17" s="280"/>
      <c r="AI17" s="280"/>
      <c r="AJ17" s="280"/>
      <c r="AK17" s="280"/>
    </row>
    <row r="18" spans="1:37" ht="61.5" customHeight="1">
      <c r="A18" s="279"/>
      <c r="B18" s="873" t="s">
        <v>15</v>
      </c>
      <c r="C18" s="873"/>
      <c r="D18" s="873"/>
      <c r="E18" s="873"/>
      <c r="F18" s="873"/>
      <c r="G18" s="873"/>
      <c r="H18" s="873"/>
      <c r="I18" s="873"/>
      <c r="J18" s="873"/>
      <c r="K18" s="873"/>
      <c r="L18" s="873"/>
      <c r="M18" s="873"/>
      <c r="N18" s="873"/>
      <c r="O18" s="873"/>
      <c r="P18" s="873"/>
      <c r="Q18" s="873"/>
      <c r="R18" s="873"/>
      <c r="S18" s="873"/>
      <c r="T18" s="873"/>
      <c r="U18" s="873"/>
      <c r="V18" s="873"/>
      <c r="W18" s="873"/>
      <c r="X18" s="873"/>
      <c r="Y18" s="873"/>
      <c r="Z18" s="873"/>
      <c r="AA18" s="873"/>
      <c r="AB18" s="873"/>
      <c r="AC18" s="873"/>
      <c r="AD18" s="873"/>
      <c r="AE18" s="873"/>
      <c r="AF18" s="873"/>
      <c r="AG18" s="280"/>
      <c r="AH18" s="280"/>
      <c r="AI18" s="280"/>
      <c r="AJ18" s="280"/>
      <c r="AK18" s="280"/>
    </row>
    <row r="19" spans="1:37" ht="18" customHeight="1">
      <c r="A19" s="2" t="s">
        <v>594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7" ht="18.75" customHeight="1">
      <c r="A20" s="2"/>
      <c r="B20" s="473"/>
      <c r="C20" s="474"/>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5"/>
      <c r="AE20" s="2"/>
      <c r="AF20" s="2"/>
    </row>
    <row r="21" spans="1:37" ht="18.75" customHeight="1">
      <c r="A21" s="2"/>
      <c r="B21" s="850"/>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851"/>
      <c r="AE21" s="2"/>
      <c r="AF21" s="2"/>
    </row>
    <row r="22" spans="1:37" ht="18.75" customHeight="1">
      <c r="A22" s="2"/>
      <c r="B22" s="850"/>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851"/>
      <c r="AE22" s="2"/>
      <c r="AF22" s="2"/>
    </row>
    <row r="23" spans="1:37" ht="18.75" customHeight="1">
      <c r="A23" s="2"/>
      <c r="B23" s="850"/>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851"/>
      <c r="AE23" s="2"/>
      <c r="AF23" s="2"/>
    </row>
    <row r="24" spans="1:37" ht="18.75" customHeight="1">
      <c r="A24" s="2"/>
      <c r="B24" s="850"/>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851"/>
      <c r="AE24" s="2"/>
      <c r="AF24" s="2"/>
    </row>
    <row r="25" spans="1:37" ht="18.75" customHeight="1">
      <c r="A25" s="2"/>
      <c r="B25" s="850"/>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851"/>
      <c r="AE25" s="2"/>
      <c r="AF25" s="2"/>
    </row>
    <row r="26" spans="1:37" ht="18.75" customHeight="1">
      <c r="A26" s="2"/>
      <c r="B26" s="850"/>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851"/>
      <c r="AE26" s="2"/>
      <c r="AF26" s="2"/>
    </row>
    <row r="27" spans="1:37" ht="6" customHeight="1">
      <c r="A27" s="2"/>
      <c r="B27" s="850"/>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851"/>
      <c r="AE27" s="2"/>
      <c r="AF27" s="2"/>
    </row>
    <row r="28" spans="1:37" ht="6" customHeight="1">
      <c r="B28" s="850"/>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851"/>
      <c r="AE28" s="190"/>
    </row>
    <row r="29" spans="1:37" ht="2.25" customHeight="1">
      <c r="B29" s="850"/>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851"/>
    </row>
    <row r="30" spans="1:37" ht="31.5" customHeight="1">
      <c r="A30" s="276"/>
      <c r="B30" s="811"/>
      <c r="C30" s="812"/>
      <c r="D30" s="812"/>
      <c r="E30" s="812"/>
      <c r="F30" s="812"/>
      <c r="G30" s="812"/>
      <c r="H30" s="812"/>
      <c r="I30" s="812"/>
      <c r="J30" s="812"/>
      <c r="K30" s="812"/>
      <c r="L30" s="812"/>
      <c r="M30" s="812"/>
      <c r="N30" s="812"/>
      <c r="O30" s="812"/>
      <c r="P30" s="812"/>
      <c r="Q30" s="812"/>
      <c r="R30" s="812"/>
      <c r="S30" s="812"/>
      <c r="T30" s="812"/>
      <c r="U30" s="812"/>
      <c r="V30" s="812"/>
      <c r="W30" s="812"/>
      <c r="X30" s="812"/>
      <c r="Y30" s="812"/>
      <c r="Z30" s="812"/>
      <c r="AA30" s="812"/>
      <c r="AB30" s="812"/>
      <c r="AC30" s="812"/>
      <c r="AD30" s="852"/>
      <c r="AE30" s="276"/>
      <c r="AF30" s="276"/>
      <c r="AG30" s="276"/>
      <c r="AH30" s="276"/>
      <c r="AI30" s="276"/>
      <c r="AJ30" s="276"/>
      <c r="AK30" s="276"/>
    </row>
    <row r="31" spans="1:37" ht="16.5" customHeight="1">
      <c r="A31" s="277"/>
      <c r="B31" s="854"/>
      <c r="C31" s="854"/>
      <c r="D31" s="854"/>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c r="AK31" s="854"/>
    </row>
  </sheetData>
  <sheetProtection selectLockedCells="1"/>
  <mergeCells count="19">
    <mergeCell ref="B31:AK31"/>
    <mergeCell ref="A7:G7"/>
    <mergeCell ref="H7:Q7"/>
    <mergeCell ref="T9:AE9"/>
    <mergeCell ref="AF11:AI11"/>
    <mergeCell ref="B20:AD30"/>
    <mergeCell ref="B17:AE17"/>
    <mergeCell ref="B18:AF18"/>
    <mergeCell ref="B12:AI12"/>
    <mergeCell ref="B15:I15"/>
    <mergeCell ref="J15:AE15"/>
    <mergeCell ref="AB11:AC11"/>
    <mergeCell ref="H11:W11"/>
    <mergeCell ref="A2:AE2"/>
    <mergeCell ref="AC4:AG4"/>
    <mergeCell ref="W5:X5"/>
    <mergeCell ref="AC5:AG5"/>
    <mergeCell ref="A6:G6"/>
    <mergeCell ref="H6:Q6"/>
  </mergeCells>
  <phoneticPr fontId="4"/>
  <printOptions horizontalCentered="1"/>
  <pageMargins left="0.59055118110236227" right="0.59055118110236227" top="0.59055118110236227" bottom="0.39370078740157483" header="0.39370078740157483" footer="0.39370078740157483"/>
  <pageSetup paperSize="9" scale="68" fitToHeight="0"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dimension ref="A1:J12"/>
  <sheetViews>
    <sheetView showGridLines="0" workbookViewId="0">
      <selection activeCell="D10" sqref="D10"/>
    </sheetView>
  </sheetViews>
  <sheetFormatPr defaultRowHeight="14.25"/>
  <cols>
    <col min="2" max="2" width="12.125" customWidth="1"/>
    <col min="4" max="4" width="13.75" bestFit="1" customWidth="1"/>
    <col min="6" max="6" width="13.75" bestFit="1" customWidth="1"/>
    <col min="8" max="8" width="7.5" hidden="1" customWidth="1"/>
    <col min="9" max="10" width="8.75" hidden="1" customWidth="1"/>
  </cols>
  <sheetData>
    <row r="1" spans="1:10" ht="15.75" thickTop="1" thickBot="1">
      <c r="B1" s="180" t="s">
        <v>115</v>
      </c>
      <c r="D1" s="181" t="s">
        <v>116</v>
      </c>
      <c r="E1" s="181" t="s">
        <v>22</v>
      </c>
    </row>
    <row r="2" spans="1:10" ht="15.75" thickTop="1" thickBot="1">
      <c r="A2" s="177" t="s">
        <v>117</v>
      </c>
      <c r="B2" s="186" t="s">
        <v>118</v>
      </c>
      <c r="D2" s="184" t="e">
        <f>DATE($H2,$I2,$J2)</f>
        <v>#REF!</v>
      </c>
      <c r="E2" s="182">
        <v>5</v>
      </c>
      <c r="H2" t="e">
        <f>$D$10-6</f>
        <v>#REF!</v>
      </c>
      <c r="I2">
        <v>4</v>
      </c>
      <c r="J2">
        <v>2</v>
      </c>
    </row>
    <row r="3" spans="1:10" ht="15.75" thickTop="1" thickBot="1">
      <c r="A3" s="178" t="s">
        <v>119</v>
      </c>
      <c r="B3" s="187" t="s">
        <v>120</v>
      </c>
      <c r="D3" s="184" t="e">
        <f t="shared" ref="D3:D7" si="0">DATE($H3,$I3,$J3)</f>
        <v>#REF!</v>
      </c>
      <c r="E3" s="182">
        <v>4</v>
      </c>
      <c r="H3" t="e">
        <f>$D$10-5</f>
        <v>#REF!</v>
      </c>
      <c r="I3">
        <v>4</v>
      </c>
      <c r="J3">
        <v>2</v>
      </c>
    </row>
    <row r="4" spans="1:10" ht="15.75" thickTop="1" thickBot="1">
      <c r="A4" s="179" t="s">
        <v>121</v>
      </c>
      <c r="B4" s="188" t="s">
        <v>122</v>
      </c>
      <c r="D4" s="184" t="e">
        <f t="shared" si="0"/>
        <v>#REF!</v>
      </c>
      <c r="E4" s="182">
        <v>3</v>
      </c>
      <c r="H4" t="e">
        <f>$D$10-4</f>
        <v>#REF!</v>
      </c>
      <c r="I4">
        <v>4</v>
      </c>
      <c r="J4">
        <v>2</v>
      </c>
    </row>
    <row r="5" spans="1:10" ht="15.75" thickTop="1" thickBot="1">
      <c r="A5" s="179" t="s">
        <v>123</v>
      </c>
      <c r="B5" s="188" t="s">
        <v>124</v>
      </c>
      <c r="D5" s="184" t="e">
        <f t="shared" si="0"/>
        <v>#REF!</v>
      </c>
      <c r="E5" s="182">
        <v>2</v>
      </c>
      <c r="H5" t="e">
        <f>$D$10-3</f>
        <v>#REF!</v>
      </c>
      <c r="I5">
        <v>4</v>
      </c>
      <c r="J5">
        <v>2</v>
      </c>
    </row>
    <row r="6" spans="1:10" ht="15.75" thickTop="1" thickBot="1">
      <c r="D6" s="184" t="e">
        <f t="shared" si="0"/>
        <v>#REF!</v>
      </c>
      <c r="E6" s="182">
        <v>1</v>
      </c>
      <c r="H6" t="e">
        <f>$D$10-2</f>
        <v>#REF!</v>
      </c>
      <c r="I6">
        <v>4</v>
      </c>
      <c r="J6">
        <v>2</v>
      </c>
    </row>
    <row r="7" spans="1:10" ht="15.75" thickTop="1" thickBot="1">
      <c r="D7" s="184" t="e">
        <f t="shared" si="0"/>
        <v>#REF!</v>
      </c>
      <c r="E7" s="182">
        <v>0</v>
      </c>
      <c r="H7" t="e">
        <f>$D$10-1</f>
        <v>#REF!</v>
      </c>
      <c r="I7">
        <v>4</v>
      </c>
      <c r="J7">
        <v>2</v>
      </c>
    </row>
    <row r="8" spans="1:10" ht="15" thickTop="1">
      <c r="D8" s="183"/>
    </row>
    <row r="9" spans="1:10" ht="15" thickBot="1">
      <c r="D9" t="s">
        <v>125</v>
      </c>
    </row>
    <row r="10" spans="1:10" ht="15.75" thickTop="1" thickBot="1">
      <c r="D10" s="185" t="e">
        <f>#REF!</f>
        <v>#REF!</v>
      </c>
    </row>
    <row r="11" spans="1:10" ht="15" thickTop="1"/>
    <row r="12" spans="1:10">
      <c r="D12" s="183"/>
    </row>
  </sheetData>
  <sheetProtection algorithmName="SHA-512" hashValue="eGa8Jq0xks1gfMmHVX7UQkDyJA9mD5TpgkqPX6zzWAimRd5jzZJaQxm00Fq092F714H8g5//FXLkVJOrevOeUQ==" saltValue="9TQUtHT+3AzgWDyr2Mxajw==" spinCount="100000" sheet="1" objects="1" scenarios="1" formatCells="0" selectLockedCells="1"/>
  <protectedRanges>
    <protectedRange sqref="D10" name="範囲1"/>
  </protectedRange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AD45"/>
  <sheetViews>
    <sheetView view="pageBreakPreview" zoomScaleNormal="100" workbookViewId="0">
      <selection activeCell="AG19" sqref="AG19"/>
    </sheetView>
  </sheetViews>
  <sheetFormatPr defaultColWidth="2.625" defaultRowHeight="18" customHeight="1"/>
  <cols>
    <col min="1" max="16384" width="2.625" style="2"/>
  </cols>
  <sheetData>
    <row r="1" spans="1:30" ht="18" customHeight="1">
      <c r="A1" s="1" t="s">
        <v>0</v>
      </c>
    </row>
    <row r="2" spans="1:30" ht="18" customHeight="1">
      <c r="A2" s="490" t="s">
        <v>126</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127</v>
      </c>
    </row>
    <row r="4" spans="1:30" ht="4.5" customHeight="1"/>
    <row r="5" spans="1:30" ht="18" customHeight="1">
      <c r="A5" s="11" t="s">
        <v>128</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8" customHeight="1">
      <c r="A11" s="482" t="s">
        <v>134</v>
      </c>
      <c r="B11" s="482"/>
      <c r="C11" s="482"/>
      <c r="D11" s="482"/>
      <c r="E11" s="482"/>
      <c r="F11" s="482"/>
      <c r="G11" s="482"/>
      <c r="H11" s="482"/>
      <c r="I11" s="482"/>
      <c r="J11" s="482"/>
      <c r="K11" s="482"/>
      <c r="L11" s="482"/>
      <c r="M11" s="482"/>
      <c r="N11" s="482"/>
      <c r="O11" s="482"/>
      <c r="P11" s="482"/>
      <c r="Q11" s="482"/>
      <c r="R11" s="894">
        <v>24</v>
      </c>
      <c r="S11" s="894"/>
      <c r="T11" s="455" t="s">
        <v>135</v>
      </c>
      <c r="U11" s="455"/>
      <c r="V11" s="455"/>
      <c r="W11" s="894">
        <v>1</v>
      </c>
      <c r="X11" s="894"/>
      <c r="Y11" s="482" t="s">
        <v>136</v>
      </c>
      <c r="Z11" s="482"/>
      <c r="AA11" s="482"/>
      <c r="AB11" s="482"/>
      <c r="AC11" s="482"/>
      <c r="AD11" s="482"/>
    </row>
    <row r="12" spans="1:30" ht="18" customHeight="1">
      <c r="A12" s="2" t="s">
        <v>137</v>
      </c>
    </row>
    <row r="13" spans="1:30" ht="15" customHeight="1"/>
    <row r="14" spans="1:30" ht="54" customHeight="1">
      <c r="A14" s="923" t="s">
        <v>84</v>
      </c>
      <c r="B14" s="506"/>
      <c r="C14" s="506"/>
      <c r="D14" s="506"/>
      <c r="E14" s="506"/>
      <c r="F14" s="506"/>
      <c r="G14" s="506"/>
      <c r="H14" s="506" t="s">
        <v>7</v>
      </c>
      <c r="I14" s="506"/>
      <c r="J14" s="506"/>
      <c r="K14" s="922">
        <v>227220</v>
      </c>
      <c r="L14" s="922"/>
      <c r="M14" s="922"/>
      <c r="N14" s="922"/>
      <c r="O14" s="922"/>
      <c r="P14" s="922"/>
      <c r="Q14" s="922"/>
      <c r="R14" s="922"/>
      <c r="S14" s="922"/>
      <c r="T14" s="922"/>
      <c r="U14" s="922"/>
      <c r="V14" s="922"/>
      <c r="W14" s="922"/>
      <c r="X14" s="922"/>
      <c r="Y14" s="922"/>
      <c r="Z14" s="922"/>
      <c r="AA14" s="413" t="s">
        <v>8</v>
      </c>
      <c r="AB14" s="413"/>
      <c r="AC14" s="413"/>
      <c r="AD14" s="457"/>
    </row>
    <row r="15" spans="1:30" ht="15" customHeight="1"/>
    <row r="16" spans="1:30" ht="12" customHeight="1"/>
    <row r="17" spans="1:30" ht="18" customHeight="1">
      <c r="A17" s="2" t="s">
        <v>138</v>
      </c>
    </row>
    <row r="18" spans="1:30" ht="4.5" customHeight="1"/>
    <row r="19" spans="1:30" ht="24" customHeight="1">
      <c r="B19" s="461" t="s">
        <v>139</v>
      </c>
      <c r="C19" s="461"/>
      <c r="D19" s="461"/>
      <c r="E19" s="461"/>
      <c r="F19" s="461"/>
      <c r="G19" s="461"/>
      <c r="H19" s="461"/>
      <c r="I19" s="461"/>
      <c r="J19" s="924" t="s">
        <v>140</v>
      </c>
      <c r="K19" s="924"/>
      <c r="L19" s="924"/>
      <c r="M19" s="924"/>
      <c r="N19" s="924"/>
      <c r="O19" s="924"/>
      <c r="P19" s="924"/>
      <c r="Q19" s="924"/>
      <c r="R19" s="924"/>
      <c r="S19" s="924"/>
      <c r="T19" s="924"/>
      <c r="U19" s="924"/>
      <c r="V19" s="924"/>
      <c r="W19" s="924"/>
      <c r="X19" s="924"/>
      <c r="Y19" s="924"/>
      <c r="Z19" s="924"/>
      <c r="AA19" s="924"/>
      <c r="AB19" s="924"/>
      <c r="AC19" s="924"/>
      <c r="AD19" s="924"/>
    </row>
    <row r="20" spans="1:30" ht="18" customHeight="1">
      <c r="B20" s="473" t="s">
        <v>141</v>
      </c>
      <c r="C20" s="474"/>
      <c r="D20" s="474"/>
      <c r="E20" s="474"/>
      <c r="F20" s="474"/>
      <c r="G20" s="474"/>
      <c r="H20" s="474"/>
      <c r="I20" s="475"/>
      <c r="J20" s="4" t="s">
        <v>142</v>
      </c>
      <c r="K20" s="928" t="s">
        <v>143</v>
      </c>
      <c r="L20" s="928"/>
      <c r="M20" s="928"/>
      <c r="N20" s="928"/>
      <c r="O20" s="5"/>
      <c r="P20" s="5"/>
      <c r="Q20" s="5"/>
      <c r="R20" s="5"/>
      <c r="S20" s="5"/>
      <c r="T20" s="5"/>
      <c r="U20" s="5"/>
      <c r="V20" s="5"/>
      <c r="W20" s="5"/>
      <c r="X20" s="5"/>
      <c r="Y20" s="5"/>
      <c r="Z20" s="5"/>
      <c r="AA20" s="5"/>
      <c r="AB20" s="5"/>
      <c r="AC20" s="5"/>
      <c r="AD20" s="6"/>
    </row>
    <row r="21" spans="1:30" ht="18" customHeight="1">
      <c r="B21" s="811"/>
      <c r="C21" s="812"/>
      <c r="D21" s="812"/>
      <c r="E21" s="812"/>
      <c r="F21" s="812"/>
      <c r="G21" s="812"/>
      <c r="H21" s="812"/>
      <c r="I21" s="852"/>
      <c r="J21" s="811" t="s">
        <v>144</v>
      </c>
      <c r="K21" s="812"/>
      <c r="L21" s="812"/>
      <c r="M21" s="925" t="s">
        <v>145</v>
      </c>
      <c r="N21" s="925"/>
      <c r="O21" s="925"/>
      <c r="P21" s="925"/>
      <c r="Q21" s="7" t="s">
        <v>146</v>
      </c>
      <c r="R21" s="926" t="s">
        <v>147</v>
      </c>
      <c r="S21" s="926"/>
      <c r="T21" s="926"/>
      <c r="U21" s="926"/>
      <c r="V21" s="926"/>
      <c r="W21" s="926"/>
      <c r="X21" s="926"/>
      <c r="Y21" s="926"/>
      <c r="Z21" s="926"/>
      <c r="AA21" s="926"/>
      <c r="AB21" s="926"/>
      <c r="AC21" s="926"/>
      <c r="AD21" s="927"/>
    </row>
    <row r="22" spans="1:30" ht="4.5" customHeight="1"/>
    <row r="23" spans="1:30" ht="12" customHeight="1"/>
    <row r="24" spans="1:30" ht="18" customHeight="1">
      <c r="A24" s="2" t="s">
        <v>148</v>
      </c>
      <c r="S24" s="148" t="s">
        <v>149</v>
      </c>
    </row>
    <row r="25" spans="1:30" ht="4.5" customHeight="1"/>
    <row r="26" spans="1:30" ht="18" customHeight="1">
      <c r="B26" s="435" t="s">
        <v>150</v>
      </c>
      <c r="C26" s="436"/>
      <c r="D26" s="436"/>
      <c r="E26" s="436"/>
      <c r="F26" s="436"/>
      <c r="G26" s="436"/>
      <c r="H26" s="436"/>
      <c r="I26" s="436"/>
      <c r="J26" s="436"/>
      <c r="K26" s="436"/>
      <c r="L26" s="436"/>
      <c r="M26" s="436"/>
      <c r="N26" s="436"/>
      <c r="O26" s="22" t="s">
        <v>151</v>
      </c>
      <c r="P26" s="23"/>
      <c r="Q26" s="437" t="s">
        <v>152</v>
      </c>
      <c r="R26" s="437"/>
      <c r="S26" s="437"/>
      <c r="T26" s="437"/>
      <c r="U26" s="437"/>
      <c r="V26" s="437"/>
      <c r="W26" s="437"/>
      <c r="X26" s="437" t="s">
        <v>153</v>
      </c>
      <c r="Y26" s="437"/>
      <c r="Z26" s="437"/>
      <c r="AA26" s="437"/>
      <c r="AB26" s="437"/>
      <c r="AC26" s="437"/>
      <c r="AD26" s="438"/>
    </row>
    <row r="27" spans="1:30" ht="18" customHeight="1">
      <c r="B27" s="435" t="s">
        <v>154</v>
      </c>
      <c r="C27" s="436"/>
      <c r="D27" s="436"/>
      <c r="E27" s="436"/>
      <c r="F27" s="436"/>
      <c r="G27" s="436"/>
      <c r="H27" s="436"/>
      <c r="I27" s="436"/>
      <c r="J27" s="436"/>
      <c r="K27" s="436"/>
      <c r="L27" s="436"/>
      <c r="M27" s="436"/>
      <c r="N27" s="436"/>
      <c r="O27" s="22" t="s">
        <v>155</v>
      </c>
      <c r="P27" s="23"/>
      <c r="Q27" s="21"/>
      <c r="R27" s="21"/>
      <c r="S27" s="882"/>
      <c r="T27" s="882"/>
      <c r="U27" s="882"/>
      <c r="V27" s="882"/>
      <c r="W27" s="882"/>
      <c r="X27" s="882"/>
      <c r="Y27" s="882"/>
      <c r="Z27" s="21" t="s">
        <v>156</v>
      </c>
      <c r="AA27" s="21"/>
      <c r="AB27" s="21"/>
      <c r="AC27" s="21"/>
      <c r="AD27" s="22"/>
    </row>
    <row r="28" spans="1:30" ht="18" customHeight="1">
      <c r="B28" s="435" t="s">
        <v>157</v>
      </c>
      <c r="C28" s="436"/>
      <c r="D28" s="436"/>
      <c r="E28" s="436"/>
      <c r="F28" s="436"/>
      <c r="G28" s="436"/>
      <c r="H28" s="436"/>
      <c r="I28" s="436"/>
      <c r="J28" s="436"/>
      <c r="K28" s="436"/>
      <c r="L28" s="436"/>
      <c r="M28" s="436"/>
      <c r="N28" s="436"/>
      <c r="O28" s="22" t="s">
        <v>158</v>
      </c>
      <c r="P28" s="23"/>
      <c r="Q28" s="21"/>
      <c r="R28" s="21"/>
      <c r="S28" s="882"/>
      <c r="T28" s="882"/>
      <c r="U28" s="882"/>
      <c r="V28" s="882"/>
      <c r="W28" s="882"/>
      <c r="X28" s="882"/>
      <c r="Y28" s="882"/>
      <c r="Z28" s="21" t="s">
        <v>15</v>
      </c>
      <c r="AA28" s="21"/>
      <c r="AB28" s="21"/>
      <c r="AC28" s="21"/>
      <c r="AD28" s="22"/>
    </row>
    <row r="29" spans="1:30" ht="18" customHeight="1">
      <c r="B29" s="435" t="s">
        <v>159</v>
      </c>
      <c r="C29" s="436"/>
      <c r="D29" s="436"/>
      <c r="E29" s="436"/>
      <c r="F29" s="436"/>
      <c r="G29" s="436"/>
      <c r="H29" s="436"/>
      <c r="I29" s="436"/>
      <c r="J29" s="436"/>
      <c r="K29" s="436"/>
      <c r="L29" s="436"/>
      <c r="M29" s="436"/>
      <c r="N29" s="436"/>
      <c r="O29" s="22" t="s">
        <v>160</v>
      </c>
      <c r="P29" s="23"/>
      <c r="Q29" s="21"/>
      <c r="R29" s="21"/>
      <c r="S29" s="920">
        <v>75740</v>
      </c>
      <c r="T29" s="920"/>
      <c r="U29" s="920"/>
      <c r="V29" s="920"/>
      <c r="W29" s="920"/>
      <c r="X29" s="920"/>
      <c r="Y29" s="920"/>
      <c r="Z29" s="21" t="s">
        <v>15</v>
      </c>
      <c r="AA29" s="21"/>
      <c r="AB29" s="21"/>
      <c r="AC29" s="21"/>
      <c r="AD29" s="22"/>
    </row>
    <row r="30" spans="1:30" ht="18" customHeight="1">
      <c r="B30" s="915" t="s">
        <v>161</v>
      </c>
      <c r="C30" s="450"/>
      <c r="D30" s="450"/>
      <c r="E30" s="450"/>
      <c r="F30" s="450"/>
      <c r="G30" s="450"/>
      <c r="H30" s="450"/>
      <c r="I30" s="450"/>
      <c r="J30" s="450"/>
      <c r="K30" s="450"/>
      <c r="L30" s="450"/>
      <c r="M30" s="450"/>
      <c r="N30" s="450"/>
      <c r="O30" s="14" t="s">
        <v>162</v>
      </c>
      <c r="P30" s="12"/>
      <c r="Q30" s="13"/>
      <c r="R30" s="13"/>
      <c r="S30" s="921">
        <v>227220</v>
      </c>
      <c r="T30" s="921"/>
      <c r="U30" s="921"/>
      <c r="V30" s="921"/>
      <c r="W30" s="921"/>
      <c r="X30" s="921"/>
      <c r="Y30" s="921"/>
      <c r="Z30" s="13" t="s">
        <v>15</v>
      </c>
      <c r="AA30" s="13"/>
      <c r="AB30" s="13"/>
      <c r="AC30" s="13"/>
      <c r="AD30" s="14"/>
    </row>
    <row r="31" spans="1:30" ht="18" customHeight="1" thickBot="1">
      <c r="B31" s="915" t="s">
        <v>163</v>
      </c>
      <c r="C31" s="450"/>
      <c r="D31" s="450"/>
      <c r="E31" s="450"/>
      <c r="F31" s="450"/>
      <c r="G31" s="450"/>
      <c r="H31" s="450"/>
      <c r="I31" s="450"/>
      <c r="J31" s="450"/>
      <c r="K31" s="450"/>
      <c r="L31" s="450"/>
      <c r="M31" s="450"/>
      <c r="N31" s="450"/>
      <c r="O31" s="14" t="s">
        <v>164</v>
      </c>
      <c r="P31" s="12"/>
      <c r="Q31" s="13"/>
      <c r="R31" s="13"/>
      <c r="S31" s="919"/>
      <c r="T31" s="919"/>
      <c r="U31" s="919"/>
      <c r="V31" s="919"/>
      <c r="W31" s="919"/>
      <c r="X31" s="919"/>
      <c r="Y31" s="919"/>
      <c r="Z31" s="13" t="s">
        <v>15</v>
      </c>
      <c r="AA31" s="13"/>
      <c r="AB31" s="13"/>
      <c r="AC31" s="13"/>
      <c r="AD31" s="14"/>
    </row>
    <row r="32" spans="1:30" ht="18" customHeight="1" thickTop="1" thickBot="1">
      <c r="B32" s="916" t="s">
        <v>165</v>
      </c>
      <c r="C32" s="917"/>
      <c r="D32" s="917"/>
      <c r="E32" s="917"/>
      <c r="F32" s="917"/>
      <c r="G32" s="917"/>
      <c r="H32" s="917"/>
      <c r="I32" s="917"/>
      <c r="J32" s="917"/>
      <c r="K32" s="917"/>
      <c r="L32" s="917"/>
      <c r="M32" s="917"/>
      <c r="N32" s="917"/>
      <c r="O32" s="26" t="s">
        <v>166</v>
      </c>
      <c r="P32" s="27"/>
      <c r="Q32" s="28"/>
      <c r="R32" s="28"/>
      <c r="S32" s="918">
        <v>227220</v>
      </c>
      <c r="T32" s="918"/>
      <c r="U32" s="918"/>
      <c r="V32" s="918"/>
      <c r="W32" s="918"/>
      <c r="X32" s="918"/>
      <c r="Y32" s="918"/>
      <c r="Z32" s="28" t="s">
        <v>15</v>
      </c>
      <c r="AA32" s="28"/>
      <c r="AB32" s="28"/>
      <c r="AC32" s="28"/>
      <c r="AD32" s="29"/>
    </row>
    <row r="33" spans="1:30" ht="4.5" customHeight="1" thickTop="1"/>
    <row r="34" spans="1:30" ht="12" customHeight="1"/>
    <row r="35" spans="1:30" ht="18" customHeight="1">
      <c r="A35" s="2" t="s">
        <v>167</v>
      </c>
    </row>
    <row r="36" spans="1:30" ht="4.5" customHeight="1"/>
    <row r="37" spans="1:30" ht="36" customHeight="1">
      <c r="A37" s="35"/>
      <c r="B37" s="417" t="s">
        <v>168</v>
      </c>
      <c r="C37" s="423"/>
      <c r="D37" s="423"/>
      <c r="E37" s="423"/>
      <c r="F37" s="423"/>
      <c r="G37" s="423"/>
      <c r="H37" s="423"/>
      <c r="I37" s="150">
        <v>1</v>
      </c>
      <c r="J37" s="133">
        <v>2</v>
      </c>
      <c r="K37" s="134">
        <v>3</v>
      </c>
      <c r="L37" s="134">
        <v>4</v>
      </c>
      <c r="M37" s="134">
        <v>5</v>
      </c>
      <c r="N37" s="149" t="s">
        <v>169</v>
      </c>
      <c r="O37" s="135">
        <v>6</v>
      </c>
      <c r="P37" s="461" t="s">
        <v>170</v>
      </c>
      <c r="Q37" s="461"/>
      <c r="R37" s="461"/>
      <c r="S37" s="461"/>
      <c r="T37" s="461"/>
      <c r="U37" s="461"/>
      <c r="V37" s="461"/>
      <c r="W37" s="461"/>
      <c r="X37" s="911"/>
      <c r="Y37" s="25"/>
      <c r="Z37" s="24"/>
      <c r="AA37" s="24"/>
      <c r="AB37" s="24"/>
      <c r="AC37" s="24"/>
      <c r="AD37" s="135">
        <v>1</v>
      </c>
    </row>
    <row r="38" spans="1:30" ht="24" customHeight="1">
      <c r="A38" s="36"/>
      <c r="B38" s="900" t="s">
        <v>48</v>
      </c>
      <c r="C38" s="906"/>
      <c r="D38" s="891" t="s">
        <v>171</v>
      </c>
      <c r="E38" s="892"/>
      <c r="F38" s="892"/>
      <c r="G38" s="892"/>
      <c r="H38" s="898" t="s">
        <v>172</v>
      </c>
      <c r="I38" s="898"/>
      <c r="J38" s="898"/>
      <c r="K38" s="892" t="s">
        <v>173</v>
      </c>
      <c r="L38" s="892"/>
      <c r="M38" s="892"/>
      <c r="N38" s="892"/>
      <c r="O38" s="892"/>
      <c r="P38" s="13"/>
      <c r="Q38" s="14"/>
      <c r="R38" s="900" t="s">
        <v>52</v>
      </c>
      <c r="S38" s="901"/>
      <c r="T38" s="898" t="s">
        <v>174</v>
      </c>
      <c r="U38" s="899"/>
      <c r="V38" s="900" t="s">
        <v>53</v>
      </c>
      <c r="W38" s="901"/>
      <c r="X38" s="912">
        <v>9</v>
      </c>
      <c r="Y38" s="879">
        <v>8</v>
      </c>
      <c r="Z38" s="879">
        <v>7</v>
      </c>
      <c r="AA38" s="879">
        <v>6</v>
      </c>
      <c r="AB38" s="879">
        <v>5</v>
      </c>
      <c r="AC38" s="879">
        <v>4</v>
      </c>
      <c r="AD38" s="888">
        <v>3</v>
      </c>
    </row>
    <row r="39" spans="1:30" ht="24" customHeight="1">
      <c r="A39" s="37"/>
      <c r="B39" s="907"/>
      <c r="C39" s="908"/>
      <c r="D39" s="893"/>
      <c r="E39" s="894"/>
      <c r="F39" s="894"/>
      <c r="G39" s="894"/>
      <c r="H39" s="453" t="s">
        <v>175</v>
      </c>
      <c r="I39" s="453"/>
      <c r="J39" s="453"/>
      <c r="K39" s="894"/>
      <c r="L39" s="894"/>
      <c r="M39" s="894"/>
      <c r="N39" s="894"/>
      <c r="O39" s="894"/>
      <c r="P39" s="453" t="s">
        <v>50</v>
      </c>
      <c r="Q39" s="851"/>
      <c r="R39" s="902"/>
      <c r="S39" s="903"/>
      <c r="T39" s="453" t="s">
        <v>175</v>
      </c>
      <c r="U39" s="851"/>
      <c r="V39" s="902"/>
      <c r="W39" s="903"/>
      <c r="X39" s="913"/>
      <c r="Y39" s="880"/>
      <c r="Z39" s="880"/>
      <c r="AA39" s="880"/>
      <c r="AB39" s="880"/>
      <c r="AC39" s="880"/>
      <c r="AD39" s="889"/>
    </row>
    <row r="40" spans="1:30" ht="24" customHeight="1">
      <c r="A40" s="37"/>
      <c r="B40" s="909"/>
      <c r="C40" s="910"/>
      <c r="D40" s="895"/>
      <c r="E40" s="896"/>
      <c r="F40" s="896"/>
      <c r="G40" s="896"/>
      <c r="H40" s="887" t="s">
        <v>176</v>
      </c>
      <c r="I40" s="887"/>
      <c r="J40" s="887"/>
      <c r="K40" s="896"/>
      <c r="L40" s="896"/>
      <c r="M40" s="896"/>
      <c r="N40" s="896"/>
      <c r="O40" s="896"/>
      <c r="P40" s="18"/>
      <c r="Q40" s="19"/>
      <c r="R40" s="904"/>
      <c r="S40" s="905"/>
      <c r="T40" s="887" t="s">
        <v>177</v>
      </c>
      <c r="U40" s="897"/>
      <c r="V40" s="904"/>
      <c r="W40" s="905"/>
      <c r="X40" s="914"/>
      <c r="Y40" s="881"/>
      <c r="Z40" s="881"/>
      <c r="AA40" s="881"/>
      <c r="AB40" s="881"/>
      <c r="AC40" s="881"/>
      <c r="AD40" s="890"/>
    </row>
    <row r="41" spans="1:30" ht="4.5" customHeight="1"/>
    <row r="42" spans="1:30" ht="12" customHeight="1"/>
    <row r="43" spans="1:30" ht="18" customHeight="1">
      <c r="A43" s="2" t="s">
        <v>178</v>
      </c>
    </row>
    <row r="44" spans="1:30" ht="72" customHeight="1">
      <c r="B44" s="884" t="s">
        <v>179</v>
      </c>
      <c r="C44" s="885"/>
      <c r="D44" s="885"/>
      <c r="E44" s="885"/>
      <c r="F44" s="885"/>
      <c r="G44" s="885"/>
      <c r="H44" s="885"/>
      <c r="I44" s="885"/>
      <c r="J44" s="885"/>
      <c r="K44" s="885"/>
      <c r="L44" s="885"/>
      <c r="M44" s="885"/>
      <c r="N44" s="885"/>
      <c r="O44" s="885"/>
      <c r="P44" s="885"/>
      <c r="Q44" s="885"/>
      <c r="R44" s="885"/>
      <c r="S44" s="885"/>
      <c r="T44" s="885"/>
      <c r="U44" s="885"/>
      <c r="V44" s="885"/>
      <c r="W44" s="885"/>
      <c r="X44" s="885"/>
      <c r="Y44" s="885"/>
      <c r="Z44" s="885"/>
      <c r="AA44" s="885"/>
      <c r="AB44" s="885"/>
      <c r="AC44" s="885"/>
      <c r="AD44" s="886"/>
    </row>
    <row r="45" spans="1:30" ht="18" customHeight="1">
      <c r="A45" s="883" t="s">
        <v>180</v>
      </c>
      <c r="B45" s="883"/>
      <c r="C45" s="883"/>
      <c r="D45" s="883"/>
      <c r="E45" s="883"/>
      <c r="F45" s="883"/>
      <c r="G45" s="883"/>
      <c r="H45" s="883"/>
      <c r="I45" s="883"/>
      <c r="J45" s="883"/>
      <c r="K45" s="883"/>
      <c r="L45" s="883"/>
      <c r="M45" s="883"/>
      <c r="N45" s="883"/>
      <c r="O45" s="883"/>
      <c r="P45" s="883"/>
      <c r="Q45" s="883"/>
      <c r="R45" s="883"/>
      <c r="S45" s="883"/>
      <c r="T45" s="883"/>
      <c r="U45" s="883"/>
      <c r="V45" s="883"/>
      <c r="W45" s="883"/>
      <c r="X45" s="883"/>
      <c r="Y45" s="883"/>
      <c r="Z45" s="883"/>
      <c r="AA45" s="883"/>
      <c r="AB45" s="883"/>
      <c r="AC45" s="883"/>
      <c r="AD45" s="883"/>
    </row>
  </sheetData>
  <mergeCells count="61">
    <mergeCell ref="Y11:AD11"/>
    <mergeCell ref="A11:Q11"/>
    <mergeCell ref="R11:S11"/>
    <mergeCell ref="T11:V11"/>
    <mergeCell ref="W11:X11"/>
    <mergeCell ref="A14:G14"/>
    <mergeCell ref="H14:J14"/>
    <mergeCell ref="B27:N27"/>
    <mergeCell ref="B26:N26"/>
    <mergeCell ref="B19:I19"/>
    <mergeCell ref="J19:AD19"/>
    <mergeCell ref="Q26:W26"/>
    <mergeCell ref="J21:L21"/>
    <mergeCell ref="M21:P21"/>
    <mergeCell ref="R21:AD21"/>
    <mergeCell ref="B20:I21"/>
    <mergeCell ref="K20:N20"/>
    <mergeCell ref="S30:Y30"/>
    <mergeCell ref="AA14:AD14"/>
    <mergeCell ref="K14:Z14"/>
    <mergeCell ref="X26:AD26"/>
    <mergeCell ref="S27:Y27"/>
    <mergeCell ref="R38:S40"/>
    <mergeCell ref="K38:O40"/>
    <mergeCell ref="V38:W40"/>
    <mergeCell ref="P39:Q39"/>
    <mergeCell ref="B28:N28"/>
    <mergeCell ref="B38:C40"/>
    <mergeCell ref="P37:X37"/>
    <mergeCell ref="H38:J38"/>
    <mergeCell ref="X38:X40"/>
    <mergeCell ref="B30:N30"/>
    <mergeCell ref="B29:N29"/>
    <mergeCell ref="B32:N32"/>
    <mergeCell ref="S32:Y32"/>
    <mergeCell ref="B31:N31"/>
    <mergeCell ref="S31:Y31"/>
    <mergeCell ref="S29:Y29"/>
    <mergeCell ref="Z38:Z40"/>
    <mergeCell ref="AA38:AA40"/>
    <mergeCell ref="AB38:AB40"/>
    <mergeCell ref="S28:Y28"/>
    <mergeCell ref="A45:AD45"/>
    <mergeCell ref="B37:H37"/>
    <mergeCell ref="B44:AD44"/>
    <mergeCell ref="AC38:AC40"/>
    <mergeCell ref="H40:J40"/>
    <mergeCell ref="H39:J39"/>
    <mergeCell ref="AD38:AD40"/>
    <mergeCell ref="Y38:Y40"/>
    <mergeCell ref="D38:G40"/>
    <mergeCell ref="T40:U40"/>
    <mergeCell ref="T39:U39"/>
    <mergeCell ref="T38:U38"/>
    <mergeCell ref="A2:AD2"/>
    <mergeCell ref="U7:AD7"/>
    <mergeCell ref="U8:AD8"/>
    <mergeCell ref="U9:AD9"/>
    <mergeCell ref="N7:T7"/>
    <mergeCell ref="N8:T8"/>
    <mergeCell ref="N9:T9"/>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AD56"/>
  <sheetViews>
    <sheetView view="pageBreakPreview" topLeftCell="C22" zoomScaleNormal="100" workbookViewId="0">
      <selection activeCell="AG19" sqref="AG19"/>
    </sheetView>
  </sheetViews>
  <sheetFormatPr defaultColWidth="2.625" defaultRowHeight="18" customHeight="1"/>
  <cols>
    <col min="1" max="16384" width="2.625" style="2"/>
  </cols>
  <sheetData>
    <row r="1" spans="1:30" ht="18" customHeight="1">
      <c r="A1" s="1" t="s">
        <v>47</v>
      </c>
    </row>
    <row r="2" spans="1:30" ht="18" customHeight="1">
      <c r="A2" s="490" t="s">
        <v>181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182</v>
      </c>
    </row>
    <row r="4" spans="1:30" ht="4.5" customHeight="1"/>
    <row r="5" spans="1:30" ht="18" customHeight="1">
      <c r="A5" s="11" t="s">
        <v>183</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5" customHeight="1">
      <c r="A11" s="482" t="s">
        <v>134</v>
      </c>
      <c r="B11" s="482"/>
      <c r="C11" s="482"/>
      <c r="D11" s="482"/>
      <c r="E11" s="482"/>
      <c r="F11" s="482"/>
      <c r="G11" s="482"/>
      <c r="H11" s="482"/>
      <c r="I11" s="482"/>
      <c r="J11" s="482"/>
      <c r="K11" s="482"/>
      <c r="L11" s="482"/>
      <c r="M11" s="482"/>
      <c r="N11" s="482"/>
      <c r="O11" s="482"/>
      <c r="P11" s="482"/>
      <c r="Q11" s="482"/>
      <c r="R11" s="894">
        <v>24</v>
      </c>
      <c r="S11" s="894"/>
      <c r="T11" s="455" t="s">
        <v>135</v>
      </c>
      <c r="U11" s="455"/>
      <c r="V11" s="455"/>
      <c r="W11" s="894">
        <v>1</v>
      </c>
      <c r="X11" s="894"/>
      <c r="Y11" s="455" t="s">
        <v>184</v>
      </c>
      <c r="Z11" s="455"/>
      <c r="AA11" s="455"/>
      <c r="AB11" s="894">
        <v>4</v>
      </c>
      <c r="AC11" s="894"/>
      <c r="AD11" s="2" t="s">
        <v>80</v>
      </c>
    </row>
    <row r="12" spans="1:30" ht="18" customHeight="1">
      <c r="A12" s="2" t="s">
        <v>185</v>
      </c>
    </row>
    <row r="14" spans="1:30" ht="54" customHeight="1">
      <c r="A14" s="923" t="s">
        <v>25</v>
      </c>
      <c r="B14" s="506"/>
      <c r="C14" s="506"/>
      <c r="D14" s="506"/>
      <c r="E14" s="506"/>
      <c r="F14" s="506"/>
      <c r="G14" s="506"/>
      <c r="H14" s="506" t="s">
        <v>7</v>
      </c>
      <c r="I14" s="506"/>
      <c r="J14" s="506"/>
      <c r="K14" s="922">
        <v>255010</v>
      </c>
      <c r="L14" s="922"/>
      <c r="M14" s="922"/>
      <c r="N14" s="922"/>
      <c r="O14" s="922"/>
      <c r="P14" s="922"/>
      <c r="Q14" s="922"/>
      <c r="R14" s="922"/>
      <c r="S14" s="922"/>
      <c r="T14" s="922"/>
      <c r="U14" s="922"/>
      <c r="V14" s="922"/>
      <c r="W14" s="922"/>
      <c r="X14" s="922"/>
      <c r="Y14" s="922"/>
      <c r="Z14" s="922"/>
      <c r="AA14" s="413" t="s">
        <v>8</v>
      </c>
      <c r="AB14" s="413"/>
      <c r="AC14" s="413"/>
      <c r="AD14" s="457"/>
    </row>
    <row r="15" spans="1:30" ht="15" customHeight="1">
      <c r="A15" s="30"/>
      <c r="B15" s="30"/>
      <c r="C15" s="30"/>
      <c r="D15" s="30"/>
      <c r="E15" s="30"/>
      <c r="F15" s="30"/>
      <c r="G15" s="30"/>
      <c r="H15" s="30"/>
      <c r="I15" s="30"/>
      <c r="J15" s="30"/>
      <c r="K15" s="31"/>
      <c r="L15" s="31"/>
      <c r="M15" s="31"/>
      <c r="N15" s="31"/>
      <c r="O15" s="31"/>
      <c r="P15" s="31"/>
      <c r="Q15" s="31"/>
      <c r="R15" s="31"/>
      <c r="S15" s="31"/>
      <c r="T15" s="31"/>
      <c r="U15" s="31"/>
      <c r="V15" s="31"/>
      <c r="W15" s="31"/>
      <c r="X15" s="31"/>
      <c r="Y15" s="31"/>
      <c r="Z15" s="31"/>
      <c r="AA15" s="32"/>
      <c r="AB15" s="32"/>
      <c r="AC15" s="32"/>
      <c r="AD15" s="32"/>
    </row>
    <row r="16" spans="1:30" ht="18" customHeight="1">
      <c r="A16" s="2" t="s">
        <v>186</v>
      </c>
    </row>
    <row r="17" spans="1:30" ht="4.5" customHeight="1"/>
    <row r="18" spans="1:30" ht="24" customHeight="1">
      <c r="B18" s="461" t="s">
        <v>139</v>
      </c>
      <c r="C18" s="461"/>
      <c r="D18" s="461"/>
      <c r="E18" s="461"/>
      <c r="F18" s="461"/>
      <c r="G18" s="461"/>
      <c r="H18" s="461"/>
      <c r="I18" s="461"/>
      <c r="J18" s="924" t="s">
        <v>187</v>
      </c>
      <c r="K18" s="924"/>
      <c r="L18" s="924"/>
      <c r="M18" s="924"/>
      <c r="N18" s="924"/>
      <c r="O18" s="924"/>
      <c r="P18" s="924"/>
      <c r="Q18" s="924"/>
      <c r="R18" s="924"/>
      <c r="S18" s="924"/>
      <c r="T18" s="924"/>
      <c r="U18" s="924"/>
      <c r="V18" s="924"/>
      <c r="W18" s="924"/>
      <c r="X18" s="924"/>
      <c r="Y18" s="924"/>
      <c r="Z18" s="924"/>
      <c r="AA18" s="924"/>
      <c r="AB18" s="924"/>
      <c r="AC18" s="924"/>
      <c r="AD18" s="924"/>
    </row>
    <row r="19" spans="1:30" ht="4.5" customHeight="1"/>
    <row r="20" spans="1:30" ht="18" customHeight="1">
      <c r="A20" s="2" t="s">
        <v>11</v>
      </c>
    </row>
    <row r="21" spans="1:30" ht="4.5" customHeight="1"/>
    <row r="22" spans="1:30" ht="15" customHeight="1">
      <c r="B22" s="461" t="s">
        <v>12</v>
      </c>
      <c r="C22" s="461"/>
      <c r="D22" s="461"/>
      <c r="E22" s="461"/>
      <c r="F22" s="461"/>
      <c r="G22" s="461"/>
      <c r="H22" s="461"/>
      <c r="I22" s="461"/>
      <c r="J22" s="461"/>
      <c r="K22" s="462"/>
      <c r="L22" s="462"/>
      <c r="M22" s="462"/>
      <c r="N22" s="462"/>
      <c r="O22" s="462" t="s">
        <v>13</v>
      </c>
      <c r="P22" s="462"/>
      <c r="Q22" s="462"/>
      <c r="R22" s="462"/>
      <c r="S22" s="462"/>
      <c r="T22" s="462"/>
      <c r="U22" s="462"/>
      <c r="V22" s="462"/>
      <c r="W22" s="462"/>
      <c r="X22" s="461" t="s">
        <v>188</v>
      </c>
      <c r="Y22" s="461"/>
      <c r="Z22" s="461"/>
      <c r="AA22" s="461"/>
      <c r="AB22" s="461"/>
      <c r="AC22" s="461"/>
      <c r="AD22" s="461"/>
    </row>
    <row r="23" spans="1:30" ht="15" customHeight="1">
      <c r="B23" s="435" t="s">
        <v>14</v>
      </c>
      <c r="C23" s="436"/>
      <c r="D23" s="436"/>
      <c r="E23" s="436"/>
      <c r="F23" s="436"/>
      <c r="G23" s="436"/>
      <c r="H23" s="436"/>
      <c r="I23" s="436"/>
      <c r="J23" s="436"/>
      <c r="K23" s="959"/>
      <c r="L23" s="959"/>
      <c r="M23" s="959"/>
      <c r="N23" s="960"/>
      <c r="O23" s="1018">
        <v>121190</v>
      </c>
      <c r="P23" s="1019"/>
      <c r="Q23" s="1019"/>
      <c r="R23" s="1019"/>
      <c r="S23" s="1019"/>
      <c r="T23" s="1019"/>
      <c r="U23" s="1019"/>
      <c r="V23" s="1019"/>
      <c r="W23" s="8" t="s">
        <v>15</v>
      </c>
      <c r="X23" s="1017"/>
      <c r="Y23" s="1017"/>
      <c r="Z23" s="1017"/>
      <c r="AA23" s="1017"/>
      <c r="AB23" s="1017"/>
      <c r="AC23" s="1017"/>
      <c r="AD23" s="1017"/>
    </row>
    <row r="24" spans="1:30" ht="15" customHeight="1">
      <c r="B24" s="435" t="s">
        <v>189</v>
      </c>
      <c r="C24" s="436"/>
      <c r="D24" s="436"/>
      <c r="E24" s="436"/>
      <c r="F24" s="436"/>
      <c r="G24" s="436"/>
      <c r="H24" s="436"/>
      <c r="I24" s="436"/>
      <c r="J24" s="436"/>
      <c r="K24" s="959"/>
      <c r="L24" s="959"/>
      <c r="M24" s="959"/>
      <c r="N24" s="960"/>
      <c r="O24" s="1018">
        <v>118540</v>
      </c>
      <c r="P24" s="1019"/>
      <c r="Q24" s="1019"/>
      <c r="R24" s="1019"/>
      <c r="S24" s="1019"/>
      <c r="T24" s="1019"/>
      <c r="U24" s="1019"/>
      <c r="V24" s="1019"/>
      <c r="W24" s="8" t="s">
        <v>15</v>
      </c>
      <c r="X24" s="1017"/>
      <c r="Y24" s="1017"/>
      <c r="Z24" s="1017"/>
      <c r="AA24" s="1017"/>
      <c r="AB24" s="1017"/>
      <c r="AC24" s="1017"/>
      <c r="AD24" s="1017"/>
    </row>
    <row r="25" spans="1:30" ht="15" customHeight="1">
      <c r="B25" s="435" t="s">
        <v>190</v>
      </c>
      <c r="C25" s="436"/>
      <c r="D25" s="436"/>
      <c r="E25" s="436"/>
      <c r="F25" s="436"/>
      <c r="G25" s="436"/>
      <c r="H25" s="436"/>
      <c r="I25" s="436"/>
      <c r="J25" s="436"/>
      <c r="K25" s="959"/>
      <c r="L25" s="959"/>
      <c r="M25" s="959"/>
      <c r="N25" s="960"/>
      <c r="O25" s="1018">
        <v>3920</v>
      </c>
      <c r="P25" s="1019"/>
      <c r="Q25" s="1019"/>
      <c r="R25" s="1019"/>
      <c r="S25" s="1019"/>
      <c r="T25" s="1019"/>
      <c r="U25" s="1019"/>
      <c r="V25" s="1019"/>
      <c r="W25" s="8" t="s">
        <v>15</v>
      </c>
      <c r="X25" s="1017"/>
      <c r="Y25" s="1017"/>
      <c r="Z25" s="1017"/>
      <c r="AA25" s="1017"/>
      <c r="AB25" s="1017"/>
      <c r="AC25" s="1017"/>
      <c r="AD25" s="1017"/>
    </row>
    <row r="26" spans="1:30" ht="15" customHeight="1" thickBot="1">
      <c r="B26" s="1013" t="s">
        <v>191</v>
      </c>
      <c r="C26" s="1014"/>
      <c r="D26" s="1014"/>
      <c r="E26" s="1014"/>
      <c r="F26" s="1014"/>
      <c r="G26" s="1014"/>
      <c r="H26" s="1014"/>
      <c r="I26" s="1014"/>
      <c r="J26" s="1014"/>
      <c r="K26" s="1015"/>
      <c r="L26" s="1015"/>
      <c r="M26" s="1015"/>
      <c r="N26" s="1016"/>
      <c r="O26" s="1018">
        <v>11360</v>
      </c>
      <c r="P26" s="1019"/>
      <c r="Q26" s="1019"/>
      <c r="R26" s="1019"/>
      <c r="S26" s="1019"/>
      <c r="T26" s="1019"/>
      <c r="U26" s="1019"/>
      <c r="V26" s="1019"/>
      <c r="W26" s="8" t="s">
        <v>15</v>
      </c>
      <c r="X26" s="1017"/>
      <c r="Y26" s="1017"/>
      <c r="Z26" s="1017"/>
      <c r="AA26" s="1017"/>
      <c r="AB26" s="1017"/>
      <c r="AC26" s="1017"/>
      <c r="AD26" s="1017"/>
    </row>
    <row r="27" spans="1:30" ht="15" customHeight="1" thickTop="1" thickBot="1">
      <c r="B27" s="495" t="s">
        <v>72</v>
      </c>
      <c r="C27" s="496"/>
      <c r="D27" s="496"/>
      <c r="E27" s="496"/>
      <c r="F27" s="496"/>
      <c r="G27" s="496"/>
      <c r="H27" s="496"/>
      <c r="I27" s="496"/>
      <c r="J27" s="497"/>
      <c r="K27" s="498"/>
      <c r="L27" s="498"/>
      <c r="M27" s="498"/>
      <c r="N27" s="499"/>
      <c r="O27" s="1045">
        <v>255010</v>
      </c>
      <c r="P27" s="1046"/>
      <c r="Q27" s="1046"/>
      <c r="R27" s="1046"/>
      <c r="S27" s="1046"/>
      <c r="T27" s="1046"/>
      <c r="U27" s="1046"/>
      <c r="V27" s="1046"/>
      <c r="W27" s="33" t="s">
        <v>15</v>
      </c>
      <c r="X27" s="1028"/>
      <c r="Y27" s="1028"/>
      <c r="Z27" s="1028"/>
      <c r="AA27" s="1028"/>
      <c r="AB27" s="1028"/>
      <c r="AC27" s="1028"/>
      <c r="AD27" s="1029"/>
    </row>
    <row r="28" spans="1:30" ht="4.5" customHeight="1" thickTop="1"/>
    <row r="29" spans="1:30" ht="18" customHeight="1">
      <c r="A29" s="2" t="s">
        <v>192</v>
      </c>
    </row>
    <row r="30" spans="1:30" ht="4.5" customHeight="1"/>
    <row r="31" spans="1:30" ht="15" customHeight="1">
      <c r="A31" s="35"/>
      <c r="B31" s="461" t="s">
        <v>150</v>
      </c>
      <c r="C31" s="461"/>
      <c r="D31" s="461"/>
      <c r="E31" s="461"/>
      <c r="F31" s="461"/>
      <c r="G31" s="461"/>
      <c r="H31" s="461"/>
      <c r="I31" s="417" t="s">
        <v>193</v>
      </c>
      <c r="J31" s="959"/>
      <c r="K31" s="959"/>
      <c r="L31" s="959"/>
      <c r="M31" s="959"/>
      <c r="N31" s="959"/>
      <c r="O31" s="960"/>
      <c r="P31" s="461" t="s">
        <v>30</v>
      </c>
      <c r="Q31" s="1020"/>
      <c r="R31" s="1020"/>
      <c r="S31" s="1020"/>
      <c r="T31" s="417" t="s">
        <v>13</v>
      </c>
      <c r="U31" s="423"/>
      <c r="V31" s="423"/>
      <c r="W31" s="423"/>
      <c r="X31" s="423"/>
      <c r="Y31" s="423"/>
      <c r="Z31" s="423"/>
      <c r="AA31" s="423"/>
      <c r="AB31" s="423"/>
      <c r="AC31" s="423"/>
      <c r="AD31" s="424"/>
    </row>
    <row r="32" spans="1:30" ht="15" customHeight="1">
      <c r="A32" s="35"/>
      <c r="B32" s="949" t="s">
        <v>152</v>
      </c>
      <c r="C32" s="949"/>
      <c r="D32" s="949"/>
      <c r="E32" s="949"/>
      <c r="F32" s="949"/>
      <c r="G32" s="949"/>
      <c r="H32" s="949"/>
      <c r="I32" s="976">
        <v>50</v>
      </c>
      <c r="J32" s="977"/>
      <c r="K32" s="977"/>
      <c r="L32" s="977"/>
      <c r="M32" s="977"/>
      <c r="N32" s="450" t="s">
        <v>156</v>
      </c>
      <c r="O32" s="963"/>
      <c r="P32" s="1033" t="s">
        <v>194</v>
      </c>
      <c r="Q32" s="924"/>
      <c r="R32" s="924"/>
      <c r="S32" s="924"/>
      <c r="T32" s="1024">
        <v>121190</v>
      </c>
      <c r="U32" s="977"/>
      <c r="V32" s="977"/>
      <c r="W32" s="977"/>
      <c r="X32" s="977"/>
      <c r="Y32" s="977"/>
      <c r="Z32" s="977"/>
      <c r="AA32" s="977"/>
      <c r="AB32" s="977"/>
      <c r="AC32" s="977"/>
      <c r="AD32" s="451" t="s">
        <v>15</v>
      </c>
    </row>
    <row r="33" spans="1:30" ht="15" customHeight="1">
      <c r="A33" s="35"/>
      <c r="B33" s="961" t="s">
        <v>153</v>
      </c>
      <c r="C33" s="961"/>
      <c r="D33" s="961"/>
      <c r="E33" s="961"/>
      <c r="F33" s="961"/>
      <c r="G33" s="961"/>
      <c r="H33" s="961"/>
      <c r="I33" s="978"/>
      <c r="J33" s="979"/>
      <c r="K33" s="979"/>
      <c r="L33" s="979"/>
      <c r="M33" s="979"/>
      <c r="N33" s="964"/>
      <c r="O33" s="965"/>
      <c r="P33" s="924"/>
      <c r="Q33" s="924"/>
      <c r="R33" s="924"/>
      <c r="S33" s="924"/>
      <c r="T33" s="978"/>
      <c r="U33" s="979"/>
      <c r="V33" s="979"/>
      <c r="W33" s="979"/>
      <c r="X33" s="979"/>
      <c r="Y33" s="979"/>
      <c r="Z33" s="979"/>
      <c r="AA33" s="979"/>
      <c r="AB33" s="979"/>
      <c r="AC33" s="979"/>
      <c r="AD33" s="965"/>
    </row>
    <row r="34" spans="1:30" ht="4.5" customHeight="1"/>
    <row r="35" spans="1:30" ht="18" customHeight="1">
      <c r="A35" s="2" t="s">
        <v>21</v>
      </c>
    </row>
    <row r="36" spans="1:30" ht="4.5" customHeight="1"/>
    <row r="37" spans="1:30" ht="15" customHeight="1">
      <c r="A37" s="35"/>
      <c r="B37" s="461" t="s">
        <v>150</v>
      </c>
      <c r="C37" s="461"/>
      <c r="D37" s="461"/>
      <c r="E37" s="461"/>
      <c r="F37" s="461"/>
      <c r="G37" s="461"/>
      <c r="H37" s="461"/>
      <c r="I37" s="417" t="s">
        <v>22</v>
      </c>
      <c r="J37" s="954"/>
      <c r="K37" s="954"/>
      <c r="L37" s="955"/>
      <c r="M37" s="504" t="s">
        <v>193</v>
      </c>
      <c r="N37" s="505"/>
      <c r="O37" s="505"/>
      <c r="P37" s="505"/>
      <c r="Q37" s="505"/>
      <c r="R37" s="433" t="s">
        <v>24</v>
      </c>
      <c r="S37" s="423"/>
      <c r="T37" s="423"/>
      <c r="U37" s="423"/>
      <c r="V37" s="423"/>
      <c r="W37" s="434"/>
      <c r="X37" s="109"/>
      <c r="Y37" s="423" t="s">
        <v>195</v>
      </c>
      <c r="Z37" s="423"/>
      <c r="AA37" s="423"/>
      <c r="AB37" s="423"/>
      <c r="AC37" s="423"/>
      <c r="AD37" s="424"/>
    </row>
    <row r="38" spans="1:30" ht="15" customHeight="1">
      <c r="A38" s="35"/>
      <c r="B38" s="949" t="s">
        <v>152</v>
      </c>
      <c r="C38" s="949"/>
      <c r="D38" s="949"/>
      <c r="E38" s="949"/>
      <c r="F38" s="949"/>
      <c r="G38" s="949"/>
      <c r="H38" s="949"/>
      <c r="I38" s="956" t="s">
        <v>196</v>
      </c>
      <c r="J38" s="957"/>
      <c r="K38" s="957"/>
      <c r="L38" s="958"/>
      <c r="M38" s="1037">
        <v>37</v>
      </c>
      <c r="N38" s="1021"/>
      <c r="O38" s="1021"/>
      <c r="P38" s="1021"/>
      <c r="Q38" s="113" t="s">
        <v>156</v>
      </c>
      <c r="R38" s="114" t="s">
        <v>27</v>
      </c>
      <c r="S38" s="1021">
        <v>2740</v>
      </c>
      <c r="T38" s="1021"/>
      <c r="U38" s="1021"/>
      <c r="V38" s="1021"/>
      <c r="W38" s="113" t="s">
        <v>15</v>
      </c>
      <c r="X38" s="110" t="s">
        <v>28</v>
      </c>
      <c r="Y38" s="1032">
        <v>101380</v>
      </c>
      <c r="Z38" s="1019"/>
      <c r="AA38" s="1019"/>
      <c r="AB38" s="1019"/>
      <c r="AC38" s="1019"/>
      <c r="AD38" s="8" t="s">
        <v>15</v>
      </c>
    </row>
    <row r="39" spans="1:30" ht="15" customHeight="1" thickBot="1">
      <c r="A39" s="35"/>
      <c r="B39" s="962" t="s">
        <v>153</v>
      </c>
      <c r="C39" s="962"/>
      <c r="D39" s="962"/>
      <c r="E39" s="962"/>
      <c r="F39" s="962"/>
      <c r="G39" s="962"/>
      <c r="H39" s="962"/>
      <c r="I39" s="1010" t="s">
        <v>197</v>
      </c>
      <c r="J39" s="1011"/>
      <c r="K39" s="1011"/>
      <c r="L39" s="1012"/>
      <c r="M39" s="1038">
        <v>13</v>
      </c>
      <c r="N39" s="1034"/>
      <c r="O39" s="1034"/>
      <c r="P39" s="1034"/>
      <c r="Q39" s="115" t="s">
        <v>156</v>
      </c>
      <c r="R39" s="116" t="s">
        <v>27</v>
      </c>
      <c r="S39" s="1034">
        <v>1320</v>
      </c>
      <c r="T39" s="1034"/>
      <c r="U39" s="1034"/>
      <c r="V39" s="1034"/>
      <c r="W39" s="115" t="s">
        <v>15</v>
      </c>
      <c r="X39" s="111" t="s">
        <v>28</v>
      </c>
      <c r="Y39" s="1022">
        <v>17160</v>
      </c>
      <c r="Z39" s="1023"/>
      <c r="AA39" s="1023"/>
      <c r="AB39" s="1023"/>
      <c r="AC39" s="1023"/>
      <c r="AD39" s="99" t="s">
        <v>15</v>
      </c>
    </row>
    <row r="40" spans="1:30" ht="15" customHeight="1" thickTop="1">
      <c r="A40" s="11"/>
      <c r="B40" s="946" t="s">
        <v>29</v>
      </c>
      <c r="C40" s="947"/>
      <c r="D40" s="947"/>
      <c r="E40" s="947"/>
      <c r="F40" s="947"/>
      <c r="G40" s="947"/>
      <c r="H40" s="947"/>
      <c r="I40" s="947"/>
      <c r="J40" s="947"/>
      <c r="K40" s="947"/>
      <c r="L40" s="948"/>
      <c r="M40" s="1025"/>
      <c r="N40" s="1026"/>
      <c r="O40" s="1026"/>
      <c r="P40" s="1026"/>
      <c r="Q40" s="1027"/>
      <c r="R40" s="1035"/>
      <c r="S40" s="1036"/>
      <c r="T40" s="1036"/>
      <c r="U40" s="1036"/>
      <c r="V40" s="1036"/>
      <c r="W40" s="1027"/>
      <c r="X40" s="127"/>
      <c r="Y40" s="1030">
        <v>118540</v>
      </c>
      <c r="Z40" s="1031"/>
      <c r="AA40" s="1031"/>
      <c r="AB40" s="1031"/>
      <c r="AC40" s="1031"/>
      <c r="AD40" s="80" t="s">
        <v>15</v>
      </c>
    </row>
    <row r="41" spans="1:30" ht="4.5" customHeight="1"/>
    <row r="42" spans="1:30" ht="18" customHeight="1">
      <c r="A42" s="2" t="s">
        <v>198</v>
      </c>
      <c r="Q42" s="1043" t="s">
        <v>199</v>
      </c>
      <c r="R42" s="1043"/>
      <c r="S42" s="1043"/>
      <c r="T42" s="1043"/>
      <c r="U42" s="1043"/>
      <c r="V42" s="1043"/>
      <c r="W42" s="1043"/>
      <c r="X42" s="1043"/>
      <c r="Y42" s="1043"/>
      <c r="Z42" s="1043"/>
      <c r="AA42" s="1043"/>
      <c r="AB42" s="1043"/>
      <c r="AC42" s="1043"/>
      <c r="AD42" s="1043"/>
    </row>
    <row r="43" spans="1:30" ht="4.5" customHeight="1">
      <c r="Q43" s="1044"/>
      <c r="R43" s="1044"/>
      <c r="S43" s="1044"/>
      <c r="T43" s="1044"/>
      <c r="U43" s="1044"/>
      <c r="V43" s="1044"/>
      <c r="W43" s="1044"/>
      <c r="X43" s="1044"/>
      <c r="Y43" s="1044"/>
      <c r="Z43" s="1044"/>
      <c r="AA43" s="1044"/>
      <c r="AB43" s="1044"/>
      <c r="AC43" s="1044"/>
      <c r="AD43" s="1044"/>
    </row>
    <row r="44" spans="1:30" ht="15" customHeight="1">
      <c r="B44" s="504" t="s">
        <v>22</v>
      </c>
      <c r="C44" s="505"/>
      <c r="D44" s="505"/>
      <c r="E44" s="505" t="s">
        <v>200</v>
      </c>
      <c r="F44" s="505"/>
      <c r="G44" s="505"/>
      <c r="H44" s="505"/>
      <c r="I44" s="433" t="s">
        <v>24</v>
      </c>
      <c r="J44" s="959"/>
      <c r="K44" s="959"/>
      <c r="L44" s="959"/>
      <c r="M44" s="975"/>
      <c r="N44" s="433" t="s">
        <v>201</v>
      </c>
      <c r="O44" s="423"/>
      <c r="P44" s="423"/>
      <c r="Q44" s="423"/>
      <c r="R44" s="423"/>
      <c r="S44" s="424"/>
      <c r="T44" s="417" t="s">
        <v>202</v>
      </c>
      <c r="U44" s="423"/>
      <c r="V44" s="423"/>
      <c r="W44" s="423"/>
      <c r="X44" s="424"/>
      <c r="Y44" s="417" t="s">
        <v>13</v>
      </c>
      <c r="Z44" s="423"/>
      <c r="AA44" s="423"/>
      <c r="AB44" s="423"/>
      <c r="AC44" s="423"/>
      <c r="AD44" s="424"/>
    </row>
    <row r="45" spans="1:30" ht="15" customHeight="1">
      <c r="B45" s="966" t="s">
        <v>203</v>
      </c>
      <c r="C45" s="967"/>
      <c r="D45" s="968"/>
      <c r="E45" s="933">
        <v>3</v>
      </c>
      <c r="F45" s="933"/>
      <c r="G45" s="931" t="s">
        <v>204</v>
      </c>
      <c r="H45" s="932"/>
      <c r="I45" s="118" t="s">
        <v>27</v>
      </c>
      <c r="J45" s="933">
        <v>1200</v>
      </c>
      <c r="K45" s="930"/>
      <c r="L45" s="930"/>
      <c r="M45" s="117" t="s">
        <v>15</v>
      </c>
      <c r="N45" s="951" t="s">
        <v>205</v>
      </c>
      <c r="O45" s="952"/>
      <c r="P45" s="952"/>
      <c r="Q45" s="952"/>
      <c r="R45" s="952"/>
      <c r="S45" s="953"/>
      <c r="T45" s="15"/>
      <c r="V45" s="11"/>
      <c r="X45" s="16"/>
      <c r="Y45" s="1042" t="s">
        <v>206</v>
      </c>
      <c r="Z45" s="952"/>
      <c r="AA45" s="952"/>
      <c r="AB45" s="952"/>
      <c r="AC45" s="952"/>
      <c r="AD45" s="953"/>
    </row>
    <row r="46" spans="1:30" ht="15" customHeight="1">
      <c r="B46" s="969"/>
      <c r="C46" s="970"/>
      <c r="D46" s="971"/>
      <c r="E46" s="941"/>
      <c r="F46" s="941"/>
      <c r="G46" s="944" t="s">
        <v>26</v>
      </c>
      <c r="H46" s="945"/>
      <c r="I46" s="120" t="s">
        <v>27</v>
      </c>
      <c r="J46" s="937"/>
      <c r="K46" s="938"/>
      <c r="L46" s="938"/>
      <c r="M46" s="119" t="s">
        <v>15</v>
      </c>
      <c r="N46" s="20"/>
      <c r="O46" s="1000">
        <v>3920</v>
      </c>
      <c r="P46" s="1001"/>
      <c r="Q46" s="1001"/>
      <c r="R46" s="1001"/>
      <c r="S46" s="1041" t="s">
        <v>15</v>
      </c>
      <c r="T46" s="1005">
        <v>3920</v>
      </c>
      <c r="U46" s="1001"/>
      <c r="V46" s="1001"/>
      <c r="W46" s="1001"/>
      <c r="X46" s="1041" t="s">
        <v>15</v>
      </c>
      <c r="Y46" s="1039">
        <v>3920</v>
      </c>
      <c r="Z46" s="1040"/>
      <c r="AA46" s="1040"/>
      <c r="AB46" s="1040"/>
      <c r="AC46" s="1040"/>
      <c r="AD46" s="1041" t="s">
        <v>15</v>
      </c>
    </row>
    <row r="47" spans="1:30" ht="15" customHeight="1">
      <c r="B47" s="980" t="s">
        <v>197</v>
      </c>
      <c r="C47" s="981"/>
      <c r="D47" s="982"/>
      <c r="E47" s="1003"/>
      <c r="F47" s="1003"/>
      <c r="G47" s="942" t="s">
        <v>204</v>
      </c>
      <c r="H47" s="943"/>
      <c r="I47" s="122" t="s">
        <v>27</v>
      </c>
      <c r="J47" s="1003"/>
      <c r="K47" s="1004"/>
      <c r="L47" s="1004"/>
      <c r="M47" s="121" t="s">
        <v>15</v>
      </c>
      <c r="N47" s="20"/>
      <c r="O47" s="1001"/>
      <c r="P47" s="1001"/>
      <c r="Q47" s="1001"/>
      <c r="R47" s="1001"/>
      <c r="S47" s="1041"/>
      <c r="T47" s="1006"/>
      <c r="U47" s="1001"/>
      <c r="V47" s="1001"/>
      <c r="W47" s="1001"/>
      <c r="X47" s="1041"/>
      <c r="Y47" s="1039"/>
      <c r="Z47" s="1040"/>
      <c r="AA47" s="1040"/>
      <c r="AB47" s="1040"/>
      <c r="AC47" s="1040"/>
      <c r="AD47" s="1041"/>
    </row>
    <row r="48" spans="1:30" ht="15" customHeight="1">
      <c r="B48" s="983"/>
      <c r="C48" s="984"/>
      <c r="D48" s="985"/>
      <c r="E48" s="950">
        <v>4</v>
      </c>
      <c r="F48" s="950"/>
      <c r="G48" s="973" t="s">
        <v>26</v>
      </c>
      <c r="H48" s="974"/>
      <c r="I48" s="124" t="s">
        <v>27</v>
      </c>
      <c r="J48" s="950">
        <v>80</v>
      </c>
      <c r="K48" s="972"/>
      <c r="L48" s="972"/>
      <c r="M48" s="123" t="s">
        <v>15</v>
      </c>
      <c r="N48" s="112"/>
      <c r="O48" s="129"/>
      <c r="P48" s="151" t="s">
        <v>207</v>
      </c>
      <c r="Q48" s="18"/>
      <c r="R48" s="129"/>
      <c r="S48" s="125"/>
      <c r="T48" s="17"/>
      <c r="U48" s="18"/>
      <c r="V48" s="107"/>
      <c r="W48" s="18"/>
      <c r="X48" s="19"/>
      <c r="Y48" s="17"/>
      <c r="Z48" s="18"/>
      <c r="AA48" s="18"/>
      <c r="AB48" s="18"/>
      <c r="AC48" s="18"/>
      <c r="AD48" s="19"/>
    </row>
    <row r="49" spans="1:30" ht="4.5" customHeight="1"/>
    <row r="50" spans="1:30" ht="18" customHeight="1">
      <c r="A50" s="2" t="s">
        <v>208</v>
      </c>
      <c r="M50" s="131" t="s">
        <v>209</v>
      </c>
      <c r="N50" s="132"/>
      <c r="O50" s="132"/>
      <c r="P50" s="132"/>
      <c r="Q50" s="132"/>
      <c r="R50" s="132"/>
      <c r="S50" s="132"/>
      <c r="T50" s="132"/>
      <c r="U50" s="132"/>
      <c r="V50" s="132"/>
      <c r="W50" s="132"/>
    </row>
    <row r="51" spans="1:30" ht="4.5" customHeight="1"/>
    <row r="52" spans="1:30" ht="15" customHeight="1">
      <c r="A52" s="35"/>
      <c r="B52" s="417" t="s">
        <v>210</v>
      </c>
      <c r="C52" s="423"/>
      <c r="D52" s="423"/>
      <c r="E52" s="960"/>
      <c r="F52" s="417" t="s">
        <v>200</v>
      </c>
      <c r="G52" s="959"/>
      <c r="H52" s="959"/>
      <c r="I52" s="959"/>
      <c r="J52" s="959"/>
      <c r="K52" s="975"/>
      <c r="L52" s="433" t="s">
        <v>24</v>
      </c>
      <c r="M52" s="959"/>
      <c r="N52" s="959"/>
      <c r="O52" s="959"/>
      <c r="P52" s="959"/>
      <c r="Q52" s="975"/>
      <c r="R52" s="433" t="s">
        <v>13</v>
      </c>
      <c r="S52" s="959"/>
      <c r="T52" s="959"/>
      <c r="U52" s="959"/>
      <c r="V52" s="959"/>
      <c r="W52" s="959"/>
      <c r="X52" s="960"/>
      <c r="Y52" s="417" t="s">
        <v>188</v>
      </c>
      <c r="Z52" s="423"/>
      <c r="AA52" s="423"/>
      <c r="AB52" s="423"/>
      <c r="AC52" s="423"/>
      <c r="AD52" s="424"/>
    </row>
    <row r="53" spans="1:30" ht="15" customHeight="1">
      <c r="A53" s="35"/>
      <c r="B53" s="934" t="s">
        <v>211</v>
      </c>
      <c r="C53" s="935"/>
      <c r="D53" s="935"/>
      <c r="E53" s="936"/>
      <c r="F53" s="929">
        <v>4</v>
      </c>
      <c r="G53" s="930"/>
      <c r="H53" s="930"/>
      <c r="I53" s="930"/>
      <c r="J53" s="931" t="s">
        <v>204</v>
      </c>
      <c r="K53" s="932"/>
      <c r="L53" s="122" t="s">
        <v>27</v>
      </c>
      <c r="M53" s="933">
        <v>2840</v>
      </c>
      <c r="N53" s="930"/>
      <c r="O53" s="930"/>
      <c r="P53" s="930"/>
      <c r="Q53" s="122" t="s">
        <v>15</v>
      </c>
      <c r="R53" s="986" t="s">
        <v>212</v>
      </c>
      <c r="S53" s="877"/>
      <c r="T53" s="877"/>
      <c r="U53" s="877"/>
      <c r="V53" s="877"/>
      <c r="W53" s="877"/>
      <c r="X53" s="987"/>
      <c r="Y53" s="988" t="s">
        <v>213</v>
      </c>
      <c r="Z53" s="989"/>
      <c r="AA53" s="989"/>
      <c r="AB53" s="989"/>
      <c r="AC53" s="989"/>
      <c r="AD53" s="990"/>
    </row>
    <row r="54" spans="1:30" ht="15" customHeight="1">
      <c r="A54" s="35"/>
      <c r="B54" s="1007" t="s">
        <v>214</v>
      </c>
      <c r="C54" s="1008"/>
      <c r="D54" s="1008"/>
      <c r="E54" s="1009"/>
      <c r="F54" s="1002"/>
      <c r="G54" s="999"/>
      <c r="H54" s="999"/>
      <c r="I54" s="999"/>
      <c r="J54" s="996" t="s">
        <v>204</v>
      </c>
      <c r="K54" s="997"/>
      <c r="L54" s="126" t="s">
        <v>27</v>
      </c>
      <c r="M54" s="998"/>
      <c r="N54" s="999"/>
      <c r="O54" s="999"/>
      <c r="P54" s="999"/>
      <c r="Q54" s="126" t="s">
        <v>15</v>
      </c>
      <c r="R54" s="15"/>
      <c r="S54" s="1000">
        <v>11360</v>
      </c>
      <c r="T54" s="1001"/>
      <c r="U54" s="1001"/>
      <c r="V54" s="1001"/>
      <c r="W54" s="1001"/>
      <c r="X54" s="11" t="s">
        <v>15</v>
      </c>
      <c r="Y54" s="991"/>
      <c r="Z54" s="992"/>
      <c r="AA54" s="992"/>
      <c r="AB54" s="992"/>
      <c r="AC54" s="992"/>
      <c r="AD54" s="993"/>
    </row>
    <row r="55" spans="1:30" ht="15" customHeight="1">
      <c r="A55" s="35"/>
      <c r="B55" s="939" t="s">
        <v>215</v>
      </c>
      <c r="C55" s="447"/>
      <c r="D55" s="447"/>
      <c r="E55" s="940"/>
      <c r="F55" s="995"/>
      <c r="G55" s="972"/>
      <c r="H55" s="972"/>
      <c r="I55" s="972"/>
      <c r="J55" s="973" t="s">
        <v>204</v>
      </c>
      <c r="K55" s="974"/>
      <c r="L55" s="124" t="s">
        <v>27</v>
      </c>
      <c r="M55" s="950"/>
      <c r="N55" s="972"/>
      <c r="O55" s="972"/>
      <c r="P55" s="972"/>
      <c r="Q55" s="124" t="s">
        <v>15</v>
      </c>
      <c r="R55" s="17"/>
      <c r="S55" s="18"/>
      <c r="T55" s="18"/>
      <c r="U55" s="18"/>
      <c r="V55" s="18"/>
      <c r="W55" s="18"/>
      <c r="X55" s="18"/>
      <c r="Y55" s="994"/>
      <c r="Z55" s="926"/>
      <c r="AA55" s="926"/>
      <c r="AB55" s="926"/>
      <c r="AC55" s="926"/>
      <c r="AD55" s="927"/>
    </row>
    <row r="56" spans="1:30" ht="18" customHeight="1">
      <c r="A56" s="883" t="s">
        <v>216</v>
      </c>
      <c r="B56" s="883"/>
      <c r="C56" s="883"/>
      <c r="D56" s="883"/>
      <c r="E56" s="883"/>
      <c r="F56" s="883"/>
      <c r="G56" s="883"/>
      <c r="H56" s="883"/>
      <c r="I56" s="883"/>
      <c r="J56" s="883"/>
      <c r="K56" s="883"/>
      <c r="L56" s="883"/>
      <c r="M56" s="883"/>
      <c r="N56" s="883"/>
      <c r="O56" s="883"/>
      <c r="P56" s="883"/>
      <c r="Q56" s="883"/>
      <c r="R56" s="883"/>
      <c r="S56" s="883"/>
      <c r="T56" s="883"/>
      <c r="U56" s="883"/>
      <c r="V56" s="883"/>
      <c r="W56" s="883"/>
      <c r="X56" s="883"/>
      <c r="Y56" s="883"/>
      <c r="Z56" s="883"/>
      <c r="AA56" s="883"/>
      <c r="AB56" s="883"/>
      <c r="AC56" s="883"/>
      <c r="AD56" s="883"/>
    </row>
  </sheetData>
  <mergeCells count="118">
    <mergeCell ref="Y46:AC47"/>
    <mergeCell ref="X46:X47"/>
    <mergeCell ref="Y45:AD45"/>
    <mergeCell ref="AD46:AD47"/>
    <mergeCell ref="Q42:AD43"/>
    <mergeCell ref="Y44:AD44"/>
    <mergeCell ref="S46:S47"/>
    <mergeCell ref="O46:R47"/>
    <mergeCell ref="O27:V27"/>
    <mergeCell ref="AB11:AC11"/>
    <mergeCell ref="M40:Q40"/>
    <mergeCell ref="W11:X11"/>
    <mergeCell ref="B22:N22"/>
    <mergeCell ref="O22:W22"/>
    <mergeCell ref="O24:V24"/>
    <mergeCell ref="Y11:AA11"/>
    <mergeCell ref="B23:N23"/>
    <mergeCell ref="Y37:AD37"/>
    <mergeCell ref="M37:Q37"/>
    <mergeCell ref="X27:AD27"/>
    <mergeCell ref="Y40:AC40"/>
    <mergeCell ref="Y38:AC38"/>
    <mergeCell ref="X23:AD23"/>
    <mergeCell ref="O23:V23"/>
    <mergeCell ref="P32:S33"/>
    <mergeCell ref="O25:V25"/>
    <mergeCell ref="S39:V39"/>
    <mergeCell ref="R40:W40"/>
    <mergeCell ref="M38:P38"/>
    <mergeCell ref="M39:P39"/>
    <mergeCell ref="B24:N24"/>
    <mergeCell ref="H14:J14"/>
    <mergeCell ref="N8:T8"/>
    <mergeCell ref="U8:AD8"/>
    <mergeCell ref="N9:T9"/>
    <mergeCell ref="U9:AD9"/>
    <mergeCell ref="A14:G14"/>
    <mergeCell ref="K14:Z14"/>
    <mergeCell ref="I39:L39"/>
    <mergeCell ref="B25:N25"/>
    <mergeCell ref="B26:N26"/>
    <mergeCell ref="K27:N27"/>
    <mergeCell ref="B27:J27"/>
    <mergeCell ref="X25:AD25"/>
    <mergeCell ref="X24:AD24"/>
    <mergeCell ref="T31:AD31"/>
    <mergeCell ref="X26:AD26"/>
    <mergeCell ref="O26:V26"/>
    <mergeCell ref="AA14:AD14"/>
    <mergeCell ref="X22:AD22"/>
    <mergeCell ref="P31:S31"/>
    <mergeCell ref="R37:W37"/>
    <mergeCell ref="S38:V38"/>
    <mergeCell ref="Y39:AC39"/>
    <mergeCell ref="AD32:AD33"/>
    <mergeCell ref="T32:AC33"/>
    <mergeCell ref="F52:K52"/>
    <mergeCell ref="L52:Q52"/>
    <mergeCell ref="R52:X52"/>
    <mergeCell ref="I32:M33"/>
    <mergeCell ref="B52:E52"/>
    <mergeCell ref="B47:D48"/>
    <mergeCell ref="R53:X53"/>
    <mergeCell ref="Y52:AD52"/>
    <mergeCell ref="Y53:AD55"/>
    <mergeCell ref="F55:I55"/>
    <mergeCell ref="J54:K54"/>
    <mergeCell ref="J55:K55"/>
    <mergeCell ref="M54:P54"/>
    <mergeCell ref="M55:P55"/>
    <mergeCell ref="S54:W54"/>
    <mergeCell ref="I44:M44"/>
    <mergeCell ref="F54:I54"/>
    <mergeCell ref="J47:L47"/>
    <mergeCell ref="J45:L45"/>
    <mergeCell ref="T44:X44"/>
    <mergeCell ref="N44:S44"/>
    <mergeCell ref="T46:W47"/>
    <mergeCell ref="E47:F47"/>
    <mergeCell ref="B54:E54"/>
    <mergeCell ref="E48:F48"/>
    <mergeCell ref="N45:S45"/>
    <mergeCell ref="I37:L37"/>
    <mergeCell ref="I38:L38"/>
    <mergeCell ref="B31:H31"/>
    <mergeCell ref="I31:O31"/>
    <mergeCell ref="B32:H32"/>
    <mergeCell ref="B33:H33"/>
    <mergeCell ref="B39:H39"/>
    <mergeCell ref="N32:O33"/>
    <mergeCell ref="B45:D46"/>
    <mergeCell ref="B44:D44"/>
    <mergeCell ref="J48:L48"/>
    <mergeCell ref="G48:H48"/>
    <mergeCell ref="F53:I53"/>
    <mergeCell ref="J53:K53"/>
    <mergeCell ref="M53:P53"/>
    <mergeCell ref="B53:E53"/>
    <mergeCell ref="A56:AD56"/>
    <mergeCell ref="A2:AD2"/>
    <mergeCell ref="N7:T7"/>
    <mergeCell ref="U7:AD7"/>
    <mergeCell ref="J46:L46"/>
    <mergeCell ref="B18:I18"/>
    <mergeCell ref="J18:AD18"/>
    <mergeCell ref="A11:Q11"/>
    <mergeCell ref="R11:S11"/>
    <mergeCell ref="T11:V11"/>
    <mergeCell ref="B55:E55"/>
    <mergeCell ref="E45:F45"/>
    <mergeCell ref="E46:F46"/>
    <mergeCell ref="B37:H37"/>
    <mergeCell ref="E44:H44"/>
    <mergeCell ref="G47:H47"/>
    <mergeCell ref="G46:H46"/>
    <mergeCell ref="B40:L40"/>
    <mergeCell ref="G45:H45"/>
    <mergeCell ref="B38:H38"/>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AD56"/>
  <sheetViews>
    <sheetView view="pageBreakPreview" topLeftCell="A34" zoomScaleNormal="100" workbookViewId="0">
      <selection activeCell="AG19" sqref="AG19"/>
    </sheetView>
  </sheetViews>
  <sheetFormatPr defaultColWidth="2.625" defaultRowHeight="18" customHeight="1"/>
  <cols>
    <col min="1" max="16384" width="2.625" style="2"/>
  </cols>
  <sheetData>
    <row r="1" spans="1:30" ht="18" customHeight="1">
      <c r="A1" s="1" t="s">
        <v>47</v>
      </c>
    </row>
    <row r="2" spans="1:30" ht="18" customHeight="1">
      <c r="A2" s="490" t="s">
        <v>181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217</v>
      </c>
    </row>
    <row r="4" spans="1:30" ht="4.5" customHeight="1"/>
    <row r="5" spans="1:30" ht="18" customHeight="1">
      <c r="A5" s="11" t="s">
        <v>183</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5" customHeight="1">
      <c r="A11" s="482" t="s">
        <v>134</v>
      </c>
      <c r="B11" s="482"/>
      <c r="C11" s="482"/>
      <c r="D11" s="482"/>
      <c r="E11" s="482"/>
      <c r="F11" s="482"/>
      <c r="G11" s="482"/>
      <c r="H11" s="482"/>
      <c r="I11" s="482"/>
      <c r="J11" s="482"/>
      <c r="K11" s="482"/>
      <c r="L11" s="482"/>
      <c r="M11" s="482"/>
      <c r="N11" s="482"/>
      <c r="O11" s="482"/>
      <c r="P11" s="482"/>
      <c r="Q11" s="482"/>
      <c r="R11" s="894">
        <v>24</v>
      </c>
      <c r="S11" s="894"/>
      <c r="T11" s="455" t="s">
        <v>135</v>
      </c>
      <c r="U11" s="455"/>
      <c r="V11" s="455"/>
      <c r="W11" s="894">
        <v>1</v>
      </c>
      <c r="X11" s="894"/>
      <c r="Y11" s="455" t="s">
        <v>184</v>
      </c>
      <c r="Z11" s="455"/>
      <c r="AA11" s="455"/>
      <c r="AB11" s="894">
        <v>5</v>
      </c>
      <c r="AC11" s="894"/>
      <c r="AD11" s="2" t="s">
        <v>80</v>
      </c>
    </row>
    <row r="12" spans="1:30" ht="18" customHeight="1">
      <c r="A12" s="2" t="s">
        <v>185</v>
      </c>
    </row>
    <row r="14" spans="1:30" ht="54" customHeight="1">
      <c r="A14" s="923" t="s">
        <v>25</v>
      </c>
      <c r="B14" s="506"/>
      <c r="C14" s="506"/>
      <c r="D14" s="506"/>
      <c r="E14" s="506"/>
      <c r="F14" s="506"/>
      <c r="G14" s="506"/>
      <c r="H14" s="506" t="s">
        <v>7</v>
      </c>
      <c r="I14" s="506"/>
      <c r="J14" s="506"/>
      <c r="K14" s="922">
        <v>359030</v>
      </c>
      <c r="L14" s="922"/>
      <c r="M14" s="922"/>
      <c r="N14" s="922"/>
      <c r="O14" s="922"/>
      <c r="P14" s="922"/>
      <c r="Q14" s="922"/>
      <c r="R14" s="922"/>
      <c r="S14" s="922"/>
      <c r="T14" s="922"/>
      <c r="U14" s="922"/>
      <c r="V14" s="922"/>
      <c r="W14" s="922"/>
      <c r="X14" s="922"/>
      <c r="Y14" s="922"/>
      <c r="Z14" s="922"/>
      <c r="AA14" s="413" t="s">
        <v>8</v>
      </c>
      <c r="AB14" s="413"/>
      <c r="AC14" s="413"/>
      <c r="AD14" s="457"/>
    </row>
    <row r="15" spans="1:30" ht="15" customHeight="1">
      <c r="A15" s="30"/>
      <c r="B15" s="30"/>
      <c r="C15" s="30"/>
      <c r="D15" s="30"/>
      <c r="E15" s="30"/>
      <c r="F15" s="30"/>
      <c r="G15" s="30"/>
      <c r="H15" s="30"/>
      <c r="I15" s="30"/>
      <c r="J15" s="30"/>
      <c r="K15" s="31"/>
      <c r="L15" s="31"/>
      <c r="M15" s="31"/>
      <c r="N15" s="31"/>
      <c r="O15" s="31"/>
      <c r="P15" s="31"/>
      <c r="Q15" s="31"/>
      <c r="R15" s="31"/>
      <c r="S15" s="31"/>
      <c r="T15" s="31"/>
      <c r="U15" s="31"/>
      <c r="V15" s="31"/>
      <c r="W15" s="31"/>
      <c r="X15" s="31"/>
      <c r="Y15" s="31"/>
      <c r="Z15" s="31"/>
      <c r="AA15" s="32"/>
      <c r="AB15" s="32"/>
      <c r="AC15" s="32"/>
      <c r="AD15" s="32"/>
    </row>
    <row r="16" spans="1:30" ht="18" customHeight="1">
      <c r="A16" s="2" t="s">
        <v>186</v>
      </c>
    </row>
    <row r="17" spans="1:30" ht="4.5" customHeight="1"/>
    <row r="18" spans="1:30" ht="24" customHeight="1">
      <c r="B18" s="461" t="s">
        <v>139</v>
      </c>
      <c r="C18" s="461"/>
      <c r="D18" s="461"/>
      <c r="E18" s="461"/>
      <c r="F18" s="461"/>
      <c r="G18" s="461"/>
      <c r="H18" s="461"/>
      <c r="I18" s="461"/>
      <c r="J18" s="924" t="s">
        <v>187</v>
      </c>
      <c r="K18" s="924"/>
      <c r="L18" s="924"/>
      <c r="M18" s="924"/>
      <c r="N18" s="924"/>
      <c r="O18" s="924"/>
      <c r="P18" s="924"/>
      <c r="Q18" s="924"/>
      <c r="R18" s="924"/>
      <c r="S18" s="924"/>
      <c r="T18" s="924"/>
      <c r="U18" s="924"/>
      <c r="V18" s="924"/>
      <c r="W18" s="924"/>
      <c r="X18" s="924"/>
      <c r="Y18" s="924"/>
      <c r="Z18" s="924"/>
      <c r="AA18" s="924"/>
      <c r="AB18" s="924"/>
      <c r="AC18" s="924"/>
      <c r="AD18" s="924"/>
    </row>
    <row r="19" spans="1:30" ht="4.5" customHeight="1"/>
    <row r="20" spans="1:30" ht="18" customHeight="1">
      <c r="A20" s="2" t="s">
        <v>11</v>
      </c>
    </row>
    <row r="21" spans="1:30" ht="4.5" customHeight="1"/>
    <row r="22" spans="1:30" ht="15" customHeight="1">
      <c r="B22" s="461" t="s">
        <v>12</v>
      </c>
      <c r="C22" s="461"/>
      <c r="D22" s="461"/>
      <c r="E22" s="461"/>
      <c r="F22" s="461"/>
      <c r="G22" s="461"/>
      <c r="H22" s="461"/>
      <c r="I22" s="461"/>
      <c r="J22" s="461"/>
      <c r="K22" s="462"/>
      <c r="L22" s="462"/>
      <c r="M22" s="462"/>
      <c r="N22" s="462"/>
      <c r="O22" s="462" t="s">
        <v>13</v>
      </c>
      <c r="P22" s="462"/>
      <c r="Q22" s="462"/>
      <c r="R22" s="462"/>
      <c r="S22" s="462"/>
      <c r="T22" s="462"/>
      <c r="U22" s="462"/>
      <c r="V22" s="462"/>
      <c r="W22" s="462"/>
      <c r="X22" s="461" t="s">
        <v>188</v>
      </c>
      <c r="Y22" s="461"/>
      <c r="Z22" s="461"/>
      <c r="AA22" s="461"/>
      <c r="AB22" s="461"/>
      <c r="AC22" s="461"/>
      <c r="AD22" s="461"/>
    </row>
    <row r="23" spans="1:30" ht="15" customHeight="1">
      <c r="B23" s="435" t="s">
        <v>14</v>
      </c>
      <c r="C23" s="436"/>
      <c r="D23" s="436"/>
      <c r="E23" s="436"/>
      <c r="F23" s="436"/>
      <c r="G23" s="436"/>
      <c r="H23" s="436"/>
      <c r="I23" s="436"/>
      <c r="J23" s="436"/>
      <c r="K23" s="959"/>
      <c r="L23" s="959"/>
      <c r="M23" s="959"/>
      <c r="N23" s="960"/>
      <c r="O23" s="1018">
        <v>151480</v>
      </c>
      <c r="P23" s="1019"/>
      <c r="Q23" s="1019"/>
      <c r="R23" s="1019"/>
      <c r="S23" s="1019"/>
      <c r="T23" s="1019"/>
      <c r="U23" s="1019"/>
      <c r="V23" s="1019"/>
      <c r="W23" s="8" t="s">
        <v>15</v>
      </c>
      <c r="X23" s="1017"/>
      <c r="Y23" s="1017"/>
      <c r="Z23" s="1017"/>
      <c r="AA23" s="1017"/>
      <c r="AB23" s="1017"/>
      <c r="AC23" s="1017"/>
      <c r="AD23" s="1017"/>
    </row>
    <row r="24" spans="1:30" ht="15" customHeight="1">
      <c r="B24" s="435" t="s">
        <v>189</v>
      </c>
      <c r="C24" s="436"/>
      <c r="D24" s="436"/>
      <c r="E24" s="436"/>
      <c r="F24" s="436"/>
      <c r="G24" s="436"/>
      <c r="H24" s="436"/>
      <c r="I24" s="436"/>
      <c r="J24" s="436"/>
      <c r="K24" s="959"/>
      <c r="L24" s="959"/>
      <c r="M24" s="959"/>
      <c r="N24" s="960"/>
      <c r="O24" s="1018">
        <v>191220</v>
      </c>
      <c r="P24" s="1019"/>
      <c r="Q24" s="1019"/>
      <c r="R24" s="1019"/>
      <c r="S24" s="1019"/>
      <c r="T24" s="1019"/>
      <c r="U24" s="1019"/>
      <c r="V24" s="1019"/>
      <c r="W24" s="8" t="s">
        <v>15</v>
      </c>
      <c r="X24" s="1017"/>
      <c r="Y24" s="1017"/>
      <c r="Z24" s="1017"/>
      <c r="AA24" s="1017"/>
      <c r="AB24" s="1017"/>
      <c r="AC24" s="1017"/>
      <c r="AD24" s="1017"/>
    </row>
    <row r="25" spans="1:30" ht="15" customHeight="1">
      <c r="B25" s="435" t="s">
        <v>190</v>
      </c>
      <c r="C25" s="436"/>
      <c r="D25" s="436"/>
      <c r="E25" s="436"/>
      <c r="F25" s="436"/>
      <c r="G25" s="436"/>
      <c r="H25" s="436"/>
      <c r="I25" s="436"/>
      <c r="J25" s="436"/>
      <c r="K25" s="959"/>
      <c r="L25" s="959"/>
      <c r="M25" s="959"/>
      <c r="N25" s="960"/>
      <c r="O25" s="1018">
        <v>7810</v>
      </c>
      <c r="P25" s="1019"/>
      <c r="Q25" s="1019"/>
      <c r="R25" s="1019"/>
      <c r="S25" s="1019"/>
      <c r="T25" s="1019"/>
      <c r="U25" s="1019"/>
      <c r="V25" s="1019"/>
      <c r="W25" s="8" t="s">
        <v>15</v>
      </c>
      <c r="X25" s="1017"/>
      <c r="Y25" s="1017"/>
      <c r="Z25" s="1017"/>
      <c r="AA25" s="1017"/>
      <c r="AB25" s="1017"/>
      <c r="AC25" s="1017"/>
      <c r="AD25" s="1017"/>
    </row>
    <row r="26" spans="1:30" ht="15" customHeight="1" thickBot="1">
      <c r="B26" s="1013" t="s">
        <v>191</v>
      </c>
      <c r="C26" s="1014"/>
      <c r="D26" s="1014"/>
      <c r="E26" s="1014"/>
      <c r="F26" s="1014"/>
      <c r="G26" s="1014"/>
      <c r="H26" s="1014"/>
      <c r="I26" s="1014"/>
      <c r="J26" s="1014"/>
      <c r="K26" s="1015"/>
      <c r="L26" s="1015"/>
      <c r="M26" s="1015"/>
      <c r="N26" s="1016"/>
      <c r="O26" s="1018">
        <v>8520</v>
      </c>
      <c r="P26" s="1019"/>
      <c r="Q26" s="1019"/>
      <c r="R26" s="1019"/>
      <c r="S26" s="1019"/>
      <c r="T26" s="1019"/>
      <c r="U26" s="1019"/>
      <c r="V26" s="1019"/>
      <c r="W26" s="8" t="s">
        <v>15</v>
      </c>
      <c r="X26" s="1017"/>
      <c r="Y26" s="1017"/>
      <c r="Z26" s="1017"/>
      <c r="AA26" s="1017"/>
      <c r="AB26" s="1017"/>
      <c r="AC26" s="1017"/>
      <c r="AD26" s="1017"/>
    </row>
    <row r="27" spans="1:30" ht="15" customHeight="1" thickTop="1" thickBot="1">
      <c r="B27" s="495" t="s">
        <v>72</v>
      </c>
      <c r="C27" s="496"/>
      <c r="D27" s="496"/>
      <c r="E27" s="496"/>
      <c r="F27" s="496"/>
      <c r="G27" s="496"/>
      <c r="H27" s="496"/>
      <c r="I27" s="496"/>
      <c r="J27" s="497"/>
      <c r="K27" s="498"/>
      <c r="L27" s="498"/>
      <c r="M27" s="498"/>
      <c r="N27" s="499"/>
      <c r="O27" s="1045">
        <v>359030</v>
      </c>
      <c r="P27" s="1046"/>
      <c r="Q27" s="1046"/>
      <c r="R27" s="1046"/>
      <c r="S27" s="1046"/>
      <c r="T27" s="1046"/>
      <c r="U27" s="1046"/>
      <c r="V27" s="1046"/>
      <c r="W27" s="33" t="s">
        <v>15</v>
      </c>
      <c r="X27" s="1028"/>
      <c r="Y27" s="1028"/>
      <c r="Z27" s="1028"/>
      <c r="AA27" s="1028"/>
      <c r="AB27" s="1028"/>
      <c r="AC27" s="1028"/>
      <c r="AD27" s="1029"/>
    </row>
    <row r="28" spans="1:30" ht="4.5" customHeight="1" thickTop="1"/>
    <row r="29" spans="1:30" ht="18" customHeight="1">
      <c r="A29" s="2" t="s">
        <v>192</v>
      </c>
    </row>
    <row r="30" spans="1:30" ht="4.5" customHeight="1"/>
    <row r="31" spans="1:30" ht="15" customHeight="1">
      <c r="A31" s="35"/>
      <c r="B31" s="461" t="s">
        <v>150</v>
      </c>
      <c r="C31" s="461"/>
      <c r="D31" s="461"/>
      <c r="E31" s="461"/>
      <c r="F31" s="461"/>
      <c r="G31" s="461"/>
      <c r="H31" s="461"/>
      <c r="I31" s="417" t="s">
        <v>193</v>
      </c>
      <c r="J31" s="959"/>
      <c r="K31" s="959"/>
      <c r="L31" s="959"/>
      <c r="M31" s="959"/>
      <c r="N31" s="959"/>
      <c r="O31" s="960"/>
      <c r="P31" s="461" t="s">
        <v>30</v>
      </c>
      <c r="Q31" s="1020"/>
      <c r="R31" s="1020"/>
      <c r="S31" s="1020"/>
      <c r="T31" s="417" t="s">
        <v>13</v>
      </c>
      <c r="U31" s="423"/>
      <c r="V31" s="423"/>
      <c r="W31" s="423"/>
      <c r="X31" s="423"/>
      <c r="Y31" s="423"/>
      <c r="Z31" s="423"/>
      <c r="AA31" s="423"/>
      <c r="AB31" s="423"/>
      <c r="AC31" s="423"/>
      <c r="AD31" s="424"/>
    </row>
    <row r="32" spans="1:30" ht="15" customHeight="1">
      <c r="A32" s="35"/>
      <c r="B32" s="949" t="s">
        <v>152</v>
      </c>
      <c r="C32" s="949"/>
      <c r="D32" s="949"/>
      <c r="E32" s="949"/>
      <c r="F32" s="949"/>
      <c r="G32" s="949"/>
      <c r="H32" s="949"/>
      <c r="I32" s="976">
        <v>90</v>
      </c>
      <c r="J32" s="977"/>
      <c r="K32" s="977"/>
      <c r="L32" s="977"/>
      <c r="M32" s="977"/>
      <c r="N32" s="450" t="s">
        <v>156</v>
      </c>
      <c r="O32" s="963"/>
      <c r="P32" s="1033" t="s">
        <v>218</v>
      </c>
      <c r="Q32" s="924"/>
      <c r="R32" s="924"/>
      <c r="S32" s="924"/>
      <c r="T32" s="1024">
        <v>151480</v>
      </c>
      <c r="U32" s="977"/>
      <c r="V32" s="977"/>
      <c r="W32" s="977"/>
      <c r="X32" s="977"/>
      <c r="Y32" s="977"/>
      <c r="Z32" s="977"/>
      <c r="AA32" s="977"/>
      <c r="AB32" s="977"/>
      <c r="AC32" s="977"/>
      <c r="AD32" s="451" t="s">
        <v>15</v>
      </c>
    </row>
    <row r="33" spans="1:30" ht="15" customHeight="1">
      <c r="A33" s="35"/>
      <c r="B33" s="961" t="s">
        <v>153</v>
      </c>
      <c r="C33" s="961"/>
      <c r="D33" s="961"/>
      <c r="E33" s="961"/>
      <c r="F33" s="961"/>
      <c r="G33" s="961"/>
      <c r="H33" s="961"/>
      <c r="I33" s="978"/>
      <c r="J33" s="979"/>
      <c r="K33" s="979"/>
      <c r="L33" s="979"/>
      <c r="M33" s="979"/>
      <c r="N33" s="964"/>
      <c r="O33" s="965"/>
      <c r="P33" s="924"/>
      <c r="Q33" s="924"/>
      <c r="R33" s="924"/>
      <c r="S33" s="924"/>
      <c r="T33" s="978"/>
      <c r="U33" s="979"/>
      <c r="V33" s="979"/>
      <c r="W33" s="979"/>
      <c r="X33" s="979"/>
      <c r="Y33" s="979"/>
      <c r="Z33" s="979"/>
      <c r="AA33" s="979"/>
      <c r="AB33" s="979"/>
      <c r="AC33" s="979"/>
      <c r="AD33" s="965"/>
    </row>
    <row r="34" spans="1:30" ht="4.5" customHeight="1"/>
    <row r="35" spans="1:30" ht="18" customHeight="1">
      <c r="A35" s="2" t="s">
        <v>21</v>
      </c>
    </row>
    <row r="36" spans="1:30" ht="4.5" customHeight="1"/>
    <row r="37" spans="1:30" ht="15" customHeight="1">
      <c r="A37" s="35"/>
      <c r="B37" s="461" t="s">
        <v>150</v>
      </c>
      <c r="C37" s="461"/>
      <c r="D37" s="461"/>
      <c r="E37" s="461"/>
      <c r="F37" s="461"/>
      <c r="G37" s="461"/>
      <c r="H37" s="461"/>
      <c r="I37" s="417" t="s">
        <v>22</v>
      </c>
      <c r="J37" s="954"/>
      <c r="K37" s="954"/>
      <c r="L37" s="955"/>
      <c r="M37" s="504" t="s">
        <v>193</v>
      </c>
      <c r="N37" s="505"/>
      <c r="O37" s="505"/>
      <c r="P37" s="505"/>
      <c r="Q37" s="505"/>
      <c r="R37" s="433" t="s">
        <v>24</v>
      </c>
      <c r="S37" s="423"/>
      <c r="T37" s="423"/>
      <c r="U37" s="423"/>
      <c r="V37" s="423"/>
      <c r="W37" s="434"/>
      <c r="X37" s="109"/>
      <c r="Y37" s="423" t="s">
        <v>195</v>
      </c>
      <c r="Z37" s="423"/>
      <c r="AA37" s="423"/>
      <c r="AB37" s="423"/>
      <c r="AC37" s="423"/>
      <c r="AD37" s="424"/>
    </row>
    <row r="38" spans="1:30" ht="15" customHeight="1">
      <c r="A38" s="35"/>
      <c r="B38" s="949" t="s">
        <v>152</v>
      </c>
      <c r="C38" s="949"/>
      <c r="D38" s="949"/>
      <c r="E38" s="949"/>
      <c r="F38" s="949"/>
      <c r="G38" s="949"/>
      <c r="H38" s="949"/>
      <c r="I38" s="956" t="s">
        <v>196</v>
      </c>
      <c r="J38" s="957"/>
      <c r="K38" s="957"/>
      <c r="L38" s="958"/>
      <c r="M38" s="1037">
        <v>51</v>
      </c>
      <c r="N38" s="1021"/>
      <c r="O38" s="1021"/>
      <c r="P38" s="1021"/>
      <c r="Q38" s="113" t="s">
        <v>156</v>
      </c>
      <c r="R38" s="114" t="s">
        <v>27</v>
      </c>
      <c r="S38" s="1021">
        <v>2740</v>
      </c>
      <c r="T38" s="1021"/>
      <c r="U38" s="1021"/>
      <c r="V38" s="1021"/>
      <c r="W38" s="113" t="s">
        <v>15</v>
      </c>
      <c r="X38" s="110" t="s">
        <v>28</v>
      </c>
      <c r="Y38" s="1032">
        <v>139740</v>
      </c>
      <c r="Z38" s="1019"/>
      <c r="AA38" s="1019"/>
      <c r="AB38" s="1019"/>
      <c r="AC38" s="1019"/>
      <c r="AD38" s="8" t="s">
        <v>15</v>
      </c>
    </row>
    <row r="39" spans="1:30" ht="15" customHeight="1" thickBot="1">
      <c r="A39" s="35"/>
      <c r="B39" s="962" t="s">
        <v>153</v>
      </c>
      <c r="C39" s="962"/>
      <c r="D39" s="962"/>
      <c r="E39" s="962"/>
      <c r="F39" s="962"/>
      <c r="G39" s="962"/>
      <c r="H39" s="962"/>
      <c r="I39" s="1010" t="s">
        <v>197</v>
      </c>
      <c r="J39" s="1011"/>
      <c r="K39" s="1011"/>
      <c r="L39" s="1012"/>
      <c r="M39" s="1038">
        <v>39</v>
      </c>
      <c r="N39" s="1034"/>
      <c r="O39" s="1034"/>
      <c r="P39" s="1034"/>
      <c r="Q39" s="115" t="s">
        <v>156</v>
      </c>
      <c r="R39" s="116" t="s">
        <v>27</v>
      </c>
      <c r="S39" s="1034">
        <v>1320</v>
      </c>
      <c r="T39" s="1034"/>
      <c r="U39" s="1034"/>
      <c r="V39" s="1034"/>
      <c r="W39" s="115" t="s">
        <v>15</v>
      </c>
      <c r="X39" s="111" t="s">
        <v>28</v>
      </c>
      <c r="Y39" s="1022">
        <v>51480</v>
      </c>
      <c r="Z39" s="1023"/>
      <c r="AA39" s="1023"/>
      <c r="AB39" s="1023"/>
      <c r="AC39" s="1023"/>
      <c r="AD39" s="99" t="s">
        <v>15</v>
      </c>
    </row>
    <row r="40" spans="1:30" ht="15" customHeight="1" thickTop="1">
      <c r="A40" s="11"/>
      <c r="B40" s="946" t="s">
        <v>29</v>
      </c>
      <c r="C40" s="947"/>
      <c r="D40" s="947"/>
      <c r="E40" s="947"/>
      <c r="F40" s="947"/>
      <c r="G40" s="947"/>
      <c r="H40" s="947"/>
      <c r="I40" s="947"/>
      <c r="J40" s="947"/>
      <c r="K40" s="947"/>
      <c r="L40" s="948"/>
      <c r="M40" s="1025"/>
      <c r="N40" s="1026"/>
      <c r="O40" s="1026"/>
      <c r="P40" s="1026"/>
      <c r="Q40" s="1027"/>
      <c r="R40" s="1035"/>
      <c r="S40" s="1036"/>
      <c r="T40" s="1036"/>
      <c r="U40" s="1036"/>
      <c r="V40" s="1036"/>
      <c r="W40" s="1027"/>
      <c r="X40" s="127"/>
      <c r="Y40" s="1030">
        <v>191220</v>
      </c>
      <c r="Z40" s="1031"/>
      <c r="AA40" s="1031"/>
      <c r="AB40" s="1031"/>
      <c r="AC40" s="1031"/>
      <c r="AD40" s="80" t="s">
        <v>15</v>
      </c>
    </row>
    <row r="41" spans="1:30" ht="4.5" customHeight="1"/>
    <row r="42" spans="1:30" ht="18" customHeight="1">
      <c r="A42" s="2" t="s">
        <v>198</v>
      </c>
      <c r="Q42" s="1043" t="s">
        <v>199</v>
      </c>
      <c r="R42" s="1043"/>
      <c r="S42" s="1043"/>
      <c r="T42" s="1043"/>
      <c r="U42" s="1043"/>
      <c r="V42" s="1043"/>
      <c r="W42" s="1043"/>
      <c r="X42" s="1043"/>
      <c r="Y42" s="1043"/>
      <c r="Z42" s="1043"/>
      <c r="AA42" s="1043"/>
      <c r="AB42" s="1043"/>
      <c r="AC42" s="1043"/>
      <c r="AD42" s="1043"/>
    </row>
    <row r="43" spans="1:30" ht="4.5" customHeight="1">
      <c r="Q43" s="1044"/>
      <c r="R43" s="1044"/>
      <c r="S43" s="1044"/>
      <c r="T43" s="1044"/>
      <c r="U43" s="1044"/>
      <c r="V43" s="1044"/>
      <c r="W43" s="1044"/>
      <c r="X43" s="1044"/>
      <c r="Y43" s="1044"/>
      <c r="Z43" s="1044"/>
      <c r="AA43" s="1044"/>
      <c r="AB43" s="1044"/>
      <c r="AC43" s="1044"/>
      <c r="AD43" s="1044"/>
    </row>
    <row r="44" spans="1:30" ht="15" customHeight="1">
      <c r="B44" s="504" t="s">
        <v>22</v>
      </c>
      <c r="C44" s="505"/>
      <c r="D44" s="505"/>
      <c r="E44" s="505" t="s">
        <v>200</v>
      </c>
      <c r="F44" s="505"/>
      <c r="G44" s="505"/>
      <c r="H44" s="505"/>
      <c r="I44" s="433" t="s">
        <v>24</v>
      </c>
      <c r="J44" s="959"/>
      <c r="K44" s="959"/>
      <c r="L44" s="959"/>
      <c r="M44" s="975"/>
      <c r="N44" s="433" t="s">
        <v>201</v>
      </c>
      <c r="O44" s="423"/>
      <c r="P44" s="423"/>
      <c r="Q44" s="423"/>
      <c r="R44" s="423"/>
      <c r="S44" s="424"/>
      <c r="T44" s="417" t="s">
        <v>202</v>
      </c>
      <c r="U44" s="423"/>
      <c r="V44" s="423"/>
      <c r="W44" s="423"/>
      <c r="X44" s="424"/>
      <c r="Y44" s="417" t="s">
        <v>13</v>
      </c>
      <c r="Z44" s="423"/>
      <c r="AA44" s="423"/>
      <c r="AB44" s="423"/>
      <c r="AC44" s="423"/>
      <c r="AD44" s="424"/>
    </row>
    <row r="45" spans="1:30" ht="15" customHeight="1">
      <c r="B45" s="966" t="s">
        <v>203</v>
      </c>
      <c r="C45" s="967"/>
      <c r="D45" s="968"/>
      <c r="E45" s="933">
        <v>4</v>
      </c>
      <c r="F45" s="933"/>
      <c r="G45" s="931" t="s">
        <v>204</v>
      </c>
      <c r="H45" s="932"/>
      <c r="I45" s="118" t="s">
        <v>27</v>
      </c>
      <c r="J45" s="933">
        <v>1200</v>
      </c>
      <c r="K45" s="930"/>
      <c r="L45" s="930"/>
      <c r="M45" s="117" t="s">
        <v>15</v>
      </c>
      <c r="N45" s="951" t="s">
        <v>205</v>
      </c>
      <c r="O45" s="952"/>
      <c r="P45" s="952"/>
      <c r="Q45" s="952"/>
      <c r="R45" s="952"/>
      <c r="S45" s="953"/>
      <c r="T45" s="15"/>
      <c r="V45" s="11"/>
      <c r="X45" s="16"/>
      <c r="Y45" s="1042" t="s">
        <v>206</v>
      </c>
      <c r="Z45" s="952"/>
      <c r="AA45" s="952"/>
      <c r="AB45" s="952"/>
      <c r="AC45" s="952"/>
      <c r="AD45" s="953"/>
    </row>
    <row r="46" spans="1:30" ht="15" customHeight="1">
      <c r="B46" s="969"/>
      <c r="C46" s="970"/>
      <c r="D46" s="971"/>
      <c r="E46" s="941">
        <v>6</v>
      </c>
      <c r="F46" s="941"/>
      <c r="G46" s="944" t="s">
        <v>26</v>
      </c>
      <c r="H46" s="945"/>
      <c r="I46" s="120" t="s">
        <v>27</v>
      </c>
      <c r="J46" s="937">
        <v>150</v>
      </c>
      <c r="K46" s="938"/>
      <c r="L46" s="938"/>
      <c r="M46" s="119" t="s">
        <v>15</v>
      </c>
      <c r="N46" s="20"/>
      <c r="O46" s="1000">
        <v>7810</v>
      </c>
      <c r="P46" s="1001"/>
      <c r="Q46" s="1001"/>
      <c r="R46" s="1001"/>
      <c r="S46" s="1041" t="s">
        <v>15</v>
      </c>
      <c r="T46" s="1005">
        <v>8610</v>
      </c>
      <c r="U46" s="1001"/>
      <c r="V46" s="1001"/>
      <c r="W46" s="1001"/>
      <c r="X46" s="1041" t="s">
        <v>15</v>
      </c>
      <c r="Y46" s="1039">
        <v>7810</v>
      </c>
      <c r="Z46" s="1040"/>
      <c r="AA46" s="1040"/>
      <c r="AB46" s="1040"/>
      <c r="AC46" s="1040"/>
      <c r="AD46" s="1041" t="s">
        <v>15</v>
      </c>
    </row>
    <row r="47" spans="1:30" ht="15" customHeight="1">
      <c r="B47" s="980" t="s">
        <v>197</v>
      </c>
      <c r="C47" s="981"/>
      <c r="D47" s="982"/>
      <c r="E47" s="1003">
        <v>3</v>
      </c>
      <c r="F47" s="1003"/>
      <c r="G47" s="942" t="s">
        <v>204</v>
      </c>
      <c r="H47" s="943"/>
      <c r="I47" s="122" t="s">
        <v>27</v>
      </c>
      <c r="J47" s="1003">
        <v>650</v>
      </c>
      <c r="K47" s="1004"/>
      <c r="L47" s="1004"/>
      <c r="M47" s="121" t="s">
        <v>15</v>
      </c>
      <c r="N47" s="20"/>
      <c r="O47" s="1001"/>
      <c r="P47" s="1001"/>
      <c r="Q47" s="1001"/>
      <c r="R47" s="1001"/>
      <c r="S47" s="1041"/>
      <c r="T47" s="1006"/>
      <c r="U47" s="1001"/>
      <c r="V47" s="1001"/>
      <c r="W47" s="1001"/>
      <c r="X47" s="1041"/>
      <c r="Y47" s="1039"/>
      <c r="Z47" s="1040"/>
      <c r="AA47" s="1040"/>
      <c r="AB47" s="1040"/>
      <c r="AC47" s="1040"/>
      <c r="AD47" s="1041"/>
    </row>
    <row r="48" spans="1:30" ht="15" customHeight="1">
      <c r="B48" s="983"/>
      <c r="C48" s="984"/>
      <c r="D48" s="985"/>
      <c r="E48" s="950">
        <v>2</v>
      </c>
      <c r="F48" s="950"/>
      <c r="G48" s="973" t="s">
        <v>26</v>
      </c>
      <c r="H48" s="974"/>
      <c r="I48" s="124" t="s">
        <v>27</v>
      </c>
      <c r="J48" s="950">
        <v>80</v>
      </c>
      <c r="K48" s="972"/>
      <c r="L48" s="972"/>
      <c r="M48" s="123" t="s">
        <v>15</v>
      </c>
      <c r="N48" s="112"/>
      <c r="O48" s="129"/>
      <c r="P48" s="129"/>
      <c r="Q48" s="18"/>
      <c r="R48" s="129"/>
      <c r="S48" s="125"/>
      <c r="T48" s="17"/>
      <c r="U48" s="18"/>
      <c r="V48" s="107"/>
      <c r="W48" s="18"/>
      <c r="X48" s="19"/>
      <c r="Y48" s="17"/>
      <c r="Z48" s="18"/>
      <c r="AA48" s="18"/>
      <c r="AB48" s="18"/>
      <c r="AC48" s="18"/>
      <c r="AD48" s="19"/>
    </row>
    <row r="49" spans="1:30" ht="4.5" customHeight="1"/>
    <row r="50" spans="1:30" ht="18" customHeight="1">
      <c r="A50" s="2" t="s">
        <v>208</v>
      </c>
      <c r="M50" s="130"/>
      <c r="P50" s="131" t="s">
        <v>219</v>
      </c>
    </row>
    <row r="51" spans="1:30" ht="4.5" customHeight="1"/>
    <row r="52" spans="1:30" ht="15" customHeight="1">
      <c r="A52" s="35"/>
      <c r="B52" s="417" t="s">
        <v>210</v>
      </c>
      <c r="C52" s="423"/>
      <c r="D52" s="423"/>
      <c r="E52" s="960"/>
      <c r="F52" s="417" t="s">
        <v>200</v>
      </c>
      <c r="G52" s="959"/>
      <c r="H52" s="959"/>
      <c r="I52" s="959"/>
      <c r="J52" s="959"/>
      <c r="K52" s="975"/>
      <c r="L52" s="433" t="s">
        <v>24</v>
      </c>
      <c r="M52" s="959"/>
      <c r="N52" s="959"/>
      <c r="O52" s="959"/>
      <c r="P52" s="959"/>
      <c r="Q52" s="975"/>
      <c r="R52" s="433" t="s">
        <v>13</v>
      </c>
      <c r="S52" s="959"/>
      <c r="T52" s="959"/>
      <c r="U52" s="959"/>
      <c r="V52" s="959"/>
      <c r="W52" s="959"/>
      <c r="X52" s="960"/>
      <c r="Y52" s="417" t="s">
        <v>188</v>
      </c>
      <c r="Z52" s="423"/>
      <c r="AA52" s="423"/>
      <c r="AB52" s="423"/>
      <c r="AC52" s="423"/>
      <c r="AD52" s="424"/>
    </row>
    <row r="53" spans="1:30" ht="15" customHeight="1">
      <c r="A53" s="35"/>
      <c r="B53" s="934" t="s">
        <v>211</v>
      </c>
      <c r="C53" s="935"/>
      <c r="D53" s="935"/>
      <c r="E53" s="936"/>
      <c r="F53" s="929">
        <v>3</v>
      </c>
      <c r="G53" s="930"/>
      <c r="H53" s="930"/>
      <c r="I53" s="930"/>
      <c r="J53" s="931" t="s">
        <v>204</v>
      </c>
      <c r="K53" s="932"/>
      <c r="L53" s="122" t="s">
        <v>27</v>
      </c>
      <c r="M53" s="933">
        <v>2840</v>
      </c>
      <c r="N53" s="930"/>
      <c r="O53" s="930"/>
      <c r="P53" s="930"/>
      <c r="Q53" s="122" t="s">
        <v>15</v>
      </c>
      <c r="R53" s="986" t="s">
        <v>212</v>
      </c>
      <c r="S53" s="877"/>
      <c r="T53" s="877"/>
      <c r="U53" s="877"/>
      <c r="V53" s="877"/>
      <c r="W53" s="877"/>
      <c r="X53" s="987"/>
      <c r="Y53" s="988" t="s">
        <v>213</v>
      </c>
      <c r="Z53" s="989"/>
      <c r="AA53" s="989"/>
      <c r="AB53" s="989"/>
      <c r="AC53" s="989"/>
      <c r="AD53" s="990"/>
    </row>
    <row r="54" spans="1:30" ht="15" customHeight="1">
      <c r="A54" s="35"/>
      <c r="B54" s="1007" t="s">
        <v>214</v>
      </c>
      <c r="C54" s="1008"/>
      <c r="D54" s="1008"/>
      <c r="E54" s="1009"/>
      <c r="F54" s="1002"/>
      <c r="G54" s="999"/>
      <c r="H54" s="999"/>
      <c r="I54" s="999"/>
      <c r="J54" s="996" t="s">
        <v>204</v>
      </c>
      <c r="K54" s="997"/>
      <c r="L54" s="126" t="s">
        <v>27</v>
      </c>
      <c r="M54" s="998"/>
      <c r="N54" s="999"/>
      <c r="O54" s="999"/>
      <c r="P54" s="999"/>
      <c r="Q54" s="126" t="s">
        <v>15</v>
      </c>
      <c r="R54" s="15"/>
      <c r="S54" s="1000">
        <v>8520</v>
      </c>
      <c r="T54" s="1001"/>
      <c r="U54" s="1001"/>
      <c r="V54" s="1001"/>
      <c r="W54" s="1001"/>
      <c r="X54" s="11" t="s">
        <v>15</v>
      </c>
      <c r="Y54" s="991"/>
      <c r="Z54" s="992"/>
      <c r="AA54" s="992"/>
      <c r="AB54" s="992"/>
      <c r="AC54" s="992"/>
      <c r="AD54" s="993"/>
    </row>
    <row r="55" spans="1:30" ht="15" customHeight="1">
      <c r="A55" s="35"/>
      <c r="B55" s="939" t="s">
        <v>215</v>
      </c>
      <c r="C55" s="447"/>
      <c r="D55" s="447"/>
      <c r="E55" s="940"/>
      <c r="F55" s="995"/>
      <c r="G55" s="972"/>
      <c r="H55" s="972"/>
      <c r="I55" s="972"/>
      <c r="J55" s="973" t="s">
        <v>204</v>
      </c>
      <c r="K55" s="974"/>
      <c r="L55" s="124" t="s">
        <v>27</v>
      </c>
      <c r="M55" s="950"/>
      <c r="N55" s="972"/>
      <c r="O55" s="972"/>
      <c r="P55" s="972"/>
      <c r="Q55" s="124" t="s">
        <v>15</v>
      </c>
      <c r="R55" s="17"/>
      <c r="S55" s="18"/>
      <c r="T55" s="18"/>
      <c r="U55" s="18"/>
      <c r="V55" s="18"/>
      <c r="W55" s="18"/>
      <c r="X55" s="18"/>
      <c r="Y55" s="994"/>
      <c r="Z55" s="926"/>
      <c r="AA55" s="926"/>
      <c r="AB55" s="926"/>
      <c r="AC55" s="926"/>
      <c r="AD55" s="927"/>
    </row>
    <row r="56" spans="1:30" ht="18" customHeight="1">
      <c r="A56" s="883" t="s">
        <v>216</v>
      </c>
      <c r="B56" s="883"/>
      <c r="C56" s="883"/>
      <c r="D56" s="883"/>
      <c r="E56" s="883"/>
      <c r="F56" s="883"/>
      <c r="G56" s="883"/>
      <c r="H56" s="883"/>
      <c r="I56" s="883"/>
      <c r="J56" s="883"/>
      <c r="K56" s="883"/>
      <c r="L56" s="883"/>
      <c r="M56" s="883"/>
      <c r="N56" s="883"/>
      <c r="O56" s="883"/>
      <c r="P56" s="883"/>
      <c r="Q56" s="883"/>
      <c r="R56" s="883"/>
      <c r="S56" s="883"/>
      <c r="T56" s="883"/>
      <c r="U56" s="883"/>
      <c r="V56" s="883"/>
      <c r="W56" s="883"/>
      <c r="X56" s="883"/>
      <c r="Y56" s="883"/>
      <c r="Z56" s="883"/>
      <c r="AA56" s="883"/>
      <c r="AB56" s="883"/>
      <c r="AC56" s="883"/>
      <c r="AD56" s="883"/>
    </row>
  </sheetData>
  <mergeCells count="118">
    <mergeCell ref="A2:AD2"/>
    <mergeCell ref="N7:T7"/>
    <mergeCell ref="U7:AD7"/>
    <mergeCell ref="X25:AD25"/>
    <mergeCell ref="X24:AD24"/>
    <mergeCell ref="B18:I18"/>
    <mergeCell ref="Y11:AA11"/>
    <mergeCell ref="AB11:AC11"/>
    <mergeCell ref="A11:Q11"/>
    <mergeCell ref="R11:S11"/>
    <mergeCell ref="T11:V11"/>
    <mergeCell ref="W11:X11"/>
    <mergeCell ref="H14:J14"/>
    <mergeCell ref="A14:G14"/>
    <mergeCell ref="AA14:AD14"/>
    <mergeCell ref="J18:AD18"/>
    <mergeCell ref="X22:AD22"/>
    <mergeCell ref="O23:V23"/>
    <mergeCell ref="X23:AD23"/>
    <mergeCell ref="B44:D44"/>
    <mergeCell ref="Q42:AD43"/>
    <mergeCell ref="N32:O33"/>
    <mergeCell ref="T31:AD31"/>
    <mergeCell ref="B37:H37"/>
    <mergeCell ref="B38:H38"/>
    <mergeCell ref="B39:H39"/>
    <mergeCell ref="Y40:AC40"/>
    <mergeCell ref="P31:S31"/>
    <mergeCell ref="I38:L38"/>
    <mergeCell ref="Y38:AC38"/>
    <mergeCell ref="Y39:AC39"/>
    <mergeCell ref="I37:L37"/>
    <mergeCell ref="M40:Q40"/>
    <mergeCell ref="R40:W40"/>
    <mergeCell ref="I39:L39"/>
    <mergeCell ref="X26:AD26"/>
    <mergeCell ref="B22:N22"/>
    <mergeCell ref="B23:N23"/>
    <mergeCell ref="AD32:AD33"/>
    <mergeCell ref="M37:Q37"/>
    <mergeCell ref="P32:S33"/>
    <mergeCell ref="O24:V24"/>
    <mergeCell ref="O25:V25"/>
    <mergeCell ref="O26:V26"/>
    <mergeCell ref="B32:H32"/>
    <mergeCell ref="B33:H33"/>
    <mergeCell ref="B31:H31"/>
    <mergeCell ref="B26:N26"/>
    <mergeCell ref="J45:L45"/>
    <mergeCell ref="R37:W37"/>
    <mergeCell ref="S38:V38"/>
    <mergeCell ref="S39:V39"/>
    <mergeCell ref="I44:M44"/>
    <mergeCell ref="O27:V27"/>
    <mergeCell ref="I32:M33"/>
    <mergeCell ref="I31:O31"/>
    <mergeCell ref="R53:X53"/>
    <mergeCell ref="T46:W47"/>
    <mergeCell ref="K27:N27"/>
    <mergeCell ref="B47:D48"/>
    <mergeCell ref="F54:I54"/>
    <mergeCell ref="F55:I55"/>
    <mergeCell ref="J54:K54"/>
    <mergeCell ref="J55:K55"/>
    <mergeCell ref="B55:E55"/>
    <mergeCell ref="B52:E52"/>
    <mergeCell ref="J47:L47"/>
    <mergeCell ref="E48:F48"/>
    <mergeCell ref="B53:E53"/>
    <mergeCell ref="B54:E54"/>
    <mergeCell ref="B45:D46"/>
    <mergeCell ref="G45:H45"/>
    <mergeCell ref="J46:L46"/>
    <mergeCell ref="M53:P53"/>
    <mergeCell ref="N8:T8"/>
    <mergeCell ref="T32:AC33"/>
    <mergeCell ref="K14:Z14"/>
    <mergeCell ref="X27:AD27"/>
    <mergeCell ref="O22:W22"/>
    <mergeCell ref="L52:Q52"/>
    <mergeCell ref="R52:X52"/>
    <mergeCell ref="X46:X47"/>
    <mergeCell ref="J48:L48"/>
    <mergeCell ref="F52:K52"/>
    <mergeCell ref="U8:AD8"/>
    <mergeCell ref="N9:T9"/>
    <mergeCell ref="U9:AD9"/>
    <mergeCell ref="Y37:AD37"/>
    <mergeCell ref="M39:P39"/>
    <mergeCell ref="M38:P38"/>
    <mergeCell ref="B24:N24"/>
    <mergeCell ref="B27:J27"/>
    <mergeCell ref="B40:L40"/>
    <mergeCell ref="B25:N25"/>
    <mergeCell ref="A56:AD56"/>
    <mergeCell ref="T44:X44"/>
    <mergeCell ref="N44:S44"/>
    <mergeCell ref="N45:S45"/>
    <mergeCell ref="S46:S47"/>
    <mergeCell ref="O46:R47"/>
    <mergeCell ref="E44:H44"/>
    <mergeCell ref="G47:H47"/>
    <mergeCell ref="G46:H46"/>
    <mergeCell ref="Y46:AC47"/>
    <mergeCell ref="F53:I53"/>
    <mergeCell ref="J53:K53"/>
    <mergeCell ref="E46:F46"/>
    <mergeCell ref="E45:F45"/>
    <mergeCell ref="G48:H48"/>
    <mergeCell ref="E47:F47"/>
    <mergeCell ref="Y52:AD52"/>
    <mergeCell ref="Y53:AD55"/>
    <mergeCell ref="Y44:AD44"/>
    <mergeCell ref="Y45:AD45"/>
    <mergeCell ref="AD46:AD47"/>
    <mergeCell ref="M54:P54"/>
    <mergeCell ref="M55:P55"/>
    <mergeCell ref="S54:W54"/>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AD56"/>
  <sheetViews>
    <sheetView view="pageBreakPreview" topLeftCell="B23" zoomScaleNormal="100" workbookViewId="0">
      <selection activeCell="AG19" sqref="AG19"/>
    </sheetView>
  </sheetViews>
  <sheetFormatPr defaultColWidth="2.625" defaultRowHeight="18" customHeight="1"/>
  <cols>
    <col min="1" max="16384" width="2.625" style="2"/>
  </cols>
  <sheetData>
    <row r="1" spans="1:30" ht="18" customHeight="1">
      <c r="A1" s="1" t="s">
        <v>47</v>
      </c>
    </row>
    <row r="2" spans="1:30" ht="18" customHeight="1">
      <c r="A2" s="490" t="s">
        <v>181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220</v>
      </c>
    </row>
    <row r="4" spans="1:30" ht="4.5" customHeight="1"/>
    <row r="5" spans="1:30" ht="18" customHeight="1">
      <c r="A5" s="11" t="s">
        <v>183</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5" customHeight="1">
      <c r="A11" s="482" t="s">
        <v>134</v>
      </c>
      <c r="B11" s="482"/>
      <c r="C11" s="482"/>
      <c r="D11" s="482"/>
      <c r="E11" s="482"/>
      <c r="F11" s="482"/>
      <c r="G11" s="482"/>
      <c r="H11" s="482"/>
      <c r="I11" s="482"/>
      <c r="J11" s="482"/>
      <c r="K11" s="482"/>
      <c r="L11" s="482"/>
      <c r="M11" s="482"/>
      <c r="N11" s="482"/>
      <c r="O11" s="482"/>
      <c r="P11" s="482"/>
      <c r="Q11" s="482"/>
      <c r="R11" s="894">
        <v>24</v>
      </c>
      <c r="S11" s="894"/>
      <c r="T11" s="455" t="s">
        <v>135</v>
      </c>
      <c r="U11" s="455"/>
      <c r="V11" s="455"/>
      <c r="W11" s="894">
        <v>1</v>
      </c>
      <c r="X11" s="894"/>
      <c r="Y11" s="455" t="s">
        <v>184</v>
      </c>
      <c r="Z11" s="455"/>
      <c r="AA11" s="455"/>
      <c r="AB11" s="894">
        <v>6</v>
      </c>
      <c r="AC11" s="894"/>
      <c r="AD11" s="2" t="s">
        <v>80</v>
      </c>
    </row>
    <row r="12" spans="1:30" ht="18" customHeight="1">
      <c r="A12" s="2" t="s">
        <v>185</v>
      </c>
    </row>
    <row r="14" spans="1:30" ht="54" customHeight="1">
      <c r="A14" s="923" t="s">
        <v>25</v>
      </c>
      <c r="B14" s="506"/>
      <c r="C14" s="506"/>
      <c r="D14" s="506"/>
      <c r="E14" s="506"/>
      <c r="F14" s="506"/>
      <c r="G14" s="506"/>
      <c r="H14" s="506" t="s">
        <v>7</v>
      </c>
      <c r="I14" s="506"/>
      <c r="J14" s="506"/>
      <c r="K14" s="922">
        <v>363710</v>
      </c>
      <c r="L14" s="922"/>
      <c r="M14" s="922"/>
      <c r="N14" s="922"/>
      <c r="O14" s="922"/>
      <c r="P14" s="922"/>
      <c r="Q14" s="922"/>
      <c r="R14" s="922"/>
      <c r="S14" s="922"/>
      <c r="T14" s="922"/>
      <c r="U14" s="922"/>
      <c r="V14" s="922"/>
      <c r="W14" s="922"/>
      <c r="X14" s="922"/>
      <c r="Y14" s="922"/>
      <c r="Z14" s="922"/>
      <c r="AA14" s="413" t="s">
        <v>8</v>
      </c>
      <c r="AB14" s="413"/>
      <c r="AC14" s="413"/>
      <c r="AD14" s="457"/>
    </row>
    <row r="15" spans="1:30" ht="15" customHeight="1">
      <c r="A15" s="30"/>
      <c r="B15" s="30"/>
      <c r="C15" s="30"/>
      <c r="D15" s="30"/>
      <c r="E15" s="30"/>
      <c r="F15" s="30"/>
      <c r="G15" s="30"/>
      <c r="H15" s="30"/>
      <c r="I15" s="30"/>
      <c r="J15" s="30"/>
      <c r="K15" s="31"/>
      <c r="L15" s="31"/>
      <c r="M15" s="31"/>
      <c r="N15" s="31"/>
      <c r="O15" s="31"/>
      <c r="P15" s="31"/>
      <c r="Q15" s="31"/>
      <c r="R15" s="31"/>
      <c r="S15" s="31"/>
      <c r="T15" s="31"/>
      <c r="U15" s="31"/>
      <c r="V15" s="31"/>
      <c r="W15" s="31"/>
      <c r="X15" s="31"/>
      <c r="Y15" s="31"/>
      <c r="Z15" s="31"/>
      <c r="AA15" s="32"/>
      <c r="AB15" s="32"/>
      <c r="AC15" s="32"/>
      <c r="AD15" s="32"/>
    </row>
    <row r="16" spans="1:30" ht="18" customHeight="1">
      <c r="A16" s="2" t="s">
        <v>186</v>
      </c>
    </row>
    <row r="17" spans="1:30" ht="4.5" customHeight="1"/>
    <row r="18" spans="1:30" ht="24" customHeight="1">
      <c r="B18" s="461" t="s">
        <v>139</v>
      </c>
      <c r="C18" s="461"/>
      <c r="D18" s="461"/>
      <c r="E18" s="461"/>
      <c r="F18" s="461"/>
      <c r="G18" s="461"/>
      <c r="H18" s="461"/>
      <c r="I18" s="461"/>
      <c r="J18" s="924" t="s">
        <v>187</v>
      </c>
      <c r="K18" s="924"/>
      <c r="L18" s="924"/>
      <c r="M18" s="924"/>
      <c r="N18" s="924"/>
      <c r="O18" s="924"/>
      <c r="P18" s="924"/>
      <c r="Q18" s="924"/>
      <c r="R18" s="924"/>
      <c r="S18" s="924"/>
      <c r="T18" s="924"/>
      <c r="U18" s="924"/>
      <c r="V18" s="924"/>
      <c r="W18" s="924"/>
      <c r="X18" s="924"/>
      <c r="Y18" s="924"/>
      <c r="Z18" s="924"/>
      <c r="AA18" s="924"/>
      <c r="AB18" s="924"/>
      <c r="AC18" s="924"/>
      <c r="AD18" s="924"/>
    </row>
    <row r="19" spans="1:30" ht="4.5" customHeight="1"/>
    <row r="20" spans="1:30" ht="18" customHeight="1">
      <c r="A20" s="2" t="s">
        <v>11</v>
      </c>
    </row>
    <row r="21" spans="1:30" ht="4.5" customHeight="1"/>
    <row r="22" spans="1:30" ht="15" customHeight="1">
      <c r="B22" s="461" t="s">
        <v>12</v>
      </c>
      <c r="C22" s="461"/>
      <c r="D22" s="461"/>
      <c r="E22" s="461"/>
      <c r="F22" s="461"/>
      <c r="G22" s="461"/>
      <c r="H22" s="461"/>
      <c r="I22" s="461"/>
      <c r="J22" s="461"/>
      <c r="K22" s="462"/>
      <c r="L22" s="462"/>
      <c r="M22" s="462"/>
      <c r="N22" s="462"/>
      <c r="O22" s="462" t="s">
        <v>13</v>
      </c>
      <c r="P22" s="462"/>
      <c r="Q22" s="462"/>
      <c r="R22" s="462"/>
      <c r="S22" s="462"/>
      <c r="T22" s="462"/>
      <c r="U22" s="462"/>
      <c r="V22" s="462"/>
      <c r="W22" s="462"/>
      <c r="X22" s="461" t="s">
        <v>188</v>
      </c>
      <c r="Y22" s="461"/>
      <c r="Z22" s="461"/>
      <c r="AA22" s="461"/>
      <c r="AB22" s="461"/>
      <c r="AC22" s="461"/>
      <c r="AD22" s="461"/>
    </row>
    <row r="23" spans="1:30" ht="15" customHeight="1">
      <c r="B23" s="435" t="s">
        <v>14</v>
      </c>
      <c r="C23" s="436"/>
      <c r="D23" s="436"/>
      <c r="E23" s="436"/>
      <c r="F23" s="436"/>
      <c r="G23" s="436"/>
      <c r="H23" s="436"/>
      <c r="I23" s="436"/>
      <c r="J23" s="436"/>
      <c r="K23" s="959"/>
      <c r="L23" s="959"/>
      <c r="M23" s="959"/>
      <c r="N23" s="960"/>
      <c r="O23" s="1018">
        <v>151480</v>
      </c>
      <c r="P23" s="1019"/>
      <c r="Q23" s="1019"/>
      <c r="R23" s="1019"/>
      <c r="S23" s="1019"/>
      <c r="T23" s="1019"/>
      <c r="U23" s="1019"/>
      <c r="V23" s="1019"/>
      <c r="W23" s="8" t="s">
        <v>15</v>
      </c>
      <c r="X23" s="1017"/>
      <c r="Y23" s="1017"/>
      <c r="Z23" s="1017"/>
      <c r="AA23" s="1017"/>
      <c r="AB23" s="1017"/>
      <c r="AC23" s="1017"/>
      <c r="AD23" s="1017"/>
    </row>
    <row r="24" spans="1:30" ht="15" customHeight="1">
      <c r="B24" s="435" t="s">
        <v>189</v>
      </c>
      <c r="C24" s="436"/>
      <c r="D24" s="436"/>
      <c r="E24" s="436"/>
      <c r="F24" s="436"/>
      <c r="G24" s="436"/>
      <c r="H24" s="436"/>
      <c r="I24" s="436"/>
      <c r="J24" s="436"/>
      <c r="K24" s="959"/>
      <c r="L24" s="959"/>
      <c r="M24" s="959"/>
      <c r="N24" s="960"/>
      <c r="O24" s="1018">
        <v>198320</v>
      </c>
      <c r="P24" s="1019"/>
      <c r="Q24" s="1019"/>
      <c r="R24" s="1019"/>
      <c r="S24" s="1019"/>
      <c r="T24" s="1019"/>
      <c r="U24" s="1019"/>
      <c r="V24" s="1019"/>
      <c r="W24" s="8" t="s">
        <v>15</v>
      </c>
      <c r="X24" s="1017"/>
      <c r="Y24" s="1017"/>
      <c r="Z24" s="1017"/>
      <c r="AA24" s="1017"/>
      <c r="AB24" s="1017"/>
      <c r="AC24" s="1017"/>
      <c r="AD24" s="1017"/>
    </row>
    <row r="25" spans="1:30" ht="15" customHeight="1">
      <c r="B25" s="435" t="s">
        <v>190</v>
      </c>
      <c r="C25" s="436"/>
      <c r="D25" s="436"/>
      <c r="E25" s="436"/>
      <c r="F25" s="436"/>
      <c r="G25" s="436"/>
      <c r="H25" s="436"/>
      <c r="I25" s="436"/>
      <c r="J25" s="436"/>
      <c r="K25" s="959"/>
      <c r="L25" s="959"/>
      <c r="M25" s="959"/>
      <c r="N25" s="960"/>
      <c r="O25" s="1018">
        <v>2550</v>
      </c>
      <c r="P25" s="1019"/>
      <c r="Q25" s="1019"/>
      <c r="R25" s="1019"/>
      <c r="S25" s="1019"/>
      <c r="T25" s="1019"/>
      <c r="U25" s="1019"/>
      <c r="V25" s="1019"/>
      <c r="W25" s="8" t="s">
        <v>15</v>
      </c>
      <c r="X25" s="1017"/>
      <c r="Y25" s="1017"/>
      <c r="Z25" s="1017"/>
      <c r="AA25" s="1017"/>
      <c r="AB25" s="1017"/>
      <c r="AC25" s="1017"/>
      <c r="AD25" s="1017"/>
    </row>
    <row r="26" spans="1:30" ht="15" customHeight="1" thickBot="1">
      <c r="B26" s="1013" t="s">
        <v>191</v>
      </c>
      <c r="C26" s="1014"/>
      <c r="D26" s="1014"/>
      <c r="E26" s="1014"/>
      <c r="F26" s="1014"/>
      <c r="G26" s="1014"/>
      <c r="H26" s="1014"/>
      <c r="I26" s="1014"/>
      <c r="J26" s="1014"/>
      <c r="K26" s="1015"/>
      <c r="L26" s="1015"/>
      <c r="M26" s="1015"/>
      <c r="N26" s="1016"/>
      <c r="O26" s="1018">
        <v>11360</v>
      </c>
      <c r="P26" s="1019"/>
      <c r="Q26" s="1019"/>
      <c r="R26" s="1019"/>
      <c r="S26" s="1019"/>
      <c r="T26" s="1019"/>
      <c r="U26" s="1019"/>
      <c r="V26" s="1019"/>
      <c r="W26" s="8" t="s">
        <v>15</v>
      </c>
      <c r="X26" s="1017"/>
      <c r="Y26" s="1017"/>
      <c r="Z26" s="1017"/>
      <c r="AA26" s="1017"/>
      <c r="AB26" s="1017"/>
      <c r="AC26" s="1017"/>
      <c r="AD26" s="1017"/>
    </row>
    <row r="27" spans="1:30" ht="15" customHeight="1" thickTop="1" thickBot="1">
      <c r="B27" s="495" t="s">
        <v>72</v>
      </c>
      <c r="C27" s="496"/>
      <c r="D27" s="496"/>
      <c r="E27" s="496"/>
      <c r="F27" s="496"/>
      <c r="G27" s="496"/>
      <c r="H27" s="496"/>
      <c r="I27" s="496"/>
      <c r="J27" s="497"/>
      <c r="K27" s="498"/>
      <c r="L27" s="498"/>
      <c r="M27" s="498"/>
      <c r="N27" s="499"/>
      <c r="O27" s="1045">
        <v>363710</v>
      </c>
      <c r="P27" s="1046"/>
      <c r="Q27" s="1046"/>
      <c r="R27" s="1046"/>
      <c r="S27" s="1046"/>
      <c r="T27" s="1046"/>
      <c r="U27" s="1046"/>
      <c r="V27" s="1046"/>
      <c r="W27" s="33" t="s">
        <v>15</v>
      </c>
      <c r="X27" s="1028"/>
      <c r="Y27" s="1028"/>
      <c r="Z27" s="1028"/>
      <c r="AA27" s="1028"/>
      <c r="AB27" s="1028"/>
      <c r="AC27" s="1028"/>
      <c r="AD27" s="1029"/>
    </row>
    <row r="28" spans="1:30" ht="4.5" customHeight="1" thickTop="1"/>
    <row r="29" spans="1:30" ht="18" customHeight="1">
      <c r="A29" s="2" t="s">
        <v>192</v>
      </c>
    </row>
    <row r="30" spans="1:30" ht="4.5" customHeight="1"/>
    <row r="31" spans="1:30" ht="15" customHeight="1">
      <c r="A31" s="35"/>
      <c r="B31" s="461" t="s">
        <v>150</v>
      </c>
      <c r="C31" s="461"/>
      <c r="D31" s="461"/>
      <c r="E31" s="461"/>
      <c r="F31" s="461"/>
      <c r="G31" s="461"/>
      <c r="H31" s="461"/>
      <c r="I31" s="417" t="s">
        <v>193</v>
      </c>
      <c r="J31" s="959"/>
      <c r="K31" s="959"/>
      <c r="L31" s="959"/>
      <c r="M31" s="959"/>
      <c r="N31" s="959"/>
      <c r="O31" s="960"/>
      <c r="P31" s="461" t="s">
        <v>30</v>
      </c>
      <c r="Q31" s="1020"/>
      <c r="R31" s="1020"/>
      <c r="S31" s="1020"/>
      <c r="T31" s="417" t="s">
        <v>13</v>
      </c>
      <c r="U31" s="423"/>
      <c r="V31" s="423"/>
      <c r="W31" s="423"/>
      <c r="X31" s="423"/>
      <c r="Y31" s="423"/>
      <c r="Z31" s="423"/>
      <c r="AA31" s="423"/>
      <c r="AB31" s="423"/>
      <c r="AC31" s="423"/>
      <c r="AD31" s="424"/>
    </row>
    <row r="32" spans="1:30" ht="15" customHeight="1">
      <c r="A32" s="35"/>
      <c r="B32" s="949" t="s">
        <v>152</v>
      </c>
      <c r="C32" s="949"/>
      <c r="D32" s="949"/>
      <c r="E32" s="949"/>
      <c r="F32" s="949"/>
      <c r="G32" s="949"/>
      <c r="H32" s="949"/>
      <c r="I32" s="976">
        <v>90</v>
      </c>
      <c r="J32" s="977"/>
      <c r="K32" s="977"/>
      <c r="L32" s="977"/>
      <c r="M32" s="977"/>
      <c r="N32" s="450" t="s">
        <v>156</v>
      </c>
      <c r="O32" s="963"/>
      <c r="P32" s="1033" t="s">
        <v>218</v>
      </c>
      <c r="Q32" s="924"/>
      <c r="R32" s="924"/>
      <c r="S32" s="924"/>
      <c r="T32" s="1024">
        <v>151480</v>
      </c>
      <c r="U32" s="977"/>
      <c r="V32" s="977"/>
      <c r="W32" s="977"/>
      <c r="X32" s="977"/>
      <c r="Y32" s="977"/>
      <c r="Z32" s="977"/>
      <c r="AA32" s="977"/>
      <c r="AB32" s="977"/>
      <c r="AC32" s="977"/>
      <c r="AD32" s="451" t="s">
        <v>15</v>
      </c>
    </row>
    <row r="33" spans="1:30" ht="15" customHeight="1">
      <c r="A33" s="35"/>
      <c r="B33" s="961" t="s">
        <v>153</v>
      </c>
      <c r="C33" s="961"/>
      <c r="D33" s="961"/>
      <c r="E33" s="961"/>
      <c r="F33" s="961"/>
      <c r="G33" s="961"/>
      <c r="H33" s="961"/>
      <c r="I33" s="978"/>
      <c r="J33" s="979"/>
      <c r="K33" s="979"/>
      <c r="L33" s="979"/>
      <c r="M33" s="979"/>
      <c r="N33" s="964"/>
      <c r="O33" s="965"/>
      <c r="P33" s="924"/>
      <c r="Q33" s="924"/>
      <c r="R33" s="924"/>
      <c r="S33" s="924"/>
      <c r="T33" s="978"/>
      <c r="U33" s="979"/>
      <c r="V33" s="979"/>
      <c r="W33" s="979"/>
      <c r="X33" s="979"/>
      <c r="Y33" s="979"/>
      <c r="Z33" s="979"/>
      <c r="AA33" s="979"/>
      <c r="AB33" s="979"/>
      <c r="AC33" s="979"/>
      <c r="AD33" s="965"/>
    </row>
    <row r="34" spans="1:30" ht="4.5" customHeight="1"/>
    <row r="35" spans="1:30" ht="18" customHeight="1">
      <c r="A35" s="2" t="s">
        <v>21</v>
      </c>
    </row>
    <row r="36" spans="1:30" ht="4.5" customHeight="1"/>
    <row r="37" spans="1:30" ht="15" customHeight="1">
      <c r="A37" s="35"/>
      <c r="B37" s="461" t="s">
        <v>150</v>
      </c>
      <c r="C37" s="461"/>
      <c r="D37" s="461"/>
      <c r="E37" s="461"/>
      <c r="F37" s="461"/>
      <c r="G37" s="461"/>
      <c r="H37" s="461"/>
      <c r="I37" s="417" t="s">
        <v>22</v>
      </c>
      <c r="J37" s="954"/>
      <c r="K37" s="954"/>
      <c r="L37" s="955"/>
      <c r="M37" s="504" t="s">
        <v>193</v>
      </c>
      <c r="N37" s="505"/>
      <c r="O37" s="505"/>
      <c r="P37" s="505"/>
      <c r="Q37" s="505"/>
      <c r="R37" s="433" t="s">
        <v>24</v>
      </c>
      <c r="S37" s="423"/>
      <c r="T37" s="423"/>
      <c r="U37" s="423"/>
      <c r="V37" s="423"/>
      <c r="W37" s="434"/>
      <c r="X37" s="109"/>
      <c r="Y37" s="423" t="s">
        <v>195</v>
      </c>
      <c r="Z37" s="423"/>
      <c r="AA37" s="423"/>
      <c r="AB37" s="423"/>
      <c r="AC37" s="423"/>
      <c r="AD37" s="424"/>
    </row>
    <row r="38" spans="1:30" ht="15" customHeight="1">
      <c r="A38" s="35"/>
      <c r="B38" s="949" t="s">
        <v>152</v>
      </c>
      <c r="C38" s="949"/>
      <c r="D38" s="949"/>
      <c r="E38" s="949"/>
      <c r="F38" s="949"/>
      <c r="G38" s="949"/>
      <c r="H38" s="949"/>
      <c r="I38" s="956" t="s">
        <v>196</v>
      </c>
      <c r="J38" s="957"/>
      <c r="K38" s="957"/>
      <c r="L38" s="958"/>
      <c r="M38" s="1037">
        <v>56</v>
      </c>
      <c r="N38" s="1021"/>
      <c r="O38" s="1021"/>
      <c r="P38" s="1021"/>
      <c r="Q38" s="113" t="s">
        <v>156</v>
      </c>
      <c r="R38" s="114" t="s">
        <v>27</v>
      </c>
      <c r="S38" s="1021">
        <v>2740</v>
      </c>
      <c r="T38" s="1021"/>
      <c r="U38" s="1021"/>
      <c r="V38" s="1021"/>
      <c r="W38" s="113" t="s">
        <v>15</v>
      </c>
      <c r="X38" s="110" t="s">
        <v>28</v>
      </c>
      <c r="Y38" s="1032">
        <v>153440</v>
      </c>
      <c r="Z38" s="1019"/>
      <c r="AA38" s="1019"/>
      <c r="AB38" s="1019"/>
      <c r="AC38" s="1019"/>
      <c r="AD38" s="8" t="s">
        <v>15</v>
      </c>
    </row>
    <row r="39" spans="1:30" ht="15" customHeight="1" thickBot="1">
      <c r="A39" s="35"/>
      <c r="B39" s="962" t="s">
        <v>153</v>
      </c>
      <c r="C39" s="962"/>
      <c r="D39" s="962"/>
      <c r="E39" s="962"/>
      <c r="F39" s="962"/>
      <c r="G39" s="962"/>
      <c r="H39" s="962"/>
      <c r="I39" s="1010" t="s">
        <v>197</v>
      </c>
      <c r="J39" s="1011"/>
      <c r="K39" s="1011"/>
      <c r="L39" s="1012"/>
      <c r="M39" s="1038">
        <v>34</v>
      </c>
      <c r="N39" s="1034"/>
      <c r="O39" s="1034"/>
      <c r="P39" s="1034"/>
      <c r="Q39" s="115" t="s">
        <v>156</v>
      </c>
      <c r="R39" s="116" t="s">
        <v>27</v>
      </c>
      <c r="S39" s="1034">
        <v>1320</v>
      </c>
      <c r="T39" s="1034"/>
      <c r="U39" s="1034"/>
      <c r="V39" s="1034"/>
      <c r="W39" s="115" t="s">
        <v>15</v>
      </c>
      <c r="X39" s="111" t="s">
        <v>28</v>
      </c>
      <c r="Y39" s="1022">
        <v>44880</v>
      </c>
      <c r="Z39" s="1023"/>
      <c r="AA39" s="1023"/>
      <c r="AB39" s="1023"/>
      <c r="AC39" s="1023"/>
      <c r="AD39" s="99" t="s">
        <v>15</v>
      </c>
    </row>
    <row r="40" spans="1:30" ht="15" customHeight="1" thickTop="1">
      <c r="A40" s="11"/>
      <c r="B40" s="946" t="s">
        <v>29</v>
      </c>
      <c r="C40" s="947"/>
      <c r="D40" s="947"/>
      <c r="E40" s="947"/>
      <c r="F40" s="947"/>
      <c r="G40" s="947"/>
      <c r="H40" s="947"/>
      <c r="I40" s="947"/>
      <c r="J40" s="947"/>
      <c r="K40" s="947"/>
      <c r="L40" s="948"/>
      <c r="M40" s="1025"/>
      <c r="N40" s="1026"/>
      <c r="O40" s="1026"/>
      <c r="P40" s="1026"/>
      <c r="Q40" s="1027"/>
      <c r="R40" s="1035"/>
      <c r="S40" s="1036"/>
      <c r="T40" s="1036"/>
      <c r="U40" s="1036"/>
      <c r="V40" s="1036"/>
      <c r="W40" s="1027"/>
      <c r="X40" s="127"/>
      <c r="Y40" s="1030">
        <v>198320</v>
      </c>
      <c r="Z40" s="1031"/>
      <c r="AA40" s="1031"/>
      <c r="AB40" s="1031"/>
      <c r="AC40" s="1031"/>
      <c r="AD40" s="80" t="s">
        <v>15</v>
      </c>
    </row>
    <row r="41" spans="1:30" ht="4.5" customHeight="1"/>
    <row r="42" spans="1:30" ht="18" customHeight="1">
      <c r="A42" s="2" t="s">
        <v>198</v>
      </c>
      <c r="Q42" s="1043" t="s">
        <v>199</v>
      </c>
      <c r="R42" s="1043"/>
      <c r="S42" s="1043"/>
      <c r="T42" s="1043"/>
      <c r="U42" s="1043"/>
      <c r="V42" s="1043"/>
      <c r="W42" s="1043"/>
      <c r="X42" s="1043"/>
      <c r="Y42" s="1043"/>
      <c r="Z42" s="1043"/>
      <c r="AA42" s="1043"/>
      <c r="AB42" s="1043"/>
      <c r="AC42" s="1043"/>
      <c r="AD42" s="1043"/>
    </row>
    <row r="43" spans="1:30" ht="4.5" customHeight="1">
      <c r="Q43" s="1044"/>
      <c r="R43" s="1044"/>
      <c r="S43" s="1044"/>
      <c r="T43" s="1044"/>
      <c r="U43" s="1044"/>
      <c r="V43" s="1044"/>
      <c r="W43" s="1044"/>
      <c r="X43" s="1044"/>
      <c r="Y43" s="1044"/>
      <c r="Z43" s="1044"/>
      <c r="AA43" s="1044"/>
      <c r="AB43" s="1044"/>
      <c r="AC43" s="1044"/>
      <c r="AD43" s="1044"/>
    </row>
    <row r="44" spans="1:30" ht="15" customHeight="1">
      <c r="B44" s="504" t="s">
        <v>22</v>
      </c>
      <c r="C44" s="505"/>
      <c r="D44" s="505"/>
      <c r="E44" s="505" t="s">
        <v>200</v>
      </c>
      <c r="F44" s="505"/>
      <c r="G44" s="505"/>
      <c r="H44" s="505"/>
      <c r="I44" s="433" t="s">
        <v>24</v>
      </c>
      <c r="J44" s="959"/>
      <c r="K44" s="959"/>
      <c r="L44" s="959"/>
      <c r="M44" s="975"/>
      <c r="N44" s="433" t="s">
        <v>201</v>
      </c>
      <c r="O44" s="423"/>
      <c r="P44" s="423"/>
      <c r="Q44" s="423"/>
      <c r="R44" s="423"/>
      <c r="S44" s="424"/>
      <c r="T44" s="417" t="s">
        <v>202</v>
      </c>
      <c r="U44" s="423"/>
      <c r="V44" s="423"/>
      <c r="W44" s="423"/>
      <c r="X44" s="424"/>
      <c r="Y44" s="417" t="s">
        <v>13</v>
      </c>
      <c r="Z44" s="423"/>
      <c r="AA44" s="423"/>
      <c r="AB44" s="423"/>
      <c r="AC44" s="423"/>
      <c r="AD44" s="424"/>
    </row>
    <row r="45" spans="1:30" ht="15" customHeight="1">
      <c r="B45" s="966" t="s">
        <v>203</v>
      </c>
      <c r="C45" s="967"/>
      <c r="D45" s="968"/>
      <c r="E45" s="933"/>
      <c r="F45" s="933"/>
      <c r="G45" s="931" t="s">
        <v>204</v>
      </c>
      <c r="H45" s="932"/>
      <c r="I45" s="118" t="s">
        <v>27</v>
      </c>
      <c r="J45" s="933"/>
      <c r="K45" s="930"/>
      <c r="L45" s="930"/>
      <c r="M45" s="117" t="s">
        <v>15</v>
      </c>
      <c r="N45" s="951" t="s">
        <v>205</v>
      </c>
      <c r="O45" s="952"/>
      <c r="P45" s="952"/>
      <c r="Q45" s="952"/>
      <c r="R45" s="952"/>
      <c r="S45" s="953"/>
      <c r="T45" s="15"/>
      <c r="V45" s="11"/>
      <c r="X45" s="16"/>
      <c r="Y45" s="1042" t="s">
        <v>206</v>
      </c>
      <c r="Z45" s="952"/>
      <c r="AA45" s="952"/>
      <c r="AB45" s="952"/>
      <c r="AC45" s="952"/>
      <c r="AD45" s="953"/>
    </row>
    <row r="46" spans="1:30" ht="15" customHeight="1">
      <c r="B46" s="969"/>
      <c r="C46" s="970"/>
      <c r="D46" s="971"/>
      <c r="E46" s="941">
        <v>4</v>
      </c>
      <c r="F46" s="941"/>
      <c r="G46" s="944" t="s">
        <v>26</v>
      </c>
      <c r="H46" s="945"/>
      <c r="I46" s="120" t="s">
        <v>27</v>
      </c>
      <c r="J46" s="937">
        <v>150</v>
      </c>
      <c r="K46" s="938"/>
      <c r="L46" s="938"/>
      <c r="M46" s="119" t="s">
        <v>15</v>
      </c>
      <c r="N46" s="20"/>
      <c r="O46" s="1000">
        <v>2550</v>
      </c>
      <c r="P46" s="1001"/>
      <c r="Q46" s="1001"/>
      <c r="R46" s="1001"/>
      <c r="S46" s="1041" t="s">
        <v>15</v>
      </c>
      <c r="T46" s="1005">
        <v>2550</v>
      </c>
      <c r="U46" s="1001"/>
      <c r="V46" s="1001"/>
      <c r="W46" s="1001"/>
      <c r="X46" s="1041" t="s">
        <v>15</v>
      </c>
      <c r="Y46" s="1039">
        <v>2550</v>
      </c>
      <c r="Z46" s="1040"/>
      <c r="AA46" s="1040"/>
      <c r="AB46" s="1040"/>
      <c r="AC46" s="1040"/>
      <c r="AD46" s="1041" t="s">
        <v>15</v>
      </c>
    </row>
    <row r="47" spans="1:30" ht="15" customHeight="1">
      <c r="B47" s="980" t="s">
        <v>197</v>
      </c>
      <c r="C47" s="981"/>
      <c r="D47" s="982"/>
      <c r="E47" s="1003">
        <v>3</v>
      </c>
      <c r="F47" s="1003"/>
      <c r="G47" s="942" t="s">
        <v>204</v>
      </c>
      <c r="H47" s="943"/>
      <c r="I47" s="122" t="s">
        <v>27</v>
      </c>
      <c r="J47" s="1003">
        <v>650</v>
      </c>
      <c r="K47" s="1004"/>
      <c r="L47" s="1004"/>
      <c r="M47" s="121" t="s">
        <v>15</v>
      </c>
      <c r="N47" s="20"/>
      <c r="O47" s="1001"/>
      <c r="P47" s="1001"/>
      <c r="Q47" s="1001"/>
      <c r="R47" s="1001"/>
      <c r="S47" s="1041"/>
      <c r="T47" s="1006"/>
      <c r="U47" s="1001"/>
      <c r="V47" s="1001"/>
      <c r="W47" s="1001"/>
      <c r="X47" s="1041"/>
      <c r="Y47" s="1039"/>
      <c r="Z47" s="1040"/>
      <c r="AA47" s="1040"/>
      <c r="AB47" s="1040"/>
      <c r="AC47" s="1040"/>
      <c r="AD47" s="1041"/>
    </row>
    <row r="48" spans="1:30" ht="15" customHeight="1">
      <c r="B48" s="983"/>
      <c r="C48" s="984"/>
      <c r="D48" s="985"/>
      <c r="E48" s="950"/>
      <c r="F48" s="950"/>
      <c r="G48" s="973" t="s">
        <v>26</v>
      </c>
      <c r="H48" s="974"/>
      <c r="I48" s="124" t="s">
        <v>27</v>
      </c>
      <c r="J48" s="950"/>
      <c r="K48" s="972"/>
      <c r="L48" s="972"/>
      <c r="M48" s="123" t="s">
        <v>15</v>
      </c>
      <c r="N48" s="112"/>
      <c r="O48" s="129"/>
      <c r="P48" s="129"/>
      <c r="Q48" s="18"/>
      <c r="R48" s="129"/>
      <c r="S48" s="125"/>
      <c r="T48" s="17"/>
      <c r="U48" s="18"/>
      <c r="V48" s="107"/>
      <c r="W48" s="18"/>
      <c r="X48" s="19"/>
      <c r="Y48" s="17"/>
      <c r="Z48" s="18"/>
      <c r="AA48" s="18"/>
      <c r="AB48" s="18"/>
      <c r="AC48" s="18"/>
      <c r="AD48" s="19"/>
    </row>
    <row r="49" spans="1:30" ht="4.5" customHeight="1"/>
    <row r="50" spans="1:30" ht="18" customHeight="1">
      <c r="A50" s="2" t="s">
        <v>208</v>
      </c>
      <c r="L50" s="130"/>
    </row>
    <row r="51" spans="1:30" ht="4.5" customHeight="1"/>
    <row r="52" spans="1:30" ht="15" customHeight="1">
      <c r="A52" s="35"/>
      <c r="B52" s="417" t="s">
        <v>210</v>
      </c>
      <c r="C52" s="423"/>
      <c r="D52" s="423"/>
      <c r="E52" s="960"/>
      <c r="F52" s="417" t="s">
        <v>200</v>
      </c>
      <c r="G52" s="959"/>
      <c r="H52" s="959"/>
      <c r="I52" s="959"/>
      <c r="J52" s="959"/>
      <c r="K52" s="975"/>
      <c r="L52" s="433" t="s">
        <v>24</v>
      </c>
      <c r="M52" s="959"/>
      <c r="N52" s="959"/>
      <c r="O52" s="959"/>
      <c r="P52" s="959"/>
      <c r="Q52" s="975"/>
      <c r="R52" s="433" t="s">
        <v>13</v>
      </c>
      <c r="S52" s="959"/>
      <c r="T52" s="959"/>
      <c r="U52" s="959"/>
      <c r="V52" s="959"/>
      <c r="W52" s="959"/>
      <c r="X52" s="960"/>
      <c r="Y52" s="417" t="s">
        <v>188</v>
      </c>
      <c r="Z52" s="423"/>
      <c r="AA52" s="423"/>
      <c r="AB52" s="423"/>
      <c r="AC52" s="423"/>
      <c r="AD52" s="424"/>
    </row>
    <row r="53" spans="1:30" ht="15" customHeight="1">
      <c r="A53" s="35"/>
      <c r="B53" s="934" t="s">
        <v>211</v>
      </c>
      <c r="C53" s="935"/>
      <c r="D53" s="935"/>
      <c r="E53" s="936"/>
      <c r="F53" s="929">
        <v>4</v>
      </c>
      <c r="G53" s="930"/>
      <c r="H53" s="930"/>
      <c r="I53" s="930"/>
      <c r="J53" s="931" t="s">
        <v>204</v>
      </c>
      <c r="K53" s="932"/>
      <c r="L53" s="122" t="s">
        <v>27</v>
      </c>
      <c r="M53" s="933">
        <v>2840</v>
      </c>
      <c r="N53" s="930"/>
      <c r="O53" s="930"/>
      <c r="P53" s="930"/>
      <c r="Q53" s="122" t="s">
        <v>15</v>
      </c>
      <c r="R53" s="986" t="s">
        <v>212</v>
      </c>
      <c r="S53" s="877"/>
      <c r="T53" s="877"/>
      <c r="U53" s="877"/>
      <c r="V53" s="877"/>
      <c r="W53" s="877"/>
      <c r="X53" s="987"/>
      <c r="Y53" s="988" t="s">
        <v>213</v>
      </c>
      <c r="Z53" s="989"/>
      <c r="AA53" s="989"/>
      <c r="AB53" s="989"/>
      <c r="AC53" s="989"/>
      <c r="AD53" s="990"/>
    </row>
    <row r="54" spans="1:30" ht="15" customHeight="1">
      <c r="A54" s="35"/>
      <c r="B54" s="1007" t="s">
        <v>214</v>
      </c>
      <c r="C54" s="1008"/>
      <c r="D54" s="1008"/>
      <c r="E54" s="1009"/>
      <c r="F54" s="1002"/>
      <c r="G54" s="999"/>
      <c r="H54" s="999"/>
      <c r="I54" s="999"/>
      <c r="J54" s="996" t="s">
        <v>204</v>
      </c>
      <c r="K54" s="997"/>
      <c r="L54" s="126" t="s">
        <v>27</v>
      </c>
      <c r="M54" s="998"/>
      <c r="N54" s="999"/>
      <c r="O54" s="999"/>
      <c r="P54" s="999"/>
      <c r="Q54" s="126" t="s">
        <v>15</v>
      </c>
      <c r="R54" s="15"/>
      <c r="S54" s="1000">
        <v>11360</v>
      </c>
      <c r="T54" s="1001"/>
      <c r="U54" s="1001"/>
      <c r="V54" s="1001"/>
      <c r="W54" s="1001"/>
      <c r="X54" s="11" t="s">
        <v>15</v>
      </c>
      <c r="Y54" s="991"/>
      <c r="Z54" s="992"/>
      <c r="AA54" s="992"/>
      <c r="AB54" s="992"/>
      <c r="AC54" s="992"/>
      <c r="AD54" s="993"/>
    </row>
    <row r="55" spans="1:30" ht="15" customHeight="1">
      <c r="A55" s="35"/>
      <c r="B55" s="939" t="s">
        <v>215</v>
      </c>
      <c r="C55" s="447"/>
      <c r="D55" s="447"/>
      <c r="E55" s="940"/>
      <c r="F55" s="995"/>
      <c r="G55" s="972"/>
      <c r="H55" s="972"/>
      <c r="I55" s="972"/>
      <c r="J55" s="973" t="s">
        <v>204</v>
      </c>
      <c r="K55" s="974"/>
      <c r="L55" s="124" t="s">
        <v>27</v>
      </c>
      <c r="M55" s="950"/>
      <c r="N55" s="972"/>
      <c r="O55" s="972"/>
      <c r="P55" s="972"/>
      <c r="Q55" s="124" t="s">
        <v>15</v>
      </c>
      <c r="R55" s="17"/>
      <c r="S55" s="18"/>
      <c r="T55" s="18"/>
      <c r="U55" s="18"/>
      <c r="V55" s="18"/>
      <c r="W55" s="18"/>
      <c r="X55" s="18"/>
      <c r="Y55" s="994"/>
      <c r="Z55" s="926"/>
      <c r="AA55" s="926"/>
      <c r="AB55" s="926"/>
      <c r="AC55" s="926"/>
      <c r="AD55" s="927"/>
    </row>
    <row r="56" spans="1:30" ht="18" customHeight="1">
      <c r="A56" s="883" t="s">
        <v>216</v>
      </c>
      <c r="B56" s="883"/>
      <c r="C56" s="883"/>
      <c r="D56" s="883"/>
      <c r="E56" s="883"/>
      <c r="F56" s="883"/>
      <c r="G56" s="883"/>
      <c r="H56" s="883"/>
      <c r="I56" s="883"/>
      <c r="J56" s="883"/>
      <c r="K56" s="883"/>
      <c r="L56" s="883"/>
      <c r="M56" s="883"/>
      <c r="N56" s="883"/>
      <c r="O56" s="883"/>
      <c r="P56" s="883"/>
      <c r="Q56" s="883"/>
      <c r="R56" s="883"/>
      <c r="S56" s="883"/>
      <c r="T56" s="883"/>
      <c r="U56" s="883"/>
      <c r="V56" s="883"/>
      <c r="W56" s="883"/>
      <c r="X56" s="883"/>
      <c r="Y56" s="883"/>
      <c r="Z56" s="883"/>
      <c r="AA56" s="883"/>
      <c r="AB56" s="883"/>
      <c r="AC56" s="883"/>
      <c r="AD56" s="883"/>
    </row>
  </sheetData>
  <mergeCells count="118">
    <mergeCell ref="Y46:AC47"/>
    <mergeCell ref="X46:X47"/>
    <mergeCell ref="Y45:AD45"/>
    <mergeCell ref="AD46:AD47"/>
    <mergeCell ref="Q42:AD43"/>
    <mergeCell ref="Y44:AD44"/>
    <mergeCell ref="S46:S47"/>
    <mergeCell ref="O46:R47"/>
    <mergeCell ref="O27:V27"/>
    <mergeCell ref="AB11:AC11"/>
    <mergeCell ref="M40:Q40"/>
    <mergeCell ref="W11:X11"/>
    <mergeCell ref="B22:N22"/>
    <mergeCell ref="O22:W22"/>
    <mergeCell ref="O24:V24"/>
    <mergeCell ref="Y11:AA11"/>
    <mergeCell ref="B23:N23"/>
    <mergeCell ref="Y37:AD37"/>
    <mergeCell ref="M37:Q37"/>
    <mergeCell ref="X27:AD27"/>
    <mergeCell ref="Y40:AC40"/>
    <mergeCell ref="Y38:AC38"/>
    <mergeCell ref="X23:AD23"/>
    <mergeCell ref="O23:V23"/>
    <mergeCell ref="P32:S33"/>
    <mergeCell ref="O25:V25"/>
    <mergeCell ref="S39:V39"/>
    <mergeCell ref="R40:W40"/>
    <mergeCell ref="M38:P38"/>
    <mergeCell ref="M39:P39"/>
    <mergeCell ref="B24:N24"/>
    <mergeCell ref="H14:J14"/>
    <mergeCell ref="N8:T8"/>
    <mergeCell ref="U8:AD8"/>
    <mergeCell ref="N9:T9"/>
    <mergeCell ref="U9:AD9"/>
    <mergeCell ref="A14:G14"/>
    <mergeCell ref="K14:Z14"/>
    <mergeCell ref="I39:L39"/>
    <mergeCell ref="B25:N25"/>
    <mergeCell ref="B26:N26"/>
    <mergeCell ref="K27:N27"/>
    <mergeCell ref="B27:J27"/>
    <mergeCell ref="X25:AD25"/>
    <mergeCell ref="X24:AD24"/>
    <mergeCell ref="T31:AD31"/>
    <mergeCell ref="X26:AD26"/>
    <mergeCell ref="O26:V26"/>
    <mergeCell ref="AA14:AD14"/>
    <mergeCell ref="X22:AD22"/>
    <mergeCell ref="P31:S31"/>
    <mergeCell ref="R37:W37"/>
    <mergeCell ref="S38:V38"/>
    <mergeCell ref="Y39:AC39"/>
    <mergeCell ref="AD32:AD33"/>
    <mergeCell ref="T32:AC33"/>
    <mergeCell ref="F52:K52"/>
    <mergeCell ref="L52:Q52"/>
    <mergeCell ref="R52:X52"/>
    <mergeCell ref="I32:M33"/>
    <mergeCell ref="B52:E52"/>
    <mergeCell ref="B47:D48"/>
    <mergeCell ref="R53:X53"/>
    <mergeCell ref="Y52:AD52"/>
    <mergeCell ref="Y53:AD55"/>
    <mergeCell ref="F55:I55"/>
    <mergeCell ref="J54:K54"/>
    <mergeCell ref="J55:K55"/>
    <mergeCell ref="M54:P54"/>
    <mergeCell ref="M55:P55"/>
    <mergeCell ref="S54:W54"/>
    <mergeCell ref="I44:M44"/>
    <mergeCell ref="F54:I54"/>
    <mergeCell ref="J47:L47"/>
    <mergeCell ref="J45:L45"/>
    <mergeCell ref="T44:X44"/>
    <mergeCell ref="N44:S44"/>
    <mergeCell ref="T46:W47"/>
    <mergeCell ref="E47:F47"/>
    <mergeCell ref="B54:E54"/>
    <mergeCell ref="E48:F48"/>
    <mergeCell ref="N45:S45"/>
    <mergeCell ref="I37:L37"/>
    <mergeCell ref="I38:L38"/>
    <mergeCell ref="B31:H31"/>
    <mergeCell ref="I31:O31"/>
    <mergeCell ref="B32:H32"/>
    <mergeCell ref="B33:H33"/>
    <mergeCell ref="B39:H39"/>
    <mergeCell ref="N32:O33"/>
    <mergeCell ref="B45:D46"/>
    <mergeCell ref="B44:D44"/>
    <mergeCell ref="J48:L48"/>
    <mergeCell ref="G48:H48"/>
    <mergeCell ref="F53:I53"/>
    <mergeCell ref="J53:K53"/>
    <mergeCell ref="M53:P53"/>
    <mergeCell ref="B53:E53"/>
    <mergeCell ref="A56:AD56"/>
    <mergeCell ref="A2:AD2"/>
    <mergeCell ref="N7:T7"/>
    <mergeCell ref="U7:AD7"/>
    <mergeCell ref="J46:L46"/>
    <mergeCell ref="B18:I18"/>
    <mergeCell ref="J18:AD18"/>
    <mergeCell ref="A11:Q11"/>
    <mergeCell ref="R11:S11"/>
    <mergeCell ref="T11:V11"/>
    <mergeCell ref="B55:E55"/>
    <mergeCell ref="E45:F45"/>
    <mergeCell ref="E46:F46"/>
    <mergeCell ref="B37:H37"/>
    <mergeCell ref="E44:H44"/>
    <mergeCell ref="G47:H47"/>
    <mergeCell ref="G46:H46"/>
    <mergeCell ref="B40:L40"/>
    <mergeCell ref="G45:H45"/>
    <mergeCell ref="B38:H38"/>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D45"/>
  <sheetViews>
    <sheetView view="pageBreakPreview" topLeftCell="D1" zoomScaleNormal="100" workbookViewId="0">
      <selection activeCell="AG19" sqref="AG19"/>
    </sheetView>
  </sheetViews>
  <sheetFormatPr defaultColWidth="2.625" defaultRowHeight="18" customHeight="1"/>
  <cols>
    <col min="1" max="16384" width="2.625" style="2"/>
  </cols>
  <sheetData>
    <row r="1" spans="1:30" ht="18" customHeight="1">
      <c r="A1" s="1" t="s">
        <v>58</v>
      </c>
    </row>
    <row r="2" spans="1:30" ht="18" customHeight="1">
      <c r="A2" s="490" t="s">
        <v>221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222</v>
      </c>
    </row>
    <row r="4" spans="1:30" ht="4.5" customHeight="1"/>
    <row r="5" spans="1:30" ht="18" customHeight="1">
      <c r="A5" s="11" t="s">
        <v>223</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5" customHeight="1">
      <c r="A11" s="482" t="s">
        <v>134</v>
      </c>
      <c r="B11" s="482"/>
      <c r="C11" s="482"/>
      <c r="D11" s="482"/>
      <c r="E11" s="482"/>
      <c r="F11" s="482"/>
      <c r="G11" s="482"/>
      <c r="H11" s="482"/>
      <c r="I11" s="482"/>
      <c r="J11" s="482"/>
      <c r="K11" s="482"/>
      <c r="L11" s="482"/>
      <c r="M11" s="482"/>
      <c r="N11" s="482"/>
      <c r="O11" s="482"/>
      <c r="P11" s="482"/>
      <c r="Q11" s="482"/>
      <c r="R11" s="894">
        <v>24</v>
      </c>
      <c r="S11" s="894"/>
      <c r="T11" s="482" t="s">
        <v>99</v>
      </c>
      <c r="U11" s="482"/>
      <c r="V11" s="894">
        <v>4</v>
      </c>
      <c r="W11" s="894"/>
      <c r="X11" s="482" t="s">
        <v>224</v>
      </c>
      <c r="Y11" s="482"/>
      <c r="Z11" s="894">
        <v>6</v>
      </c>
      <c r="AA11" s="894"/>
      <c r="AB11" s="482" t="s">
        <v>225</v>
      </c>
      <c r="AC11" s="482"/>
      <c r="AD11" s="482"/>
    </row>
    <row r="12" spans="1:30" ht="18" customHeight="1">
      <c r="A12" s="2" t="s">
        <v>226</v>
      </c>
    </row>
    <row r="14" spans="1:30" ht="54" customHeight="1">
      <c r="A14" s="923" t="s">
        <v>60</v>
      </c>
      <c r="B14" s="506"/>
      <c r="C14" s="506"/>
      <c r="D14" s="506"/>
      <c r="E14" s="506"/>
      <c r="F14" s="506"/>
      <c r="G14" s="506"/>
      <c r="H14" s="506" t="s">
        <v>7</v>
      </c>
      <c r="I14" s="506"/>
      <c r="J14" s="506"/>
      <c r="K14" s="922">
        <v>21300</v>
      </c>
      <c r="L14" s="922"/>
      <c r="M14" s="922"/>
      <c r="N14" s="922"/>
      <c r="O14" s="922"/>
      <c r="P14" s="922"/>
      <c r="Q14" s="922"/>
      <c r="R14" s="922"/>
      <c r="S14" s="922"/>
      <c r="T14" s="922"/>
      <c r="U14" s="922"/>
      <c r="V14" s="922"/>
      <c r="W14" s="922"/>
      <c r="X14" s="922"/>
      <c r="Y14" s="922"/>
      <c r="Z14" s="922"/>
      <c r="AA14" s="413" t="s">
        <v>8</v>
      </c>
      <c r="AB14" s="413"/>
      <c r="AC14" s="413"/>
      <c r="AD14" s="457"/>
    </row>
    <row r="15" spans="1:30" ht="15" customHeight="1">
      <c r="A15" s="30"/>
      <c r="B15" s="30"/>
      <c r="C15" s="30"/>
      <c r="D15" s="30"/>
      <c r="E15" s="30"/>
      <c r="F15" s="30"/>
      <c r="G15" s="30"/>
      <c r="H15" s="30"/>
      <c r="I15" s="30"/>
      <c r="J15" s="30"/>
      <c r="K15" s="31"/>
      <c r="L15" s="31"/>
      <c r="M15" s="31"/>
      <c r="N15" s="31"/>
      <c r="O15" s="31"/>
      <c r="P15" s="31"/>
      <c r="Q15" s="31"/>
      <c r="R15" s="31"/>
      <c r="S15" s="31"/>
      <c r="T15" s="31"/>
      <c r="U15" s="31"/>
      <c r="V15" s="31"/>
      <c r="W15" s="31"/>
      <c r="X15" s="31"/>
      <c r="Y15" s="31"/>
      <c r="Z15" s="31"/>
      <c r="AA15" s="32"/>
      <c r="AB15" s="32"/>
      <c r="AC15" s="32"/>
      <c r="AD15" s="32"/>
    </row>
    <row r="16" spans="1:30" ht="18" customHeight="1">
      <c r="A16" s="2" t="s">
        <v>186</v>
      </c>
    </row>
    <row r="17" spans="1:30" ht="4.5" customHeight="1"/>
    <row r="18" spans="1:30" ht="24" customHeight="1">
      <c r="B18" s="461" t="s">
        <v>139</v>
      </c>
      <c r="C18" s="461"/>
      <c r="D18" s="461"/>
      <c r="E18" s="461"/>
      <c r="F18" s="461"/>
      <c r="G18" s="461"/>
      <c r="H18" s="461"/>
      <c r="I18" s="461"/>
      <c r="J18" s="924" t="s">
        <v>187</v>
      </c>
      <c r="K18" s="924"/>
      <c r="L18" s="924"/>
      <c r="M18" s="924"/>
      <c r="N18" s="924"/>
      <c r="O18" s="924"/>
      <c r="P18" s="924"/>
      <c r="Q18" s="924"/>
      <c r="R18" s="924"/>
      <c r="S18" s="924"/>
      <c r="T18" s="924"/>
      <c r="U18" s="924"/>
      <c r="V18" s="924"/>
      <c r="W18" s="924"/>
      <c r="X18" s="924"/>
      <c r="Y18" s="924"/>
      <c r="Z18" s="924"/>
      <c r="AA18" s="924"/>
      <c r="AB18" s="924"/>
      <c r="AC18" s="924"/>
      <c r="AD18" s="924"/>
    </row>
    <row r="20" spans="1:30" ht="18" customHeight="1">
      <c r="A20" s="2" t="s">
        <v>61</v>
      </c>
    </row>
    <row r="21" spans="1:30" ht="4.5" customHeight="1"/>
    <row r="22" spans="1:30" ht="4.5" customHeight="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4"/>
    </row>
    <row r="23" spans="1:30" ht="18" customHeight="1">
      <c r="B23" s="15" t="s">
        <v>62</v>
      </c>
      <c r="C23" s="482" t="s">
        <v>63</v>
      </c>
      <c r="D23" s="482"/>
      <c r="E23" s="482"/>
      <c r="F23" s="482"/>
      <c r="G23" s="482"/>
      <c r="H23" s="482"/>
      <c r="I23" s="482"/>
      <c r="J23" s="482"/>
      <c r="K23" s="482"/>
      <c r="L23" s="482"/>
      <c r="M23" s="482"/>
      <c r="N23" s="482"/>
      <c r="Q23" s="2" t="s">
        <v>62</v>
      </c>
      <c r="R23" s="482" t="s">
        <v>64</v>
      </c>
      <c r="S23" s="877"/>
      <c r="T23" s="877"/>
      <c r="U23" s="877"/>
      <c r="V23" s="877"/>
      <c r="W23" s="877"/>
      <c r="X23" s="877"/>
      <c r="Y23" s="877"/>
      <c r="Z23" s="877"/>
      <c r="AA23" s="877"/>
      <c r="AB23" s="877"/>
      <c r="AC23" s="877"/>
      <c r="AD23" s="987"/>
    </row>
    <row r="24" spans="1:30" ht="18" customHeight="1">
      <c r="B24" s="15" t="s">
        <v>62</v>
      </c>
      <c r="C24" s="482" t="s">
        <v>65</v>
      </c>
      <c r="D24" s="482"/>
      <c r="E24" s="482"/>
      <c r="F24" s="482"/>
      <c r="G24" s="482"/>
      <c r="H24" s="482"/>
      <c r="I24" s="482"/>
      <c r="J24" s="482"/>
      <c r="K24" s="482"/>
      <c r="L24" s="482"/>
      <c r="M24" s="482"/>
      <c r="N24" s="482"/>
      <c r="Q24" s="2" t="s">
        <v>62</v>
      </c>
      <c r="R24" s="482" t="s">
        <v>227</v>
      </c>
      <c r="S24" s="877"/>
      <c r="T24" s="877"/>
      <c r="U24" s="877"/>
      <c r="V24" s="877"/>
      <c r="W24" s="877"/>
      <c r="X24" s="877"/>
      <c r="Y24" s="877"/>
      <c r="Z24" s="877"/>
      <c r="AA24" s="877"/>
      <c r="AB24" s="877"/>
      <c r="AC24" s="877"/>
      <c r="AD24" s="987"/>
    </row>
    <row r="25" spans="1:30" ht="18" customHeight="1">
      <c r="B25" s="15" t="s">
        <v>62</v>
      </c>
      <c r="C25" s="482" t="s">
        <v>66</v>
      </c>
      <c r="D25" s="482"/>
      <c r="E25" s="482"/>
      <c r="F25" s="482"/>
      <c r="G25" s="482"/>
      <c r="H25" s="482"/>
      <c r="I25" s="482"/>
      <c r="J25" s="482"/>
      <c r="K25" s="482"/>
      <c r="L25" s="482"/>
      <c r="M25" s="482"/>
      <c r="N25" s="482"/>
      <c r="Q25" s="2" t="s">
        <v>62</v>
      </c>
      <c r="R25" s="482" t="s">
        <v>228</v>
      </c>
      <c r="S25" s="877"/>
      <c r="T25" s="877"/>
      <c r="U25" s="877"/>
      <c r="V25" s="877"/>
      <c r="W25" s="877"/>
      <c r="X25" s="877"/>
      <c r="Y25" s="877"/>
      <c r="Z25" s="877"/>
      <c r="AA25" s="877"/>
      <c r="AB25" s="877"/>
      <c r="AC25" s="877"/>
      <c r="AD25" s="987"/>
    </row>
    <row r="26" spans="1:30" ht="18" customHeight="1">
      <c r="B26" s="15" t="s">
        <v>62</v>
      </c>
      <c r="C26" s="482" t="s">
        <v>67</v>
      </c>
      <c r="D26" s="482"/>
      <c r="E26" s="482"/>
      <c r="F26" s="482"/>
      <c r="G26" s="1072"/>
      <c r="H26" s="1072"/>
      <c r="I26" s="1072"/>
      <c r="J26" s="1072"/>
      <c r="K26" s="1072"/>
      <c r="L26" s="1072"/>
      <c r="M26" s="1072"/>
      <c r="N26" s="1072"/>
      <c r="O26" s="1072"/>
      <c r="P26" s="1072"/>
      <c r="Q26" s="1072"/>
      <c r="R26" s="1072"/>
      <c r="S26" s="1072"/>
      <c r="T26" s="1072"/>
      <c r="U26" s="1072"/>
      <c r="V26" s="1072"/>
      <c r="W26" s="1072"/>
      <c r="X26" s="1072"/>
      <c r="Y26" s="1072"/>
      <c r="Z26" s="1072"/>
      <c r="AA26" s="1072"/>
      <c r="AB26" s="1072"/>
      <c r="AC26" s="1072"/>
      <c r="AD26" s="16" t="s">
        <v>68</v>
      </c>
    </row>
    <row r="27" spans="1:30" ht="4.5" customHeight="1">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9"/>
    </row>
    <row r="29" spans="1:30" ht="18" customHeight="1">
      <c r="A29" s="2" t="s">
        <v>229</v>
      </c>
    </row>
    <row r="30" spans="1:30" ht="4.5" customHeight="1"/>
    <row r="31" spans="1:30" ht="18" customHeight="1">
      <c r="B31" s="461" t="s">
        <v>12</v>
      </c>
      <c r="C31" s="461"/>
      <c r="D31" s="461"/>
      <c r="E31" s="461"/>
      <c r="F31" s="461"/>
      <c r="G31" s="461"/>
      <c r="H31" s="461"/>
      <c r="I31" s="461"/>
      <c r="J31" s="461"/>
      <c r="K31" s="462"/>
      <c r="L31" s="462"/>
      <c r="M31" s="462"/>
      <c r="N31" s="462"/>
      <c r="O31" s="462" t="s">
        <v>69</v>
      </c>
      <c r="P31" s="462"/>
      <c r="Q31" s="462"/>
      <c r="R31" s="462"/>
      <c r="S31" s="462"/>
      <c r="T31" s="462"/>
      <c r="U31" s="462"/>
      <c r="V31" s="462"/>
      <c r="W31" s="462"/>
      <c r="X31" s="461" t="s">
        <v>188</v>
      </c>
      <c r="Y31" s="461"/>
      <c r="Z31" s="461"/>
      <c r="AA31" s="461"/>
      <c r="AB31" s="461"/>
      <c r="AC31" s="461"/>
      <c r="AD31" s="461"/>
    </row>
    <row r="32" spans="1:30" ht="21" customHeight="1">
      <c r="B32" s="1071" t="s">
        <v>14</v>
      </c>
      <c r="C32" s="1071"/>
      <c r="D32" s="1071"/>
      <c r="E32" s="1071"/>
      <c r="F32" s="1071"/>
      <c r="G32" s="1071"/>
      <c r="H32" s="1071"/>
      <c r="I32" s="1071"/>
      <c r="J32" s="1071"/>
      <c r="K32" s="1048"/>
      <c r="L32" s="1049"/>
      <c r="M32" s="450" t="s">
        <v>230</v>
      </c>
      <c r="N32" s="451"/>
      <c r="O32" s="1048"/>
      <c r="P32" s="1049"/>
      <c r="Q32" s="1049"/>
      <c r="R32" s="1049"/>
      <c r="S32" s="1049"/>
      <c r="T32" s="1049"/>
      <c r="U32" s="1049"/>
      <c r="V32" s="1049"/>
      <c r="W32" s="451" t="s">
        <v>15</v>
      </c>
      <c r="X32" s="1017"/>
      <c r="Y32" s="1017"/>
      <c r="Z32" s="1017"/>
      <c r="AA32" s="1017"/>
      <c r="AB32" s="1017"/>
      <c r="AC32" s="1017"/>
      <c r="AD32" s="1017"/>
    </row>
    <row r="33" spans="1:30" ht="21" customHeight="1">
      <c r="B33" s="1053"/>
      <c r="C33" s="1053"/>
      <c r="D33" s="1053"/>
      <c r="E33" s="1053"/>
      <c r="F33" s="1053"/>
      <c r="G33" s="1053"/>
      <c r="H33" s="1053"/>
      <c r="I33" s="1053"/>
      <c r="J33" s="1053"/>
      <c r="K33" s="1050"/>
      <c r="L33" s="1051"/>
      <c r="M33" s="469" t="s">
        <v>70</v>
      </c>
      <c r="N33" s="470"/>
      <c r="O33" s="1052"/>
      <c r="P33" s="964"/>
      <c r="Q33" s="964"/>
      <c r="R33" s="964"/>
      <c r="S33" s="964"/>
      <c r="T33" s="964"/>
      <c r="U33" s="964"/>
      <c r="V33" s="964"/>
      <c r="W33" s="965"/>
      <c r="X33" s="1017"/>
      <c r="Y33" s="1017"/>
      <c r="Z33" s="1017"/>
      <c r="AA33" s="1017"/>
      <c r="AB33" s="1017"/>
      <c r="AC33" s="1017"/>
      <c r="AD33" s="1017"/>
    </row>
    <row r="34" spans="1:30" ht="21" customHeight="1">
      <c r="B34" s="1053" t="s">
        <v>189</v>
      </c>
      <c r="C34" s="1053"/>
      <c r="D34" s="1053"/>
      <c r="E34" s="1053"/>
      <c r="F34" s="1053"/>
      <c r="G34" s="1053"/>
      <c r="H34" s="1053"/>
      <c r="I34" s="1053"/>
      <c r="J34" s="1053"/>
      <c r="K34" s="1048"/>
      <c r="L34" s="1049"/>
      <c r="M34" s="450" t="s">
        <v>230</v>
      </c>
      <c r="N34" s="451"/>
      <c r="O34" s="1048"/>
      <c r="P34" s="1049"/>
      <c r="Q34" s="1049"/>
      <c r="R34" s="1049"/>
      <c r="S34" s="1049"/>
      <c r="T34" s="1049"/>
      <c r="U34" s="1049"/>
      <c r="V34" s="1049"/>
      <c r="W34" s="451" t="s">
        <v>15</v>
      </c>
      <c r="X34" s="1017"/>
      <c r="Y34" s="1017"/>
      <c r="Z34" s="1017"/>
      <c r="AA34" s="1017"/>
      <c r="AB34" s="1017"/>
      <c r="AC34" s="1017"/>
      <c r="AD34" s="1017"/>
    </row>
    <row r="35" spans="1:30" ht="21" customHeight="1">
      <c r="B35" s="1053"/>
      <c r="C35" s="1053"/>
      <c r="D35" s="1053"/>
      <c r="E35" s="1053"/>
      <c r="F35" s="1053"/>
      <c r="G35" s="1053"/>
      <c r="H35" s="1053"/>
      <c r="I35" s="1053"/>
      <c r="J35" s="1053"/>
      <c r="K35" s="1050"/>
      <c r="L35" s="1051"/>
      <c r="M35" s="469" t="s">
        <v>70</v>
      </c>
      <c r="N35" s="470"/>
      <c r="O35" s="1052"/>
      <c r="P35" s="964"/>
      <c r="Q35" s="964"/>
      <c r="R35" s="964"/>
      <c r="S35" s="964"/>
      <c r="T35" s="964"/>
      <c r="U35" s="964"/>
      <c r="V35" s="964"/>
      <c r="W35" s="965"/>
      <c r="X35" s="1017"/>
      <c r="Y35" s="1017"/>
      <c r="Z35" s="1017"/>
      <c r="AA35" s="1017"/>
      <c r="AB35" s="1017"/>
      <c r="AC35" s="1017"/>
      <c r="AD35" s="1017"/>
    </row>
    <row r="36" spans="1:30" ht="21" customHeight="1">
      <c r="B36" s="1065" t="s">
        <v>231</v>
      </c>
      <c r="C36" s="1053"/>
      <c r="D36" s="1053"/>
      <c r="E36" s="1053"/>
      <c r="F36" s="1053"/>
      <c r="G36" s="1053"/>
      <c r="H36" s="1053"/>
      <c r="I36" s="1053"/>
      <c r="J36" s="1053"/>
      <c r="K36" s="1048"/>
      <c r="L36" s="1049"/>
      <c r="M36" s="450" t="s">
        <v>230</v>
      </c>
      <c r="N36" s="451"/>
      <c r="O36" s="1048"/>
      <c r="P36" s="1049"/>
      <c r="Q36" s="1049"/>
      <c r="R36" s="1049"/>
      <c r="S36" s="1049"/>
      <c r="T36" s="1049"/>
      <c r="U36" s="1049"/>
      <c r="V36" s="1049"/>
      <c r="W36" s="451" t="s">
        <v>15</v>
      </c>
      <c r="X36" s="1017"/>
      <c r="Y36" s="1017"/>
      <c r="Z36" s="1017"/>
      <c r="AA36" s="1017"/>
      <c r="AB36" s="1017"/>
      <c r="AC36" s="1017"/>
      <c r="AD36" s="1017"/>
    </row>
    <row r="37" spans="1:30" ht="21" customHeight="1">
      <c r="B37" s="1053"/>
      <c r="C37" s="1053"/>
      <c r="D37" s="1053"/>
      <c r="E37" s="1053"/>
      <c r="F37" s="1053"/>
      <c r="G37" s="1053"/>
      <c r="H37" s="1053"/>
      <c r="I37" s="1053"/>
      <c r="J37" s="1053"/>
      <c r="K37" s="1050"/>
      <c r="L37" s="1051"/>
      <c r="M37" s="469" t="s">
        <v>70</v>
      </c>
      <c r="N37" s="470"/>
      <c r="O37" s="1052"/>
      <c r="P37" s="964"/>
      <c r="Q37" s="964"/>
      <c r="R37" s="964"/>
      <c r="S37" s="964"/>
      <c r="T37" s="964"/>
      <c r="U37" s="964"/>
      <c r="V37" s="964"/>
      <c r="W37" s="965"/>
      <c r="X37" s="1017"/>
      <c r="Y37" s="1017"/>
      <c r="Z37" s="1017"/>
      <c r="AA37" s="1017"/>
      <c r="AB37" s="1017"/>
      <c r="AC37" s="1017"/>
      <c r="AD37" s="1017"/>
    </row>
    <row r="38" spans="1:30" ht="21" customHeight="1">
      <c r="B38" s="1053" t="s">
        <v>191</v>
      </c>
      <c r="C38" s="1053"/>
      <c r="D38" s="1053"/>
      <c r="E38" s="1053"/>
      <c r="F38" s="1053"/>
      <c r="G38" s="1053"/>
      <c r="H38" s="1053"/>
      <c r="I38" s="1053"/>
      <c r="J38" s="1053"/>
      <c r="K38" s="1063">
        <v>4</v>
      </c>
      <c r="L38" s="977"/>
      <c r="M38" s="450" t="s">
        <v>230</v>
      </c>
      <c r="N38" s="451"/>
      <c r="O38" s="1056">
        <v>21300</v>
      </c>
      <c r="P38" s="921"/>
      <c r="Q38" s="921"/>
      <c r="R38" s="921"/>
      <c r="S38" s="921"/>
      <c r="T38" s="921"/>
      <c r="U38" s="921"/>
      <c r="V38" s="921"/>
      <c r="W38" s="451" t="s">
        <v>15</v>
      </c>
      <c r="X38" s="1068" t="s">
        <v>232</v>
      </c>
      <c r="Y38" s="1069"/>
      <c r="Z38" s="1069"/>
      <c r="AA38" s="1069"/>
      <c r="AB38" s="1069"/>
      <c r="AC38" s="1069"/>
      <c r="AD38" s="1069"/>
    </row>
    <row r="39" spans="1:30" ht="21" customHeight="1" thickBot="1">
      <c r="B39" s="1064"/>
      <c r="C39" s="1064"/>
      <c r="D39" s="1064"/>
      <c r="E39" s="1064"/>
      <c r="F39" s="1064"/>
      <c r="G39" s="1064"/>
      <c r="H39" s="1064"/>
      <c r="I39" s="1064"/>
      <c r="J39" s="1064"/>
      <c r="K39" s="1061">
        <v>6</v>
      </c>
      <c r="L39" s="1062"/>
      <c r="M39" s="1054" t="s">
        <v>70</v>
      </c>
      <c r="N39" s="1055"/>
      <c r="O39" s="1057"/>
      <c r="P39" s="1058"/>
      <c r="Q39" s="1058"/>
      <c r="R39" s="1058"/>
      <c r="S39" s="1058"/>
      <c r="T39" s="1058"/>
      <c r="U39" s="1058"/>
      <c r="V39" s="1058"/>
      <c r="W39" s="965"/>
      <c r="X39" s="1070"/>
      <c r="Y39" s="1070"/>
      <c r="Z39" s="1070"/>
      <c r="AA39" s="1070"/>
      <c r="AB39" s="1070"/>
      <c r="AC39" s="1070"/>
      <c r="AD39" s="1070"/>
    </row>
    <row r="40" spans="1:30" ht="21" customHeight="1" thickTop="1" thickBot="1">
      <c r="B40" s="495" t="s">
        <v>72</v>
      </c>
      <c r="C40" s="496"/>
      <c r="D40" s="496"/>
      <c r="E40" s="496"/>
      <c r="F40" s="496"/>
      <c r="G40" s="496"/>
      <c r="H40" s="496"/>
      <c r="I40" s="496"/>
      <c r="J40" s="496"/>
      <c r="K40" s="1060"/>
      <c r="L40" s="498"/>
      <c r="M40" s="498"/>
      <c r="N40" s="499"/>
      <c r="O40" s="1059">
        <v>21300</v>
      </c>
      <c r="P40" s="918"/>
      <c r="Q40" s="918"/>
      <c r="R40" s="918"/>
      <c r="S40" s="918"/>
      <c r="T40" s="918"/>
      <c r="U40" s="918"/>
      <c r="V40" s="918"/>
      <c r="W40" s="33" t="s">
        <v>15</v>
      </c>
      <c r="X40" s="1066"/>
      <c r="Y40" s="1066"/>
      <c r="Z40" s="1066"/>
      <c r="AA40" s="1066"/>
      <c r="AB40" s="1066"/>
      <c r="AC40" s="1066"/>
      <c r="AD40" s="1067"/>
    </row>
    <row r="41" spans="1:30" ht="18" customHeight="1" thickTop="1"/>
    <row r="45" spans="1:30" ht="18" customHeight="1">
      <c r="A45" s="1047" t="s">
        <v>233</v>
      </c>
      <c r="B45" s="1047"/>
      <c r="C45" s="1047"/>
      <c r="D45" s="1047"/>
      <c r="E45" s="1047"/>
      <c r="F45" s="1047"/>
      <c r="G45" s="1047"/>
      <c r="H45" s="1047"/>
      <c r="I45" s="1047"/>
      <c r="J45" s="1047"/>
      <c r="K45" s="1047"/>
      <c r="L45" s="1047"/>
      <c r="M45" s="1047"/>
      <c r="N45" s="1047"/>
      <c r="O45" s="1047"/>
      <c r="P45" s="1047"/>
      <c r="Q45" s="1047"/>
      <c r="R45" s="1047"/>
      <c r="S45" s="1047"/>
      <c r="T45" s="1047"/>
      <c r="U45" s="1047"/>
      <c r="V45" s="1047"/>
      <c r="W45" s="1047"/>
      <c r="X45" s="1047"/>
      <c r="Y45" s="1047"/>
      <c r="Z45" s="1047"/>
      <c r="AA45" s="1047"/>
      <c r="AB45" s="1047"/>
      <c r="AC45" s="1047"/>
      <c r="AD45" s="1047"/>
    </row>
  </sheetData>
  <mergeCells count="68">
    <mergeCell ref="X36:AD37"/>
    <mergeCell ref="X34:AD35"/>
    <mergeCell ref="N7:T7"/>
    <mergeCell ref="U7:AD7"/>
    <mergeCell ref="N8:T8"/>
    <mergeCell ref="U8:AD8"/>
    <mergeCell ref="W36:W37"/>
    <mergeCell ref="M37:N37"/>
    <mergeCell ref="U9:AD9"/>
    <mergeCell ref="X11:Y11"/>
    <mergeCell ref="AB11:AD11"/>
    <mergeCell ref="V11:W11"/>
    <mergeCell ref="Z11:AA11"/>
    <mergeCell ref="A14:G14"/>
    <mergeCell ref="K14:Z14"/>
    <mergeCell ref="AA14:AD14"/>
    <mergeCell ref="K34:L34"/>
    <mergeCell ref="W32:W33"/>
    <mergeCell ref="O34:V35"/>
    <mergeCell ref="H14:J14"/>
    <mergeCell ref="C23:N23"/>
    <mergeCell ref="G26:AC26"/>
    <mergeCell ref="C26:F26"/>
    <mergeCell ref="C25:N25"/>
    <mergeCell ref="C24:N24"/>
    <mergeCell ref="R23:AD23"/>
    <mergeCell ref="R24:AD24"/>
    <mergeCell ref="R25:AD25"/>
    <mergeCell ref="K36:L36"/>
    <mergeCell ref="O31:W31"/>
    <mergeCell ref="B32:J33"/>
    <mergeCell ref="M34:N34"/>
    <mergeCell ref="M35:N35"/>
    <mergeCell ref="K35:L35"/>
    <mergeCell ref="W34:W35"/>
    <mergeCell ref="O36:V37"/>
    <mergeCell ref="K40:N40"/>
    <mergeCell ref="K39:L39"/>
    <mergeCell ref="K38:L38"/>
    <mergeCell ref="A2:AD2"/>
    <mergeCell ref="B18:I18"/>
    <mergeCell ref="J18:AD18"/>
    <mergeCell ref="A11:Q11"/>
    <mergeCell ref="R11:S11"/>
    <mergeCell ref="T11:U11"/>
    <mergeCell ref="K37:L37"/>
    <mergeCell ref="B40:J40"/>
    <mergeCell ref="B38:J39"/>
    <mergeCell ref="B36:J37"/>
    <mergeCell ref="X40:AD40"/>
    <mergeCell ref="X38:AD39"/>
    <mergeCell ref="N9:T9"/>
    <mergeCell ref="A45:AD45"/>
    <mergeCell ref="X31:AD31"/>
    <mergeCell ref="X32:AD33"/>
    <mergeCell ref="K32:L32"/>
    <mergeCell ref="M32:N32"/>
    <mergeCell ref="M33:N33"/>
    <mergeCell ref="K33:L33"/>
    <mergeCell ref="O32:V33"/>
    <mergeCell ref="B34:J35"/>
    <mergeCell ref="B31:N31"/>
    <mergeCell ref="M39:N39"/>
    <mergeCell ref="O38:V39"/>
    <mergeCell ref="W38:W39"/>
    <mergeCell ref="M38:N38"/>
    <mergeCell ref="M36:N36"/>
    <mergeCell ref="O40:V40"/>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AD90"/>
  <sheetViews>
    <sheetView view="pageBreakPreview" topLeftCell="A49" zoomScaleNormal="100" workbookViewId="0">
      <selection activeCell="AG19" sqref="AG19"/>
    </sheetView>
  </sheetViews>
  <sheetFormatPr defaultColWidth="2.625" defaultRowHeight="15" customHeight="1"/>
  <cols>
    <col min="1" max="16384" width="2.625" style="2"/>
  </cols>
  <sheetData>
    <row r="1" spans="1:30" ht="18" customHeight="1">
      <c r="A1" s="1" t="s">
        <v>73</v>
      </c>
    </row>
    <row r="2" spans="1:30" ht="15" customHeight="1">
      <c r="A2" s="30"/>
      <c r="B2" s="30"/>
      <c r="C2" s="30"/>
      <c r="D2" s="30"/>
      <c r="E2" s="30"/>
      <c r="F2" s="30"/>
      <c r="G2" s="30"/>
      <c r="H2" s="30"/>
      <c r="I2" s="30"/>
      <c r="J2" s="30"/>
      <c r="K2" s="31"/>
      <c r="L2" s="31"/>
      <c r="M2" s="31"/>
      <c r="N2" s="31"/>
      <c r="O2" s="31"/>
      <c r="P2" s="31"/>
      <c r="Q2" s="31"/>
      <c r="R2" s="31"/>
      <c r="S2" s="31"/>
      <c r="T2" s="31"/>
      <c r="U2" s="31"/>
      <c r="V2" s="31"/>
      <c r="W2" s="31"/>
      <c r="X2" s="31"/>
      <c r="Y2" s="31"/>
      <c r="Z2" s="31"/>
      <c r="AA2" s="32"/>
      <c r="AB2" s="32"/>
      <c r="AC2" s="32"/>
      <c r="AD2" s="32"/>
    </row>
    <row r="3" spans="1:30" ht="4.5" customHeight="1"/>
    <row r="4" spans="1:30" ht="24" customHeight="1">
      <c r="B4" s="461" t="s">
        <v>139</v>
      </c>
      <c r="C4" s="461"/>
      <c r="D4" s="461"/>
      <c r="E4" s="461"/>
      <c r="F4" s="461"/>
      <c r="G4" s="461"/>
      <c r="H4" s="461"/>
      <c r="I4" s="461"/>
      <c r="J4" s="924" t="s">
        <v>187</v>
      </c>
      <c r="K4" s="924"/>
      <c r="L4" s="924"/>
      <c r="M4" s="924"/>
      <c r="N4" s="924"/>
      <c r="O4" s="924"/>
      <c r="P4" s="924"/>
      <c r="Q4" s="924"/>
      <c r="R4" s="924"/>
      <c r="S4" s="924"/>
      <c r="T4" s="924"/>
      <c r="U4" s="924"/>
      <c r="V4" s="924"/>
      <c r="W4" s="924"/>
      <c r="X4" s="924"/>
      <c r="Y4" s="924"/>
      <c r="Z4" s="924"/>
      <c r="AA4" s="924"/>
      <c r="AB4" s="924"/>
      <c r="AC4" s="924"/>
      <c r="AD4" s="924"/>
    </row>
    <row r="5" spans="1:30" ht="4.5" customHeight="1"/>
    <row r="6" spans="1:30" ht="18" customHeight="1"/>
    <row r="7" spans="1:30" ht="18" customHeight="1">
      <c r="A7" s="2" t="s">
        <v>74</v>
      </c>
    </row>
    <row r="8" spans="1:30" ht="4.5" customHeight="1"/>
    <row r="9" spans="1:30" ht="18" customHeight="1">
      <c r="A9" s="2" t="s">
        <v>75</v>
      </c>
    </row>
    <row r="10" spans="1:30" ht="18" customHeight="1">
      <c r="B10" s="417" t="s">
        <v>76</v>
      </c>
      <c r="C10" s="423"/>
      <c r="D10" s="423"/>
      <c r="E10" s="417" t="s">
        <v>77</v>
      </c>
      <c r="F10" s="423"/>
      <c r="G10" s="423"/>
      <c r="H10" s="423"/>
      <c r="I10" s="423"/>
      <c r="J10" s="423"/>
      <c r="K10" s="423"/>
      <c r="L10" s="423"/>
      <c r="M10" s="423"/>
      <c r="N10" s="423"/>
      <c r="O10" s="424"/>
      <c r="P10" s="417" t="s">
        <v>78</v>
      </c>
      <c r="Q10" s="423"/>
      <c r="R10" s="423"/>
      <c r="S10" s="423"/>
      <c r="T10" s="423"/>
      <c r="U10" s="423"/>
      <c r="V10" s="423"/>
      <c r="W10" s="423"/>
      <c r="X10" s="423"/>
      <c r="Y10" s="423"/>
      <c r="Z10" s="424"/>
      <c r="AA10" s="474" t="s">
        <v>69</v>
      </c>
      <c r="AB10" s="474"/>
      <c r="AC10" s="474"/>
      <c r="AD10" s="475"/>
    </row>
    <row r="11" spans="1:30" ht="18" customHeight="1">
      <c r="B11" s="417"/>
      <c r="C11" s="423"/>
      <c r="D11" s="423"/>
      <c r="E11" s="417" t="s">
        <v>234</v>
      </c>
      <c r="F11" s="423"/>
      <c r="G11" s="1109"/>
      <c r="H11" s="423" t="s">
        <v>235</v>
      </c>
      <c r="I11" s="423"/>
      <c r="J11" s="423"/>
      <c r="K11" s="1109"/>
      <c r="L11" s="423" t="s">
        <v>79</v>
      </c>
      <c r="M11" s="423"/>
      <c r="N11" s="423"/>
      <c r="O11" s="424"/>
      <c r="P11" s="417" t="s">
        <v>234</v>
      </c>
      <c r="Q11" s="423"/>
      <c r="R11" s="1109"/>
      <c r="S11" s="423" t="s">
        <v>235</v>
      </c>
      <c r="T11" s="423"/>
      <c r="U11" s="423"/>
      <c r="V11" s="1109"/>
      <c r="W11" s="423" t="s">
        <v>79</v>
      </c>
      <c r="X11" s="423"/>
      <c r="Y11" s="423"/>
      <c r="Z11" s="424"/>
      <c r="AA11" s="812"/>
      <c r="AB11" s="812"/>
      <c r="AC11" s="812"/>
      <c r="AD11" s="852"/>
    </row>
    <row r="12" spans="1:30" ht="18" customHeight="1">
      <c r="B12" s="435"/>
      <c r="C12" s="436"/>
      <c r="D12" s="79" t="s">
        <v>80</v>
      </c>
      <c r="E12" s="78"/>
      <c r="F12" s="806" t="s">
        <v>26</v>
      </c>
      <c r="G12" s="1108"/>
      <c r="H12" s="423"/>
      <c r="I12" s="423"/>
      <c r="J12" s="423"/>
      <c r="K12" s="89" t="s">
        <v>156</v>
      </c>
      <c r="L12" s="882"/>
      <c r="M12" s="882"/>
      <c r="N12" s="882"/>
      <c r="O12" s="10" t="s">
        <v>15</v>
      </c>
      <c r="P12" s="78"/>
      <c r="Q12" s="806" t="s">
        <v>26</v>
      </c>
      <c r="R12" s="1108"/>
      <c r="S12" s="423"/>
      <c r="T12" s="423"/>
      <c r="U12" s="423"/>
      <c r="V12" s="89" t="s">
        <v>156</v>
      </c>
      <c r="W12" s="882"/>
      <c r="X12" s="882"/>
      <c r="Y12" s="882"/>
      <c r="Z12" s="10" t="s">
        <v>15</v>
      </c>
      <c r="AA12" s="882"/>
      <c r="AB12" s="882"/>
      <c r="AC12" s="882"/>
      <c r="AD12" s="10" t="s">
        <v>15</v>
      </c>
    </row>
    <row r="13" spans="1:30" ht="18" customHeight="1">
      <c r="B13" s="435"/>
      <c r="C13" s="436"/>
      <c r="D13" s="79" t="s">
        <v>80</v>
      </c>
      <c r="E13" s="78"/>
      <c r="F13" s="806" t="s">
        <v>26</v>
      </c>
      <c r="G13" s="1108"/>
      <c r="H13" s="423"/>
      <c r="I13" s="423"/>
      <c r="J13" s="423"/>
      <c r="K13" s="89" t="s">
        <v>156</v>
      </c>
      <c r="L13" s="882"/>
      <c r="M13" s="882"/>
      <c r="N13" s="882"/>
      <c r="O13" s="10" t="s">
        <v>15</v>
      </c>
      <c r="P13" s="78"/>
      <c r="Q13" s="806" t="s">
        <v>26</v>
      </c>
      <c r="R13" s="1108"/>
      <c r="S13" s="423"/>
      <c r="T13" s="423"/>
      <c r="U13" s="423"/>
      <c r="V13" s="89" t="s">
        <v>156</v>
      </c>
      <c r="W13" s="882"/>
      <c r="X13" s="882"/>
      <c r="Y13" s="882"/>
      <c r="Z13" s="10" t="s">
        <v>15</v>
      </c>
      <c r="AA13" s="882"/>
      <c r="AB13" s="882"/>
      <c r="AC13" s="882"/>
      <c r="AD13" s="10" t="s">
        <v>15</v>
      </c>
    </row>
    <row r="14" spans="1:30" ht="18" customHeight="1">
      <c r="B14" s="435"/>
      <c r="C14" s="436"/>
      <c r="D14" s="79" t="s">
        <v>80</v>
      </c>
      <c r="E14" s="78"/>
      <c r="F14" s="806" t="s">
        <v>26</v>
      </c>
      <c r="G14" s="1108"/>
      <c r="H14" s="423"/>
      <c r="I14" s="423"/>
      <c r="J14" s="423"/>
      <c r="K14" s="89" t="s">
        <v>156</v>
      </c>
      <c r="L14" s="882"/>
      <c r="M14" s="882"/>
      <c r="N14" s="882"/>
      <c r="O14" s="10" t="s">
        <v>15</v>
      </c>
      <c r="P14" s="78"/>
      <c r="Q14" s="806" t="s">
        <v>26</v>
      </c>
      <c r="R14" s="1108"/>
      <c r="S14" s="423"/>
      <c r="T14" s="423"/>
      <c r="U14" s="423"/>
      <c r="V14" s="89" t="s">
        <v>156</v>
      </c>
      <c r="W14" s="882"/>
      <c r="X14" s="882"/>
      <c r="Y14" s="882"/>
      <c r="Z14" s="10" t="s">
        <v>15</v>
      </c>
      <c r="AA14" s="882"/>
      <c r="AB14" s="882"/>
      <c r="AC14" s="882"/>
      <c r="AD14" s="10" t="s">
        <v>15</v>
      </c>
    </row>
    <row r="15" spans="1:30" ht="18" customHeight="1">
      <c r="B15" s="435"/>
      <c r="C15" s="436"/>
      <c r="D15" s="79" t="s">
        <v>80</v>
      </c>
      <c r="E15" s="78"/>
      <c r="F15" s="806" t="s">
        <v>26</v>
      </c>
      <c r="G15" s="1108"/>
      <c r="H15" s="423"/>
      <c r="I15" s="423"/>
      <c r="J15" s="423"/>
      <c r="K15" s="89" t="s">
        <v>156</v>
      </c>
      <c r="L15" s="882"/>
      <c r="M15" s="882"/>
      <c r="N15" s="882"/>
      <c r="O15" s="10" t="s">
        <v>15</v>
      </c>
      <c r="P15" s="78"/>
      <c r="Q15" s="806" t="s">
        <v>26</v>
      </c>
      <c r="R15" s="1108"/>
      <c r="S15" s="423"/>
      <c r="T15" s="423"/>
      <c r="U15" s="423"/>
      <c r="V15" s="89" t="s">
        <v>156</v>
      </c>
      <c r="W15" s="882"/>
      <c r="X15" s="882"/>
      <c r="Y15" s="882"/>
      <c r="Z15" s="10" t="s">
        <v>15</v>
      </c>
      <c r="AA15" s="882"/>
      <c r="AB15" s="882"/>
      <c r="AC15" s="882"/>
      <c r="AD15" s="10" t="s">
        <v>15</v>
      </c>
    </row>
    <row r="16" spans="1:30" ht="18" customHeight="1">
      <c r="B16" s="435"/>
      <c r="C16" s="436"/>
      <c r="D16" s="79" t="s">
        <v>80</v>
      </c>
      <c r="E16" s="78"/>
      <c r="F16" s="806" t="s">
        <v>26</v>
      </c>
      <c r="G16" s="1108"/>
      <c r="H16" s="423"/>
      <c r="I16" s="423"/>
      <c r="J16" s="423"/>
      <c r="K16" s="89" t="s">
        <v>156</v>
      </c>
      <c r="L16" s="882"/>
      <c r="M16" s="882"/>
      <c r="N16" s="882"/>
      <c r="O16" s="10" t="s">
        <v>15</v>
      </c>
      <c r="P16" s="78"/>
      <c r="Q16" s="806" t="s">
        <v>26</v>
      </c>
      <c r="R16" s="1108"/>
      <c r="S16" s="423"/>
      <c r="T16" s="423"/>
      <c r="U16" s="423"/>
      <c r="V16" s="89" t="s">
        <v>156</v>
      </c>
      <c r="W16" s="882"/>
      <c r="X16" s="882"/>
      <c r="Y16" s="882"/>
      <c r="Z16" s="10" t="s">
        <v>15</v>
      </c>
      <c r="AA16" s="882"/>
      <c r="AB16" s="882"/>
      <c r="AC16" s="882"/>
      <c r="AD16" s="10" t="s">
        <v>15</v>
      </c>
    </row>
    <row r="17" spans="1:30" ht="18" customHeight="1" thickBot="1">
      <c r="B17" s="1013"/>
      <c r="C17" s="1014"/>
      <c r="D17" s="91" t="s">
        <v>80</v>
      </c>
      <c r="E17" s="90"/>
      <c r="F17" s="1105" t="s">
        <v>26</v>
      </c>
      <c r="G17" s="1106"/>
      <c r="H17" s="1107"/>
      <c r="I17" s="1107"/>
      <c r="J17" s="1107"/>
      <c r="K17" s="92" t="s">
        <v>156</v>
      </c>
      <c r="L17" s="1104"/>
      <c r="M17" s="1104"/>
      <c r="N17" s="1104"/>
      <c r="O17" s="93" t="s">
        <v>15</v>
      </c>
      <c r="P17" s="90"/>
      <c r="Q17" s="1105" t="s">
        <v>26</v>
      </c>
      <c r="R17" s="1106"/>
      <c r="S17" s="1107"/>
      <c r="T17" s="1107"/>
      <c r="U17" s="1107"/>
      <c r="V17" s="92" t="s">
        <v>156</v>
      </c>
      <c r="W17" s="1104"/>
      <c r="X17" s="1104"/>
      <c r="Y17" s="1104"/>
      <c r="Z17" s="93" t="s">
        <v>15</v>
      </c>
      <c r="AA17" s="1104"/>
      <c r="AB17" s="1104"/>
      <c r="AC17" s="1104"/>
      <c r="AD17" s="93" t="s">
        <v>15</v>
      </c>
    </row>
    <row r="18" spans="1:30" ht="18" customHeight="1" thickTop="1">
      <c r="B18" s="811" t="s">
        <v>29</v>
      </c>
      <c r="C18" s="812"/>
      <c r="D18" s="852"/>
      <c r="E18" s="1110"/>
      <c r="F18" s="1036"/>
      <c r="G18" s="1036"/>
      <c r="H18" s="1036"/>
      <c r="I18" s="1036"/>
      <c r="J18" s="1036"/>
      <c r="K18" s="1111"/>
      <c r="L18" s="1080"/>
      <c r="M18" s="1080"/>
      <c r="N18" s="1080"/>
      <c r="O18" s="80" t="s">
        <v>15</v>
      </c>
      <c r="P18" s="1112"/>
      <c r="Q18" s="1113"/>
      <c r="R18" s="1113"/>
      <c r="S18" s="1113"/>
      <c r="T18" s="1113"/>
      <c r="U18" s="1113"/>
      <c r="V18" s="1114"/>
      <c r="W18" s="1080"/>
      <c r="X18" s="1080"/>
      <c r="Y18" s="1080"/>
      <c r="Z18" s="80" t="s">
        <v>15</v>
      </c>
      <c r="AA18" s="1080"/>
      <c r="AB18" s="1080"/>
      <c r="AC18" s="1080"/>
      <c r="AD18" s="80" t="s">
        <v>15</v>
      </c>
    </row>
    <row r="19" spans="1:30" ht="18" customHeight="1"/>
    <row r="20" spans="1:30" ht="18" customHeight="1">
      <c r="A20" s="2" t="s">
        <v>81</v>
      </c>
    </row>
    <row r="21" spans="1:30" ht="18" customHeight="1">
      <c r="B21" s="417" t="s">
        <v>76</v>
      </c>
      <c r="C21" s="423"/>
      <c r="D21" s="423"/>
      <c r="E21" s="417" t="s">
        <v>77</v>
      </c>
      <c r="F21" s="423"/>
      <c r="G21" s="423"/>
      <c r="H21" s="423"/>
      <c r="I21" s="423"/>
      <c r="J21" s="423"/>
      <c r="K21" s="423"/>
      <c r="L21" s="423"/>
      <c r="M21" s="423"/>
      <c r="N21" s="423"/>
      <c r="O21" s="424"/>
      <c r="P21" s="417" t="s">
        <v>78</v>
      </c>
      <c r="Q21" s="423"/>
      <c r="R21" s="423"/>
      <c r="S21" s="423"/>
      <c r="T21" s="423"/>
      <c r="U21" s="423"/>
      <c r="V21" s="423"/>
      <c r="W21" s="423"/>
      <c r="X21" s="423"/>
      <c r="Y21" s="423"/>
      <c r="Z21" s="424"/>
      <c r="AA21" s="474" t="s">
        <v>69</v>
      </c>
      <c r="AB21" s="474"/>
      <c r="AC21" s="474"/>
      <c r="AD21" s="475"/>
    </row>
    <row r="22" spans="1:30" ht="24" customHeight="1">
      <c r="B22" s="417"/>
      <c r="C22" s="423"/>
      <c r="D22" s="423"/>
      <c r="E22" s="417" t="s">
        <v>234</v>
      </c>
      <c r="F22" s="423"/>
      <c r="G22" s="1109"/>
      <c r="H22" s="1094" t="s">
        <v>235</v>
      </c>
      <c r="I22" s="1095"/>
      <c r="J22" s="1096" t="s">
        <v>236</v>
      </c>
      <c r="K22" s="1097"/>
      <c r="L22" s="423" t="s">
        <v>79</v>
      </c>
      <c r="M22" s="423"/>
      <c r="N22" s="423"/>
      <c r="O22" s="424"/>
      <c r="P22" s="417" t="s">
        <v>234</v>
      </c>
      <c r="Q22" s="423"/>
      <c r="R22" s="1109"/>
      <c r="S22" s="1094" t="s">
        <v>235</v>
      </c>
      <c r="T22" s="1095"/>
      <c r="U22" s="1096" t="s">
        <v>236</v>
      </c>
      <c r="V22" s="1097"/>
      <c r="W22" s="423" t="s">
        <v>79</v>
      </c>
      <c r="X22" s="423"/>
      <c r="Y22" s="423"/>
      <c r="Z22" s="424"/>
      <c r="AA22" s="812"/>
      <c r="AB22" s="812"/>
      <c r="AC22" s="812"/>
      <c r="AD22" s="852"/>
    </row>
    <row r="23" spans="1:30" ht="18" customHeight="1">
      <c r="B23" s="473"/>
      <c r="C23" s="474"/>
      <c r="D23" s="451" t="s">
        <v>80</v>
      </c>
      <c r="E23" s="915"/>
      <c r="F23" s="1084" t="s">
        <v>26</v>
      </c>
      <c r="G23" s="1085"/>
      <c r="H23" s="1082"/>
      <c r="I23" s="1083"/>
      <c r="J23" s="1083"/>
      <c r="K23" s="94" t="s">
        <v>156</v>
      </c>
      <c r="L23" s="1077"/>
      <c r="M23" s="1078"/>
      <c r="N23" s="1078"/>
      <c r="O23" s="451" t="s">
        <v>15</v>
      </c>
      <c r="P23" s="915"/>
      <c r="Q23" s="1084" t="s">
        <v>26</v>
      </c>
      <c r="R23" s="1085"/>
      <c r="S23" s="1082"/>
      <c r="T23" s="1083"/>
      <c r="U23" s="1083"/>
      <c r="V23" s="94" t="s">
        <v>156</v>
      </c>
      <c r="W23" s="1077"/>
      <c r="X23" s="1078"/>
      <c r="Y23" s="1078"/>
      <c r="Z23" s="451" t="s">
        <v>15</v>
      </c>
      <c r="AA23" s="1077"/>
      <c r="AB23" s="1078"/>
      <c r="AC23" s="1078"/>
      <c r="AD23" s="451" t="s">
        <v>15</v>
      </c>
    </row>
    <row r="24" spans="1:30" ht="18" customHeight="1">
      <c r="B24" s="811"/>
      <c r="C24" s="812"/>
      <c r="D24" s="470"/>
      <c r="E24" s="501"/>
      <c r="F24" s="1090"/>
      <c r="G24" s="1091"/>
      <c r="H24" s="1075"/>
      <c r="I24" s="1076"/>
      <c r="J24" s="1076"/>
      <c r="K24" s="95" t="s">
        <v>156</v>
      </c>
      <c r="L24" s="1079"/>
      <c r="M24" s="1080"/>
      <c r="N24" s="1080"/>
      <c r="O24" s="470"/>
      <c r="P24" s="501"/>
      <c r="Q24" s="1090"/>
      <c r="R24" s="1091"/>
      <c r="S24" s="1075"/>
      <c r="T24" s="1076"/>
      <c r="U24" s="1076"/>
      <c r="V24" s="95" t="s">
        <v>156</v>
      </c>
      <c r="W24" s="1079"/>
      <c r="X24" s="1080"/>
      <c r="Y24" s="1080"/>
      <c r="Z24" s="470"/>
      <c r="AA24" s="1079"/>
      <c r="AB24" s="1080"/>
      <c r="AC24" s="1080"/>
      <c r="AD24" s="470"/>
    </row>
    <row r="25" spans="1:30" ht="18" customHeight="1">
      <c r="B25" s="473"/>
      <c r="C25" s="474"/>
      <c r="D25" s="451" t="s">
        <v>80</v>
      </c>
      <c r="E25" s="915"/>
      <c r="F25" s="1084" t="s">
        <v>26</v>
      </c>
      <c r="G25" s="1085"/>
      <c r="H25" s="1082"/>
      <c r="I25" s="1083"/>
      <c r="J25" s="1083"/>
      <c r="K25" s="94" t="s">
        <v>156</v>
      </c>
      <c r="L25" s="1077"/>
      <c r="M25" s="1078"/>
      <c r="N25" s="1078"/>
      <c r="O25" s="451" t="s">
        <v>15</v>
      </c>
      <c r="P25" s="915"/>
      <c r="Q25" s="1084" t="s">
        <v>26</v>
      </c>
      <c r="R25" s="1085"/>
      <c r="S25" s="1082"/>
      <c r="T25" s="1083"/>
      <c r="U25" s="1083"/>
      <c r="V25" s="94" t="s">
        <v>156</v>
      </c>
      <c r="W25" s="1077"/>
      <c r="X25" s="1078"/>
      <c r="Y25" s="1078"/>
      <c r="Z25" s="451" t="s">
        <v>15</v>
      </c>
      <c r="AA25" s="1077"/>
      <c r="AB25" s="1078"/>
      <c r="AC25" s="1078"/>
      <c r="AD25" s="451" t="s">
        <v>15</v>
      </c>
    </row>
    <row r="26" spans="1:30" ht="18" customHeight="1">
      <c r="B26" s="811"/>
      <c r="C26" s="812"/>
      <c r="D26" s="470"/>
      <c r="E26" s="501"/>
      <c r="F26" s="1090"/>
      <c r="G26" s="1091"/>
      <c r="H26" s="1075"/>
      <c r="I26" s="1076"/>
      <c r="J26" s="1076"/>
      <c r="K26" s="95" t="s">
        <v>156</v>
      </c>
      <c r="L26" s="1079"/>
      <c r="M26" s="1080"/>
      <c r="N26" s="1080"/>
      <c r="O26" s="470"/>
      <c r="P26" s="501"/>
      <c r="Q26" s="1090"/>
      <c r="R26" s="1091"/>
      <c r="S26" s="1075"/>
      <c r="T26" s="1076"/>
      <c r="U26" s="1076"/>
      <c r="V26" s="95" t="s">
        <v>156</v>
      </c>
      <c r="W26" s="1079"/>
      <c r="X26" s="1080"/>
      <c r="Y26" s="1080"/>
      <c r="Z26" s="470"/>
      <c r="AA26" s="1079"/>
      <c r="AB26" s="1080"/>
      <c r="AC26" s="1080"/>
      <c r="AD26" s="470"/>
    </row>
    <row r="27" spans="1:30" ht="18" customHeight="1">
      <c r="B27" s="473"/>
      <c r="C27" s="474"/>
      <c r="D27" s="451" t="s">
        <v>80</v>
      </c>
      <c r="E27" s="915"/>
      <c r="F27" s="1084" t="s">
        <v>26</v>
      </c>
      <c r="G27" s="1085"/>
      <c r="H27" s="1082"/>
      <c r="I27" s="1083"/>
      <c r="J27" s="1083"/>
      <c r="K27" s="94" t="s">
        <v>156</v>
      </c>
      <c r="L27" s="1077"/>
      <c r="M27" s="1078"/>
      <c r="N27" s="1078"/>
      <c r="O27" s="451" t="s">
        <v>15</v>
      </c>
      <c r="P27" s="915"/>
      <c r="Q27" s="1084" t="s">
        <v>26</v>
      </c>
      <c r="R27" s="1085"/>
      <c r="S27" s="1082"/>
      <c r="T27" s="1083"/>
      <c r="U27" s="1083"/>
      <c r="V27" s="94" t="s">
        <v>156</v>
      </c>
      <c r="W27" s="1077"/>
      <c r="X27" s="1078"/>
      <c r="Y27" s="1078"/>
      <c r="Z27" s="451" t="s">
        <v>15</v>
      </c>
      <c r="AA27" s="1077"/>
      <c r="AB27" s="1078"/>
      <c r="AC27" s="1078"/>
      <c r="AD27" s="451" t="s">
        <v>15</v>
      </c>
    </row>
    <row r="28" spans="1:30" ht="18" customHeight="1">
      <c r="B28" s="811"/>
      <c r="C28" s="812"/>
      <c r="D28" s="470"/>
      <c r="E28" s="501"/>
      <c r="F28" s="1090"/>
      <c r="G28" s="1091"/>
      <c r="H28" s="1075"/>
      <c r="I28" s="1076"/>
      <c r="J28" s="1076"/>
      <c r="K28" s="95" t="s">
        <v>156</v>
      </c>
      <c r="L28" s="1079"/>
      <c r="M28" s="1080"/>
      <c r="N28" s="1080"/>
      <c r="O28" s="470"/>
      <c r="P28" s="501"/>
      <c r="Q28" s="1090"/>
      <c r="R28" s="1091"/>
      <c r="S28" s="1075"/>
      <c r="T28" s="1076"/>
      <c r="U28" s="1076"/>
      <c r="V28" s="95" t="s">
        <v>156</v>
      </c>
      <c r="W28" s="1079"/>
      <c r="X28" s="1080"/>
      <c r="Y28" s="1080"/>
      <c r="Z28" s="470"/>
      <c r="AA28" s="1079"/>
      <c r="AB28" s="1080"/>
      <c r="AC28" s="1080"/>
      <c r="AD28" s="470"/>
    </row>
    <row r="29" spans="1:30" ht="18" customHeight="1">
      <c r="B29" s="473"/>
      <c r="C29" s="474"/>
      <c r="D29" s="451" t="s">
        <v>80</v>
      </c>
      <c r="E29" s="915"/>
      <c r="F29" s="1084" t="s">
        <v>26</v>
      </c>
      <c r="G29" s="1085"/>
      <c r="H29" s="1082"/>
      <c r="I29" s="1083"/>
      <c r="J29" s="1083"/>
      <c r="K29" s="94" t="s">
        <v>156</v>
      </c>
      <c r="L29" s="1077"/>
      <c r="M29" s="1078"/>
      <c r="N29" s="1078"/>
      <c r="O29" s="451" t="s">
        <v>15</v>
      </c>
      <c r="P29" s="915"/>
      <c r="Q29" s="1084" t="s">
        <v>26</v>
      </c>
      <c r="R29" s="1085"/>
      <c r="S29" s="1082"/>
      <c r="T29" s="1083"/>
      <c r="U29" s="1083"/>
      <c r="V29" s="94" t="s">
        <v>156</v>
      </c>
      <c r="W29" s="1077"/>
      <c r="X29" s="1078"/>
      <c r="Y29" s="1078"/>
      <c r="Z29" s="451" t="s">
        <v>15</v>
      </c>
      <c r="AA29" s="1077"/>
      <c r="AB29" s="1078"/>
      <c r="AC29" s="1078"/>
      <c r="AD29" s="451" t="s">
        <v>15</v>
      </c>
    </row>
    <row r="30" spans="1:30" ht="18" customHeight="1">
      <c r="B30" s="811"/>
      <c r="C30" s="812"/>
      <c r="D30" s="470"/>
      <c r="E30" s="501"/>
      <c r="F30" s="1090"/>
      <c r="G30" s="1091"/>
      <c r="H30" s="1075"/>
      <c r="I30" s="1076"/>
      <c r="J30" s="1076"/>
      <c r="K30" s="95" t="s">
        <v>156</v>
      </c>
      <c r="L30" s="1079"/>
      <c r="M30" s="1080"/>
      <c r="N30" s="1080"/>
      <c r="O30" s="470"/>
      <c r="P30" s="501"/>
      <c r="Q30" s="1090"/>
      <c r="R30" s="1091"/>
      <c r="S30" s="1075"/>
      <c r="T30" s="1076"/>
      <c r="U30" s="1076"/>
      <c r="V30" s="95" t="s">
        <v>156</v>
      </c>
      <c r="W30" s="1079"/>
      <c r="X30" s="1080"/>
      <c r="Y30" s="1080"/>
      <c r="Z30" s="470"/>
      <c r="AA30" s="1079"/>
      <c r="AB30" s="1080"/>
      <c r="AC30" s="1080"/>
      <c r="AD30" s="470"/>
    </row>
    <row r="31" spans="1:30" ht="18" customHeight="1">
      <c r="B31" s="473"/>
      <c r="C31" s="474"/>
      <c r="D31" s="451" t="s">
        <v>80</v>
      </c>
      <c r="E31" s="915"/>
      <c r="F31" s="1084" t="s">
        <v>26</v>
      </c>
      <c r="G31" s="1085"/>
      <c r="H31" s="1082"/>
      <c r="I31" s="1083"/>
      <c r="J31" s="1083"/>
      <c r="K31" s="94" t="s">
        <v>156</v>
      </c>
      <c r="L31" s="1077"/>
      <c r="M31" s="1078"/>
      <c r="N31" s="1078"/>
      <c r="O31" s="451" t="s">
        <v>15</v>
      </c>
      <c r="P31" s="915"/>
      <c r="Q31" s="1084" t="s">
        <v>26</v>
      </c>
      <c r="R31" s="1085"/>
      <c r="S31" s="1082"/>
      <c r="T31" s="1083"/>
      <c r="U31" s="1083"/>
      <c r="V31" s="94" t="s">
        <v>156</v>
      </c>
      <c r="W31" s="1077"/>
      <c r="X31" s="1078"/>
      <c r="Y31" s="1078"/>
      <c r="Z31" s="451" t="s">
        <v>15</v>
      </c>
      <c r="AA31" s="1077"/>
      <c r="AB31" s="1078"/>
      <c r="AC31" s="1078"/>
      <c r="AD31" s="451" t="s">
        <v>15</v>
      </c>
    </row>
    <row r="32" spans="1:30" ht="18" customHeight="1">
      <c r="B32" s="811"/>
      <c r="C32" s="812"/>
      <c r="D32" s="470"/>
      <c r="E32" s="501"/>
      <c r="F32" s="1090"/>
      <c r="G32" s="1091"/>
      <c r="H32" s="1075"/>
      <c r="I32" s="1076"/>
      <c r="J32" s="1076"/>
      <c r="K32" s="95" t="s">
        <v>156</v>
      </c>
      <c r="L32" s="1079"/>
      <c r="M32" s="1080"/>
      <c r="N32" s="1080"/>
      <c r="O32" s="470"/>
      <c r="P32" s="501"/>
      <c r="Q32" s="1090"/>
      <c r="R32" s="1091"/>
      <c r="S32" s="1075"/>
      <c r="T32" s="1076"/>
      <c r="U32" s="1076"/>
      <c r="V32" s="95" t="s">
        <v>156</v>
      </c>
      <c r="W32" s="1079"/>
      <c r="X32" s="1080"/>
      <c r="Y32" s="1080"/>
      <c r="Z32" s="470"/>
      <c r="AA32" s="1079"/>
      <c r="AB32" s="1080"/>
      <c r="AC32" s="1080"/>
      <c r="AD32" s="470"/>
    </row>
    <row r="33" spans="1:30" ht="18" customHeight="1">
      <c r="B33" s="473"/>
      <c r="C33" s="474"/>
      <c r="D33" s="451" t="s">
        <v>80</v>
      </c>
      <c r="E33" s="915"/>
      <c r="F33" s="1084" t="s">
        <v>26</v>
      </c>
      <c r="G33" s="1085"/>
      <c r="H33" s="1082"/>
      <c r="I33" s="1083"/>
      <c r="J33" s="1083"/>
      <c r="K33" s="94" t="s">
        <v>156</v>
      </c>
      <c r="L33" s="1077"/>
      <c r="M33" s="1078"/>
      <c r="N33" s="1078"/>
      <c r="O33" s="451" t="s">
        <v>15</v>
      </c>
      <c r="P33" s="915"/>
      <c r="Q33" s="1084" t="s">
        <v>26</v>
      </c>
      <c r="R33" s="1085"/>
      <c r="S33" s="1082"/>
      <c r="T33" s="1083"/>
      <c r="U33" s="1083"/>
      <c r="V33" s="94" t="s">
        <v>156</v>
      </c>
      <c r="W33" s="1077"/>
      <c r="X33" s="1078"/>
      <c r="Y33" s="1078"/>
      <c r="Z33" s="451" t="s">
        <v>15</v>
      </c>
      <c r="AA33" s="1077"/>
      <c r="AB33" s="1078"/>
      <c r="AC33" s="1078"/>
      <c r="AD33" s="451" t="s">
        <v>15</v>
      </c>
    </row>
    <row r="34" spans="1:30" ht="18" customHeight="1" thickBot="1">
      <c r="B34" s="1092"/>
      <c r="C34" s="1093"/>
      <c r="D34" s="1055"/>
      <c r="E34" s="1081"/>
      <c r="F34" s="1086"/>
      <c r="G34" s="1087"/>
      <c r="H34" s="1073"/>
      <c r="I34" s="1074"/>
      <c r="J34" s="1074"/>
      <c r="K34" s="97" t="s">
        <v>156</v>
      </c>
      <c r="L34" s="1088"/>
      <c r="M34" s="1089"/>
      <c r="N34" s="1089"/>
      <c r="O34" s="1055"/>
      <c r="P34" s="1081"/>
      <c r="Q34" s="1086"/>
      <c r="R34" s="1087"/>
      <c r="S34" s="1073"/>
      <c r="T34" s="1074"/>
      <c r="U34" s="1074"/>
      <c r="V34" s="97" t="s">
        <v>156</v>
      </c>
      <c r="W34" s="1088"/>
      <c r="X34" s="1089"/>
      <c r="Y34" s="1089"/>
      <c r="Z34" s="1055"/>
      <c r="AA34" s="1088"/>
      <c r="AB34" s="1089"/>
      <c r="AC34" s="1089"/>
      <c r="AD34" s="1055"/>
    </row>
    <row r="35" spans="1:30" ht="18" customHeight="1" thickTop="1">
      <c r="B35" s="811" t="s">
        <v>29</v>
      </c>
      <c r="C35" s="812"/>
      <c r="D35" s="852"/>
      <c r="E35" s="1098"/>
      <c r="F35" s="1099"/>
      <c r="G35" s="1099"/>
      <c r="H35" s="1099"/>
      <c r="I35" s="1099"/>
      <c r="J35" s="1099"/>
      <c r="K35" s="1100"/>
      <c r="L35" s="1080"/>
      <c r="M35" s="1080"/>
      <c r="N35" s="1080"/>
      <c r="O35" s="80" t="s">
        <v>15</v>
      </c>
      <c r="P35" s="1101"/>
      <c r="Q35" s="1102"/>
      <c r="R35" s="1102"/>
      <c r="S35" s="1102"/>
      <c r="T35" s="1102"/>
      <c r="U35" s="1102"/>
      <c r="V35" s="1103"/>
      <c r="W35" s="1080"/>
      <c r="X35" s="1080"/>
      <c r="Y35" s="1080"/>
      <c r="Z35" s="80" t="s">
        <v>15</v>
      </c>
      <c r="AA35" s="1080"/>
      <c r="AB35" s="1080"/>
      <c r="AC35" s="1080"/>
      <c r="AD35" s="80" t="s">
        <v>15</v>
      </c>
    </row>
    <row r="36" spans="1:30" ht="18" customHeight="1">
      <c r="B36" s="20"/>
      <c r="C36" s="20"/>
      <c r="D36" s="20"/>
      <c r="E36" s="11"/>
      <c r="F36"/>
      <c r="G36"/>
      <c r="H36"/>
      <c r="I36"/>
      <c r="J36"/>
      <c r="K36"/>
      <c r="L36" s="88"/>
      <c r="M36" s="88"/>
      <c r="N36" s="88"/>
      <c r="O36" s="11"/>
      <c r="P36" s="20"/>
      <c r="Q36" s="20"/>
      <c r="R36" s="20"/>
      <c r="S36" s="20"/>
      <c r="T36" s="20"/>
      <c r="U36" s="20"/>
      <c r="V36" s="20"/>
      <c r="W36" s="88"/>
      <c r="X36" s="88"/>
      <c r="Y36" s="88"/>
      <c r="Z36" s="11"/>
      <c r="AA36" s="88"/>
      <c r="AB36" s="88"/>
      <c r="AC36" s="88"/>
      <c r="AD36" s="11"/>
    </row>
    <row r="37" spans="1:30" ht="18" customHeight="1">
      <c r="B37" s="11" t="s">
        <v>82</v>
      </c>
    </row>
    <row r="38" spans="1:30" ht="18" customHeight="1">
      <c r="A38" s="2" t="s">
        <v>237</v>
      </c>
    </row>
    <row r="39" spans="1:30" ht="15" customHeight="1">
      <c r="B39" s="417" t="s">
        <v>76</v>
      </c>
      <c r="C39" s="423"/>
      <c r="D39" s="424"/>
      <c r="E39" s="473" t="s">
        <v>238</v>
      </c>
      <c r="F39" s="474"/>
      <c r="G39" s="474"/>
      <c r="H39" s="475"/>
      <c r="I39" s="417" t="s">
        <v>77</v>
      </c>
      <c r="J39" s="423"/>
      <c r="K39" s="423"/>
      <c r="L39" s="423"/>
      <c r="M39" s="423"/>
      <c r="N39" s="423"/>
      <c r="O39" s="423"/>
      <c r="P39" s="423"/>
      <c r="Q39" s="424"/>
      <c r="R39" s="417" t="s">
        <v>78</v>
      </c>
      <c r="S39" s="423"/>
      <c r="T39" s="423"/>
      <c r="U39" s="423"/>
      <c r="V39" s="423"/>
      <c r="W39" s="423"/>
      <c r="X39" s="423"/>
      <c r="Y39" s="423"/>
      <c r="Z39" s="424"/>
      <c r="AA39" s="473" t="s">
        <v>69</v>
      </c>
      <c r="AB39" s="474"/>
      <c r="AC39" s="474"/>
      <c r="AD39" s="475"/>
    </row>
    <row r="40" spans="1:30" ht="15" customHeight="1">
      <c r="B40" s="417"/>
      <c r="C40" s="423"/>
      <c r="D40" s="424"/>
      <c r="E40" s="811"/>
      <c r="F40" s="812"/>
      <c r="G40" s="812"/>
      <c r="H40" s="852"/>
      <c r="I40" s="1209" t="s">
        <v>235</v>
      </c>
      <c r="J40" s="1210"/>
      <c r="K40" s="1210"/>
      <c r="L40" s="1210"/>
      <c r="M40" s="1139" t="s">
        <v>79</v>
      </c>
      <c r="N40" s="1139"/>
      <c r="O40" s="1139"/>
      <c r="P40" s="1139"/>
      <c r="Q40" s="1140"/>
      <c r="R40" s="1209" t="s">
        <v>235</v>
      </c>
      <c r="S40" s="1210"/>
      <c r="T40" s="1210"/>
      <c r="U40" s="1210"/>
      <c r="V40" s="1139" t="s">
        <v>79</v>
      </c>
      <c r="W40" s="1139"/>
      <c r="X40" s="1139"/>
      <c r="Y40" s="1139"/>
      <c r="Z40" s="1140"/>
      <c r="AA40" s="811"/>
      <c r="AB40" s="812"/>
      <c r="AC40" s="812"/>
      <c r="AD40" s="852"/>
    </row>
    <row r="41" spans="1:30" ht="15" customHeight="1">
      <c r="B41" s="435"/>
      <c r="C41" s="436"/>
      <c r="D41" s="1161" t="s">
        <v>80</v>
      </c>
      <c r="E41" s="1194" t="s">
        <v>196</v>
      </c>
      <c r="F41" s="931"/>
      <c r="G41" s="931"/>
      <c r="H41" s="1195"/>
      <c r="I41" s="1198"/>
      <c r="J41" s="1199"/>
      <c r="K41" s="1207" t="s">
        <v>156</v>
      </c>
      <c r="L41" s="1208"/>
      <c r="M41" s="1192"/>
      <c r="N41" s="1192"/>
      <c r="O41" s="1192"/>
      <c r="P41" s="1193"/>
      <c r="Q41" s="102" t="s">
        <v>15</v>
      </c>
      <c r="R41" s="1198"/>
      <c r="S41" s="1199"/>
      <c r="T41" s="1207" t="s">
        <v>156</v>
      </c>
      <c r="U41" s="1208"/>
      <c r="V41" s="1192"/>
      <c r="W41" s="1192"/>
      <c r="X41" s="1192"/>
      <c r="Y41" s="1193"/>
      <c r="Z41" s="102" t="s">
        <v>15</v>
      </c>
      <c r="AA41" s="1157"/>
      <c r="AB41" s="1078"/>
      <c r="AC41" s="1078"/>
      <c r="AD41" s="451" t="s">
        <v>15</v>
      </c>
    </row>
    <row r="42" spans="1:30" ht="15" customHeight="1">
      <c r="B42" s="435"/>
      <c r="C42" s="436"/>
      <c r="D42" s="1161"/>
      <c r="E42" s="1196"/>
      <c r="F42" s="944"/>
      <c r="G42" s="944"/>
      <c r="H42" s="1197"/>
      <c r="I42" s="1211"/>
      <c r="J42" s="1212"/>
      <c r="K42" s="1205" t="s">
        <v>26</v>
      </c>
      <c r="L42" s="1206"/>
      <c r="M42" s="1180"/>
      <c r="N42" s="1180"/>
      <c r="O42" s="1180"/>
      <c r="P42" s="1181"/>
      <c r="Q42" s="103" t="s">
        <v>15</v>
      </c>
      <c r="R42" s="1211"/>
      <c r="S42" s="1212"/>
      <c r="T42" s="1205" t="s">
        <v>26</v>
      </c>
      <c r="U42" s="1206"/>
      <c r="V42" s="1180"/>
      <c r="W42" s="1180"/>
      <c r="X42" s="1180"/>
      <c r="Y42" s="1181"/>
      <c r="Z42" s="103" t="s">
        <v>15</v>
      </c>
      <c r="AA42" s="1158"/>
      <c r="AB42" s="1159"/>
      <c r="AC42" s="1159"/>
      <c r="AD42" s="1041"/>
    </row>
    <row r="43" spans="1:30" ht="15" customHeight="1">
      <c r="B43" s="435"/>
      <c r="C43" s="436"/>
      <c r="D43" s="1161"/>
      <c r="E43" s="1200" t="s">
        <v>239</v>
      </c>
      <c r="F43" s="1201"/>
      <c r="G43" s="1201"/>
      <c r="H43" s="1202"/>
      <c r="I43" s="1182"/>
      <c r="J43" s="1183"/>
      <c r="K43" s="1184" t="s">
        <v>156</v>
      </c>
      <c r="L43" s="1185"/>
      <c r="M43" s="1186"/>
      <c r="N43" s="1186"/>
      <c r="O43" s="1186"/>
      <c r="P43" s="1187"/>
      <c r="Q43" s="101" t="s">
        <v>15</v>
      </c>
      <c r="R43" s="1182"/>
      <c r="S43" s="1183"/>
      <c r="T43" s="1184" t="s">
        <v>156</v>
      </c>
      <c r="U43" s="1185"/>
      <c r="V43" s="1186"/>
      <c r="W43" s="1186"/>
      <c r="X43" s="1186"/>
      <c r="Y43" s="1187"/>
      <c r="Z43" s="101" t="s">
        <v>15</v>
      </c>
      <c r="AA43" s="1158"/>
      <c r="AB43" s="1159"/>
      <c r="AC43" s="1159"/>
      <c r="AD43" s="1041"/>
    </row>
    <row r="44" spans="1:30" ht="15" customHeight="1">
      <c r="B44" s="435"/>
      <c r="C44" s="436"/>
      <c r="D44" s="1161"/>
      <c r="E44" s="1203"/>
      <c r="F44" s="973"/>
      <c r="G44" s="973"/>
      <c r="H44" s="1204"/>
      <c r="I44" s="1178"/>
      <c r="J44" s="1179"/>
      <c r="K44" s="1188" t="s">
        <v>26</v>
      </c>
      <c r="L44" s="1189"/>
      <c r="M44" s="1190"/>
      <c r="N44" s="1190"/>
      <c r="O44" s="1190"/>
      <c r="P44" s="1191"/>
      <c r="Q44" s="104" t="s">
        <v>15</v>
      </c>
      <c r="R44" s="1178"/>
      <c r="S44" s="1179"/>
      <c r="T44" s="1188" t="s">
        <v>26</v>
      </c>
      <c r="U44" s="1189"/>
      <c r="V44" s="1190"/>
      <c r="W44" s="1190"/>
      <c r="X44" s="1190"/>
      <c r="Y44" s="1191"/>
      <c r="Z44" s="104" t="s">
        <v>15</v>
      </c>
      <c r="AA44" s="1130"/>
      <c r="AB44" s="1080"/>
      <c r="AC44" s="1080"/>
      <c r="AD44" s="470"/>
    </row>
    <row r="45" spans="1:30" ht="15" customHeight="1">
      <c r="B45" s="435"/>
      <c r="C45" s="436"/>
      <c r="D45" s="1161" t="s">
        <v>80</v>
      </c>
      <c r="E45" s="1162" t="s">
        <v>196</v>
      </c>
      <c r="F45" s="1083"/>
      <c r="G45" s="1083"/>
      <c r="H45" s="1163"/>
      <c r="I45" s="1151"/>
      <c r="J45" s="1152"/>
      <c r="K45" s="1153" t="s">
        <v>156</v>
      </c>
      <c r="L45" s="1154"/>
      <c r="M45" s="1155"/>
      <c r="N45" s="1155"/>
      <c r="O45" s="1155"/>
      <c r="P45" s="1156"/>
      <c r="Q45" s="8" t="s">
        <v>15</v>
      </c>
      <c r="R45" s="1151"/>
      <c r="S45" s="1152"/>
      <c r="T45" s="1153" t="s">
        <v>156</v>
      </c>
      <c r="U45" s="1154"/>
      <c r="V45" s="1155"/>
      <c r="W45" s="1155"/>
      <c r="X45" s="1155"/>
      <c r="Y45" s="1156"/>
      <c r="Z45" s="8" t="s">
        <v>15</v>
      </c>
      <c r="AA45" s="1157"/>
      <c r="AB45" s="1078"/>
      <c r="AC45" s="1078"/>
      <c r="AD45" s="451" t="s">
        <v>15</v>
      </c>
    </row>
    <row r="46" spans="1:30" ht="15" customHeight="1">
      <c r="B46" s="435"/>
      <c r="C46" s="436"/>
      <c r="D46" s="1161"/>
      <c r="E46" s="1164"/>
      <c r="F46" s="1165"/>
      <c r="G46" s="1165"/>
      <c r="H46" s="1166"/>
      <c r="I46" s="1135"/>
      <c r="J46" s="1136"/>
      <c r="K46" s="1131" t="s">
        <v>26</v>
      </c>
      <c r="L46" s="1132"/>
      <c r="M46" s="1137"/>
      <c r="N46" s="1137"/>
      <c r="O46" s="1137"/>
      <c r="P46" s="1138"/>
      <c r="Q46" s="98" t="s">
        <v>15</v>
      </c>
      <c r="R46" s="1135"/>
      <c r="S46" s="1136"/>
      <c r="T46" s="1131" t="s">
        <v>26</v>
      </c>
      <c r="U46" s="1132"/>
      <c r="V46" s="1137"/>
      <c r="W46" s="1137"/>
      <c r="X46" s="1137"/>
      <c r="Y46" s="1138"/>
      <c r="Z46" s="98" t="s">
        <v>15</v>
      </c>
      <c r="AA46" s="1158"/>
      <c r="AB46" s="1159"/>
      <c r="AC46" s="1159"/>
      <c r="AD46" s="1041"/>
    </row>
    <row r="47" spans="1:30" ht="15" customHeight="1">
      <c r="B47" s="435"/>
      <c r="C47" s="436"/>
      <c r="D47" s="1161"/>
      <c r="E47" s="1164" t="s">
        <v>239</v>
      </c>
      <c r="F47" s="1165"/>
      <c r="G47" s="1165"/>
      <c r="H47" s="1166"/>
      <c r="I47" s="1135"/>
      <c r="J47" s="1136"/>
      <c r="K47" s="1131" t="s">
        <v>156</v>
      </c>
      <c r="L47" s="1132"/>
      <c r="M47" s="1137"/>
      <c r="N47" s="1137"/>
      <c r="O47" s="1137"/>
      <c r="P47" s="1138"/>
      <c r="Q47" s="98" t="s">
        <v>15</v>
      </c>
      <c r="R47" s="1135"/>
      <c r="S47" s="1136"/>
      <c r="T47" s="1131" t="s">
        <v>156</v>
      </c>
      <c r="U47" s="1132"/>
      <c r="V47" s="1137"/>
      <c r="W47" s="1137"/>
      <c r="X47" s="1137"/>
      <c r="Y47" s="1138"/>
      <c r="Z47" s="98" t="s">
        <v>15</v>
      </c>
      <c r="AA47" s="1158"/>
      <c r="AB47" s="1159"/>
      <c r="AC47" s="1159"/>
      <c r="AD47" s="1041"/>
    </row>
    <row r="48" spans="1:30" ht="15" customHeight="1">
      <c r="B48" s="435"/>
      <c r="C48" s="436"/>
      <c r="D48" s="1161"/>
      <c r="E48" s="1167"/>
      <c r="F48" s="1076"/>
      <c r="G48" s="1076"/>
      <c r="H48" s="1168"/>
      <c r="I48" s="1176"/>
      <c r="J48" s="1177"/>
      <c r="K48" s="1169" t="s">
        <v>26</v>
      </c>
      <c r="L48" s="1170"/>
      <c r="M48" s="1171"/>
      <c r="N48" s="1171"/>
      <c r="O48" s="1171"/>
      <c r="P48" s="1172"/>
      <c r="Q48" s="9" t="s">
        <v>15</v>
      </c>
      <c r="R48" s="1176"/>
      <c r="S48" s="1177"/>
      <c r="T48" s="1169" t="s">
        <v>26</v>
      </c>
      <c r="U48" s="1170"/>
      <c r="V48" s="1171"/>
      <c r="W48" s="1171"/>
      <c r="X48" s="1171"/>
      <c r="Y48" s="1172"/>
      <c r="Z48" s="9" t="s">
        <v>15</v>
      </c>
      <c r="AA48" s="1130"/>
      <c r="AB48" s="1080"/>
      <c r="AC48" s="1080"/>
      <c r="AD48" s="470"/>
    </row>
    <row r="49" spans="2:30" ht="15" customHeight="1">
      <c r="B49" s="435"/>
      <c r="C49" s="436"/>
      <c r="D49" s="1161" t="s">
        <v>80</v>
      </c>
      <c r="E49" s="1162" t="s">
        <v>196</v>
      </c>
      <c r="F49" s="1083"/>
      <c r="G49" s="1083"/>
      <c r="H49" s="1163"/>
      <c r="I49" s="1151"/>
      <c r="J49" s="1152"/>
      <c r="K49" s="1153" t="s">
        <v>156</v>
      </c>
      <c r="L49" s="1154"/>
      <c r="M49" s="1155"/>
      <c r="N49" s="1155"/>
      <c r="O49" s="1155"/>
      <c r="P49" s="1156"/>
      <c r="Q49" s="8" t="s">
        <v>15</v>
      </c>
      <c r="R49" s="1151"/>
      <c r="S49" s="1152"/>
      <c r="T49" s="1153" t="s">
        <v>156</v>
      </c>
      <c r="U49" s="1154"/>
      <c r="V49" s="1155"/>
      <c r="W49" s="1155"/>
      <c r="X49" s="1155"/>
      <c r="Y49" s="1156"/>
      <c r="Z49" s="8" t="s">
        <v>15</v>
      </c>
      <c r="AA49" s="1157"/>
      <c r="AB49" s="1078"/>
      <c r="AC49" s="1078"/>
      <c r="AD49" s="451" t="s">
        <v>15</v>
      </c>
    </row>
    <row r="50" spans="2:30" ht="15" customHeight="1">
      <c r="B50" s="435"/>
      <c r="C50" s="436"/>
      <c r="D50" s="1161"/>
      <c r="E50" s="1164"/>
      <c r="F50" s="1165"/>
      <c r="G50" s="1165"/>
      <c r="H50" s="1166"/>
      <c r="I50" s="1135"/>
      <c r="J50" s="1136"/>
      <c r="K50" s="1131" t="s">
        <v>26</v>
      </c>
      <c r="L50" s="1132"/>
      <c r="M50" s="1137"/>
      <c r="N50" s="1137"/>
      <c r="O50" s="1137"/>
      <c r="P50" s="1138"/>
      <c r="Q50" s="98" t="s">
        <v>15</v>
      </c>
      <c r="R50" s="1135"/>
      <c r="S50" s="1136"/>
      <c r="T50" s="1131" t="s">
        <v>26</v>
      </c>
      <c r="U50" s="1132"/>
      <c r="V50" s="1137"/>
      <c r="W50" s="1137"/>
      <c r="X50" s="1137"/>
      <c r="Y50" s="1138"/>
      <c r="Z50" s="98" t="s">
        <v>15</v>
      </c>
      <c r="AA50" s="1158"/>
      <c r="AB50" s="1159"/>
      <c r="AC50" s="1159"/>
      <c r="AD50" s="1041"/>
    </row>
    <row r="51" spans="2:30" ht="15" customHeight="1">
      <c r="B51" s="435"/>
      <c r="C51" s="436"/>
      <c r="D51" s="1161"/>
      <c r="E51" s="1164" t="s">
        <v>239</v>
      </c>
      <c r="F51" s="1165"/>
      <c r="G51" s="1165"/>
      <c r="H51" s="1166"/>
      <c r="I51" s="1135"/>
      <c r="J51" s="1136"/>
      <c r="K51" s="1131" t="s">
        <v>156</v>
      </c>
      <c r="L51" s="1132"/>
      <c r="M51" s="1137"/>
      <c r="N51" s="1137"/>
      <c r="O51" s="1137"/>
      <c r="P51" s="1138"/>
      <c r="Q51" s="98" t="s">
        <v>15</v>
      </c>
      <c r="R51" s="1135"/>
      <c r="S51" s="1136"/>
      <c r="T51" s="1131" t="s">
        <v>156</v>
      </c>
      <c r="U51" s="1132"/>
      <c r="V51" s="1137"/>
      <c r="W51" s="1137"/>
      <c r="X51" s="1137"/>
      <c r="Y51" s="1138"/>
      <c r="Z51" s="98" t="s">
        <v>15</v>
      </c>
      <c r="AA51" s="1158"/>
      <c r="AB51" s="1159"/>
      <c r="AC51" s="1159"/>
      <c r="AD51" s="1041"/>
    </row>
    <row r="52" spans="2:30" ht="15" customHeight="1">
      <c r="B52" s="435"/>
      <c r="C52" s="436"/>
      <c r="D52" s="1161"/>
      <c r="E52" s="1167"/>
      <c r="F52" s="1076"/>
      <c r="G52" s="1076"/>
      <c r="H52" s="1168"/>
      <c r="I52" s="1176"/>
      <c r="J52" s="1177"/>
      <c r="K52" s="1169" t="s">
        <v>26</v>
      </c>
      <c r="L52" s="1170"/>
      <c r="M52" s="1171"/>
      <c r="N52" s="1171"/>
      <c r="O52" s="1171"/>
      <c r="P52" s="1172"/>
      <c r="Q52" s="9" t="s">
        <v>15</v>
      </c>
      <c r="R52" s="1176"/>
      <c r="S52" s="1177"/>
      <c r="T52" s="1169" t="s">
        <v>26</v>
      </c>
      <c r="U52" s="1170"/>
      <c r="V52" s="1171"/>
      <c r="W52" s="1171"/>
      <c r="X52" s="1171"/>
      <c r="Y52" s="1172"/>
      <c r="Z52" s="9" t="s">
        <v>15</v>
      </c>
      <c r="AA52" s="1130"/>
      <c r="AB52" s="1080"/>
      <c r="AC52" s="1080"/>
      <c r="AD52" s="470"/>
    </row>
    <row r="53" spans="2:30" ht="15" customHeight="1">
      <c r="B53" s="435"/>
      <c r="C53" s="436"/>
      <c r="D53" s="1161" t="s">
        <v>80</v>
      </c>
      <c r="E53" s="1162" t="s">
        <v>196</v>
      </c>
      <c r="F53" s="1083"/>
      <c r="G53" s="1083"/>
      <c r="H53" s="1163"/>
      <c r="I53" s="1151"/>
      <c r="J53" s="1152"/>
      <c r="K53" s="1153" t="s">
        <v>156</v>
      </c>
      <c r="L53" s="1154"/>
      <c r="M53" s="1155"/>
      <c r="N53" s="1155"/>
      <c r="O53" s="1155"/>
      <c r="P53" s="1156"/>
      <c r="Q53" s="8" t="s">
        <v>15</v>
      </c>
      <c r="R53" s="1151"/>
      <c r="S53" s="1152"/>
      <c r="T53" s="1153" t="s">
        <v>156</v>
      </c>
      <c r="U53" s="1154"/>
      <c r="V53" s="1155"/>
      <c r="W53" s="1155"/>
      <c r="X53" s="1155"/>
      <c r="Y53" s="1156"/>
      <c r="Z53" s="8" t="s">
        <v>15</v>
      </c>
      <c r="AA53" s="1157"/>
      <c r="AB53" s="1078"/>
      <c r="AC53" s="1078"/>
      <c r="AD53" s="451" t="s">
        <v>15</v>
      </c>
    </row>
    <row r="54" spans="2:30" ht="15" customHeight="1">
      <c r="B54" s="435"/>
      <c r="C54" s="436"/>
      <c r="D54" s="1161"/>
      <c r="E54" s="1164"/>
      <c r="F54" s="1165"/>
      <c r="G54" s="1165"/>
      <c r="H54" s="1166"/>
      <c r="I54" s="1135"/>
      <c r="J54" s="1136"/>
      <c r="K54" s="1131" t="s">
        <v>26</v>
      </c>
      <c r="L54" s="1132"/>
      <c r="M54" s="1137"/>
      <c r="N54" s="1137"/>
      <c r="O54" s="1137"/>
      <c r="P54" s="1138"/>
      <c r="Q54" s="98" t="s">
        <v>15</v>
      </c>
      <c r="R54" s="1135"/>
      <c r="S54" s="1136"/>
      <c r="T54" s="1131" t="s">
        <v>26</v>
      </c>
      <c r="U54" s="1132"/>
      <c r="V54" s="1137"/>
      <c r="W54" s="1137"/>
      <c r="X54" s="1137"/>
      <c r="Y54" s="1138"/>
      <c r="Z54" s="98" t="s">
        <v>15</v>
      </c>
      <c r="AA54" s="1158"/>
      <c r="AB54" s="1159"/>
      <c r="AC54" s="1159"/>
      <c r="AD54" s="1041"/>
    </row>
    <row r="55" spans="2:30" ht="15" customHeight="1">
      <c r="B55" s="435"/>
      <c r="C55" s="436"/>
      <c r="D55" s="1161"/>
      <c r="E55" s="1164" t="s">
        <v>239</v>
      </c>
      <c r="F55" s="1165"/>
      <c r="G55" s="1165"/>
      <c r="H55" s="1166"/>
      <c r="I55" s="1135"/>
      <c r="J55" s="1136"/>
      <c r="K55" s="1131" t="s">
        <v>156</v>
      </c>
      <c r="L55" s="1132"/>
      <c r="M55" s="1137"/>
      <c r="N55" s="1137"/>
      <c r="O55" s="1137"/>
      <c r="P55" s="1138"/>
      <c r="Q55" s="98" t="s">
        <v>15</v>
      </c>
      <c r="R55" s="1135"/>
      <c r="S55" s="1136"/>
      <c r="T55" s="1131" t="s">
        <v>156</v>
      </c>
      <c r="U55" s="1132"/>
      <c r="V55" s="1137"/>
      <c r="W55" s="1137"/>
      <c r="X55" s="1137"/>
      <c r="Y55" s="1138"/>
      <c r="Z55" s="98" t="s">
        <v>15</v>
      </c>
      <c r="AA55" s="1158"/>
      <c r="AB55" s="1159"/>
      <c r="AC55" s="1159"/>
      <c r="AD55" s="1041"/>
    </row>
    <row r="56" spans="2:30" ht="15" customHeight="1">
      <c r="B56" s="435"/>
      <c r="C56" s="436"/>
      <c r="D56" s="1161"/>
      <c r="E56" s="1167"/>
      <c r="F56" s="1076"/>
      <c r="G56" s="1076"/>
      <c r="H56" s="1168"/>
      <c r="I56" s="1176"/>
      <c r="J56" s="1177"/>
      <c r="K56" s="1169" t="s">
        <v>26</v>
      </c>
      <c r="L56" s="1170"/>
      <c r="M56" s="1171"/>
      <c r="N56" s="1171"/>
      <c r="O56" s="1171"/>
      <c r="P56" s="1172"/>
      <c r="Q56" s="9" t="s">
        <v>15</v>
      </c>
      <c r="R56" s="1176"/>
      <c r="S56" s="1177"/>
      <c r="T56" s="1169" t="s">
        <v>26</v>
      </c>
      <c r="U56" s="1170"/>
      <c r="V56" s="1171"/>
      <c r="W56" s="1171"/>
      <c r="X56" s="1171"/>
      <c r="Y56" s="1172"/>
      <c r="Z56" s="9" t="s">
        <v>15</v>
      </c>
      <c r="AA56" s="1130"/>
      <c r="AB56" s="1080"/>
      <c r="AC56" s="1080"/>
      <c r="AD56" s="470"/>
    </row>
    <row r="57" spans="2:30" ht="15" customHeight="1">
      <c r="B57" s="435"/>
      <c r="C57" s="436"/>
      <c r="D57" s="1161" t="s">
        <v>80</v>
      </c>
      <c r="E57" s="1162" t="s">
        <v>196</v>
      </c>
      <c r="F57" s="1083"/>
      <c r="G57" s="1083"/>
      <c r="H57" s="1163"/>
      <c r="I57" s="1151"/>
      <c r="J57" s="1152"/>
      <c r="K57" s="1153" t="s">
        <v>156</v>
      </c>
      <c r="L57" s="1154"/>
      <c r="M57" s="1155"/>
      <c r="N57" s="1155"/>
      <c r="O57" s="1155"/>
      <c r="P57" s="1156"/>
      <c r="Q57" s="8" t="s">
        <v>15</v>
      </c>
      <c r="R57" s="1151"/>
      <c r="S57" s="1152"/>
      <c r="T57" s="1153" t="s">
        <v>156</v>
      </c>
      <c r="U57" s="1154"/>
      <c r="V57" s="1155"/>
      <c r="W57" s="1155"/>
      <c r="X57" s="1155"/>
      <c r="Y57" s="1156"/>
      <c r="Z57" s="8" t="s">
        <v>15</v>
      </c>
      <c r="AA57" s="1157"/>
      <c r="AB57" s="1078"/>
      <c r="AC57" s="1078"/>
      <c r="AD57" s="451" t="s">
        <v>15</v>
      </c>
    </row>
    <row r="58" spans="2:30" ht="15" customHeight="1">
      <c r="B58" s="435"/>
      <c r="C58" s="436"/>
      <c r="D58" s="1161"/>
      <c r="E58" s="1164"/>
      <c r="F58" s="1165"/>
      <c r="G58" s="1165"/>
      <c r="H58" s="1166"/>
      <c r="I58" s="1135"/>
      <c r="J58" s="1136"/>
      <c r="K58" s="1131" t="s">
        <v>26</v>
      </c>
      <c r="L58" s="1132"/>
      <c r="M58" s="1137"/>
      <c r="N58" s="1137"/>
      <c r="O58" s="1137"/>
      <c r="P58" s="1138"/>
      <c r="Q58" s="98" t="s">
        <v>15</v>
      </c>
      <c r="R58" s="1135"/>
      <c r="S58" s="1136"/>
      <c r="T58" s="1131" t="s">
        <v>26</v>
      </c>
      <c r="U58" s="1132"/>
      <c r="V58" s="1137"/>
      <c r="W58" s="1137"/>
      <c r="X58" s="1137"/>
      <c r="Y58" s="1138"/>
      <c r="Z58" s="98" t="s">
        <v>15</v>
      </c>
      <c r="AA58" s="1158"/>
      <c r="AB58" s="1159"/>
      <c r="AC58" s="1159"/>
      <c r="AD58" s="1041"/>
    </row>
    <row r="59" spans="2:30" ht="15" customHeight="1">
      <c r="B59" s="435"/>
      <c r="C59" s="436"/>
      <c r="D59" s="1161"/>
      <c r="E59" s="1164" t="s">
        <v>239</v>
      </c>
      <c r="F59" s="1165"/>
      <c r="G59" s="1165"/>
      <c r="H59" s="1166"/>
      <c r="I59" s="1135"/>
      <c r="J59" s="1136"/>
      <c r="K59" s="1131" t="s">
        <v>156</v>
      </c>
      <c r="L59" s="1132"/>
      <c r="M59" s="1137"/>
      <c r="N59" s="1137"/>
      <c r="O59" s="1137"/>
      <c r="P59" s="1138"/>
      <c r="Q59" s="98" t="s">
        <v>15</v>
      </c>
      <c r="R59" s="1135"/>
      <c r="S59" s="1136"/>
      <c r="T59" s="1131" t="s">
        <v>156</v>
      </c>
      <c r="U59" s="1132"/>
      <c r="V59" s="1137"/>
      <c r="W59" s="1137"/>
      <c r="X59" s="1137"/>
      <c r="Y59" s="1138"/>
      <c r="Z59" s="98" t="s">
        <v>15</v>
      </c>
      <c r="AA59" s="1158"/>
      <c r="AB59" s="1159"/>
      <c r="AC59" s="1159"/>
      <c r="AD59" s="1041"/>
    </row>
    <row r="60" spans="2:30" ht="15" customHeight="1">
      <c r="B60" s="435"/>
      <c r="C60" s="436"/>
      <c r="D60" s="1161"/>
      <c r="E60" s="1167"/>
      <c r="F60" s="1076"/>
      <c r="G60" s="1076"/>
      <c r="H60" s="1168"/>
      <c r="I60" s="1176"/>
      <c r="J60" s="1177"/>
      <c r="K60" s="1169" t="s">
        <v>26</v>
      </c>
      <c r="L60" s="1170"/>
      <c r="M60" s="1171"/>
      <c r="N60" s="1171"/>
      <c r="O60" s="1171"/>
      <c r="P60" s="1172"/>
      <c r="Q60" s="9" t="s">
        <v>15</v>
      </c>
      <c r="R60" s="1176"/>
      <c r="S60" s="1177"/>
      <c r="T60" s="1169" t="s">
        <v>26</v>
      </c>
      <c r="U60" s="1170"/>
      <c r="V60" s="1171"/>
      <c r="W60" s="1171"/>
      <c r="X60" s="1171"/>
      <c r="Y60" s="1172"/>
      <c r="Z60" s="9" t="s">
        <v>15</v>
      </c>
      <c r="AA60" s="1130"/>
      <c r="AB60" s="1080"/>
      <c r="AC60" s="1080"/>
      <c r="AD60" s="470"/>
    </row>
    <row r="61" spans="2:30" ht="15" customHeight="1">
      <c r="B61" s="435"/>
      <c r="C61" s="436"/>
      <c r="D61" s="1161" t="s">
        <v>80</v>
      </c>
      <c r="E61" s="1162" t="s">
        <v>196</v>
      </c>
      <c r="F61" s="1083"/>
      <c r="G61" s="1083"/>
      <c r="H61" s="1163"/>
      <c r="I61" s="1151"/>
      <c r="J61" s="1152"/>
      <c r="K61" s="1153" t="s">
        <v>156</v>
      </c>
      <c r="L61" s="1154"/>
      <c r="M61" s="1155"/>
      <c r="N61" s="1155"/>
      <c r="O61" s="1155"/>
      <c r="P61" s="1156"/>
      <c r="Q61" s="8" t="s">
        <v>15</v>
      </c>
      <c r="R61" s="1151"/>
      <c r="S61" s="1152"/>
      <c r="T61" s="1153" t="s">
        <v>156</v>
      </c>
      <c r="U61" s="1154"/>
      <c r="V61" s="1155"/>
      <c r="W61" s="1155"/>
      <c r="X61" s="1155"/>
      <c r="Y61" s="1156"/>
      <c r="Z61" s="8" t="s">
        <v>15</v>
      </c>
      <c r="AA61" s="1157"/>
      <c r="AB61" s="1078"/>
      <c r="AC61" s="1078"/>
      <c r="AD61" s="451" t="s">
        <v>15</v>
      </c>
    </row>
    <row r="62" spans="2:30" ht="15" customHeight="1">
      <c r="B62" s="435"/>
      <c r="C62" s="436"/>
      <c r="D62" s="1161"/>
      <c r="E62" s="1164"/>
      <c r="F62" s="1165"/>
      <c r="G62" s="1165"/>
      <c r="H62" s="1166"/>
      <c r="I62" s="1135"/>
      <c r="J62" s="1136"/>
      <c r="K62" s="1131" t="s">
        <v>26</v>
      </c>
      <c r="L62" s="1132"/>
      <c r="M62" s="1137"/>
      <c r="N62" s="1137"/>
      <c r="O62" s="1137"/>
      <c r="P62" s="1138"/>
      <c r="Q62" s="98" t="s">
        <v>15</v>
      </c>
      <c r="R62" s="1135"/>
      <c r="S62" s="1136"/>
      <c r="T62" s="1131" t="s">
        <v>26</v>
      </c>
      <c r="U62" s="1132"/>
      <c r="V62" s="1137"/>
      <c r="W62" s="1137"/>
      <c r="X62" s="1137"/>
      <c r="Y62" s="1138"/>
      <c r="Z62" s="98" t="s">
        <v>15</v>
      </c>
      <c r="AA62" s="1158"/>
      <c r="AB62" s="1159"/>
      <c r="AC62" s="1159"/>
      <c r="AD62" s="1041"/>
    </row>
    <row r="63" spans="2:30" ht="15" customHeight="1">
      <c r="B63" s="435"/>
      <c r="C63" s="436"/>
      <c r="D63" s="1161"/>
      <c r="E63" s="1164" t="s">
        <v>239</v>
      </c>
      <c r="F63" s="1165"/>
      <c r="G63" s="1165"/>
      <c r="H63" s="1166"/>
      <c r="I63" s="1135"/>
      <c r="J63" s="1136"/>
      <c r="K63" s="1131" t="s">
        <v>156</v>
      </c>
      <c r="L63" s="1132"/>
      <c r="M63" s="1137"/>
      <c r="N63" s="1137"/>
      <c r="O63" s="1137"/>
      <c r="P63" s="1138"/>
      <c r="Q63" s="98" t="s">
        <v>15</v>
      </c>
      <c r="R63" s="1135"/>
      <c r="S63" s="1136"/>
      <c r="T63" s="1131" t="s">
        <v>156</v>
      </c>
      <c r="U63" s="1132"/>
      <c r="V63" s="1137"/>
      <c r="W63" s="1137"/>
      <c r="X63" s="1137"/>
      <c r="Y63" s="1138"/>
      <c r="Z63" s="98" t="s">
        <v>15</v>
      </c>
      <c r="AA63" s="1158"/>
      <c r="AB63" s="1159"/>
      <c r="AC63" s="1159"/>
      <c r="AD63" s="1041"/>
    </row>
    <row r="64" spans="2:30" ht="15" customHeight="1" thickBot="1">
      <c r="B64" s="1013"/>
      <c r="C64" s="1014"/>
      <c r="D64" s="1173"/>
      <c r="E64" s="1174"/>
      <c r="F64" s="1074"/>
      <c r="G64" s="1074"/>
      <c r="H64" s="1175"/>
      <c r="I64" s="1145"/>
      <c r="J64" s="1146"/>
      <c r="K64" s="1147" t="s">
        <v>26</v>
      </c>
      <c r="L64" s="1148"/>
      <c r="M64" s="1149"/>
      <c r="N64" s="1149"/>
      <c r="O64" s="1149"/>
      <c r="P64" s="1150"/>
      <c r="Q64" s="99" t="s">
        <v>15</v>
      </c>
      <c r="R64" s="1145"/>
      <c r="S64" s="1146"/>
      <c r="T64" s="1147" t="s">
        <v>26</v>
      </c>
      <c r="U64" s="1148"/>
      <c r="V64" s="1149"/>
      <c r="W64" s="1149"/>
      <c r="X64" s="1149"/>
      <c r="Y64" s="1150"/>
      <c r="Z64" s="99" t="s">
        <v>15</v>
      </c>
      <c r="AA64" s="1160"/>
      <c r="AB64" s="1089"/>
      <c r="AC64" s="1089"/>
      <c r="AD64" s="1055"/>
    </row>
    <row r="65" spans="1:30" ht="15" customHeight="1" thickTop="1">
      <c r="B65" s="811" t="s">
        <v>29</v>
      </c>
      <c r="C65" s="812"/>
      <c r="D65" s="812"/>
      <c r="E65" s="1098"/>
      <c r="F65" s="1133"/>
      <c r="G65" s="1133"/>
      <c r="H65" s="1133"/>
      <c r="I65" s="1133"/>
      <c r="J65" s="1133"/>
      <c r="K65" s="1133"/>
      <c r="L65" s="1134"/>
      <c r="M65" s="1130"/>
      <c r="N65" s="1080"/>
      <c r="O65" s="1080"/>
      <c r="P65" s="1080"/>
      <c r="Q65" s="80" t="s">
        <v>15</v>
      </c>
      <c r="R65" s="1101"/>
      <c r="S65" s="1102"/>
      <c r="T65" s="1102"/>
      <c r="U65" s="1141"/>
      <c r="V65" s="1130"/>
      <c r="W65" s="1080"/>
      <c r="X65" s="1080"/>
      <c r="Y65" s="1080"/>
      <c r="Z65" s="80" t="s">
        <v>15</v>
      </c>
      <c r="AA65" s="1130"/>
      <c r="AB65" s="1080"/>
      <c r="AC65" s="1080"/>
      <c r="AD65" s="80" t="s">
        <v>15</v>
      </c>
    </row>
    <row r="66" spans="1:30" ht="18" customHeight="1">
      <c r="B66" s="11"/>
      <c r="C66" s="11"/>
      <c r="D66" s="11"/>
      <c r="E66" s="11"/>
      <c r="F66"/>
      <c r="G66"/>
      <c r="H66"/>
      <c r="I66"/>
      <c r="J66"/>
      <c r="K66" s="96"/>
      <c r="L66" s="96"/>
      <c r="M66" s="96"/>
      <c r="N66" s="11"/>
      <c r="O66" s="11"/>
      <c r="P66" s="11"/>
      <c r="Q66" s="11"/>
      <c r="R66" s="11"/>
      <c r="S66" s="11"/>
      <c r="T66" s="11"/>
      <c r="U66" s="11"/>
      <c r="V66" s="96"/>
      <c r="W66" s="96"/>
      <c r="X66" s="96"/>
      <c r="Y66" s="11"/>
      <c r="Z66" s="96"/>
      <c r="AA66" s="96"/>
      <c r="AB66"/>
      <c r="AC66" s="96"/>
      <c r="AD66" s="11"/>
    </row>
    <row r="67" spans="1:30" ht="18" customHeight="1">
      <c r="A67" s="2" t="s">
        <v>240</v>
      </c>
    </row>
    <row r="68" spans="1:30" ht="18" customHeight="1">
      <c r="B68" s="461" t="s">
        <v>241</v>
      </c>
      <c r="C68" s="461"/>
      <c r="D68" s="461"/>
      <c r="E68" s="461" t="s">
        <v>210</v>
      </c>
      <c r="F68" s="461"/>
      <c r="G68" s="461"/>
      <c r="H68" s="461"/>
      <c r="I68" s="461" t="s">
        <v>77</v>
      </c>
      <c r="J68" s="461"/>
      <c r="K68" s="461"/>
      <c r="L68" s="461"/>
      <c r="M68" s="461"/>
      <c r="N68" s="461"/>
      <c r="O68" s="461"/>
      <c r="P68" s="461"/>
      <c r="Q68" s="461"/>
      <c r="R68" s="461" t="s">
        <v>78</v>
      </c>
      <c r="S68" s="461"/>
      <c r="T68" s="461"/>
      <c r="U68" s="461"/>
      <c r="V68" s="461"/>
      <c r="W68" s="461"/>
      <c r="X68" s="461"/>
      <c r="Y68" s="461"/>
      <c r="Z68" s="461"/>
      <c r="AA68" s="461" t="s">
        <v>69</v>
      </c>
      <c r="AB68" s="461"/>
      <c r="AC68" s="461"/>
      <c r="AD68" s="461"/>
    </row>
    <row r="69" spans="1:30" ht="15" customHeight="1">
      <c r="A69" s="11"/>
      <c r="B69" s="461"/>
      <c r="C69" s="461"/>
      <c r="D69" s="461"/>
      <c r="E69" s="461"/>
      <c r="F69" s="461"/>
      <c r="G69" s="461"/>
      <c r="H69" s="461"/>
      <c r="I69" s="911" t="s">
        <v>235</v>
      </c>
      <c r="J69" s="1139"/>
      <c r="K69" s="1139"/>
      <c r="L69" s="1139"/>
      <c r="M69" s="1139" t="s">
        <v>13</v>
      </c>
      <c r="N69" s="1139"/>
      <c r="O69" s="1139"/>
      <c r="P69" s="1139"/>
      <c r="Q69" s="1140"/>
      <c r="R69" s="911" t="s">
        <v>235</v>
      </c>
      <c r="S69" s="1139"/>
      <c r="T69" s="1139"/>
      <c r="U69" s="1139"/>
      <c r="V69" s="1139" t="s">
        <v>13</v>
      </c>
      <c r="W69" s="1139"/>
      <c r="X69" s="1139"/>
      <c r="Y69" s="1139"/>
      <c r="Z69" s="1140"/>
      <c r="AA69" s="461"/>
      <c r="AB69" s="461"/>
      <c r="AC69" s="461"/>
      <c r="AD69" s="461"/>
    </row>
    <row r="70" spans="1:30" ht="15" customHeight="1">
      <c r="A70" s="11"/>
      <c r="B70" s="1024">
        <v>4</v>
      </c>
      <c r="C70" s="1115"/>
      <c r="D70" s="451" t="s">
        <v>242</v>
      </c>
      <c r="E70" s="1125" t="s">
        <v>243</v>
      </c>
      <c r="F70" s="1126"/>
      <c r="G70" s="1126"/>
      <c r="H70" s="1127"/>
      <c r="I70" s="1213">
        <v>4</v>
      </c>
      <c r="J70" s="1214"/>
      <c r="K70" s="1214"/>
      <c r="L70" s="94" t="s">
        <v>156</v>
      </c>
      <c r="M70" s="1128">
        <v>11360</v>
      </c>
      <c r="N70" s="1128"/>
      <c r="O70" s="1128"/>
      <c r="P70" s="1128"/>
      <c r="Q70" s="451" t="s">
        <v>15</v>
      </c>
      <c r="R70" s="1213">
        <v>4</v>
      </c>
      <c r="S70" s="1214"/>
      <c r="T70" s="1214"/>
      <c r="U70" s="94" t="s">
        <v>156</v>
      </c>
      <c r="V70" s="1128">
        <v>19880</v>
      </c>
      <c r="W70" s="1128"/>
      <c r="X70" s="1128"/>
      <c r="Y70" s="1128"/>
      <c r="Z70" s="451" t="s">
        <v>15</v>
      </c>
      <c r="AA70" s="976">
        <v>8520</v>
      </c>
      <c r="AB70" s="1128"/>
      <c r="AC70" s="1128"/>
      <c r="AD70" s="475" t="s">
        <v>15</v>
      </c>
    </row>
    <row r="71" spans="1:30" ht="15" customHeight="1">
      <c r="B71" s="1116"/>
      <c r="C71" s="1117"/>
      <c r="D71" s="1041"/>
      <c r="E71" s="1122" t="s">
        <v>244</v>
      </c>
      <c r="F71" s="1123"/>
      <c r="G71" s="1123"/>
      <c r="H71" s="1124"/>
      <c r="I71" s="1215"/>
      <c r="J71" s="1216"/>
      <c r="K71" s="1216"/>
      <c r="L71" s="100" t="s">
        <v>156</v>
      </c>
      <c r="M71" s="1000"/>
      <c r="N71" s="1000"/>
      <c r="O71" s="1000"/>
      <c r="P71" s="1000"/>
      <c r="Q71" s="1041"/>
      <c r="R71" s="1215">
        <v>2</v>
      </c>
      <c r="S71" s="1216"/>
      <c r="T71" s="1216"/>
      <c r="U71" s="100" t="s">
        <v>156</v>
      </c>
      <c r="V71" s="1000"/>
      <c r="W71" s="1000"/>
      <c r="X71" s="1000"/>
      <c r="Y71" s="1000"/>
      <c r="Z71" s="1041"/>
      <c r="AA71" s="1005"/>
      <c r="AB71" s="1000"/>
      <c r="AC71" s="1000"/>
      <c r="AD71" s="851"/>
    </row>
    <row r="72" spans="1:30" ht="15" customHeight="1">
      <c r="B72" s="1118"/>
      <c r="C72" s="1119"/>
      <c r="D72" s="470"/>
      <c r="E72" s="1142" t="s">
        <v>245</v>
      </c>
      <c r="F72" s="1143"/>
      <c r="G72" s="1143"/>
      <c r="H72" s="1144"/>
      <c r="I72" s="1120"/>
      <c r="J72" s="1121"/>
      <c r="K72" s="1121"/>
      <c r="L72" s="95" t="s">
        <v>156</v>
      </c>
      <c r="M72" s="1129"/>
      <c r="N72" s="1129"/>
      <c r="O72" s="1129"/>
      <c r="P72" s="1129"/>
      <c r="Q72" s="470"/>
      <c r="R72" s="1120"/>
      <c r="S72" s="1121"/>
      <c r="T72" s="1121"/>
      <c r="U72" s="95" t="s">
        <v>156</v>
      </c>
      <c r="V72" s="1129"/>
      <c r="W72" s="1129"/>
      <c r="X72" s="1129"/>
      <c r="Y72" s="1129"/>
      <c r="Z72" s="470"/>
      <c r="AA72" s="1229"/>
      <c r="AB72" s="1129"/>
      <c r="AC72" s="1129"/>
      <c r="AD72" s="852"/>
    </row>
    <row r="73" spans="1:30" ht="15" customHeight="1">
      <c r="B73" s="1024">
        <v>5</v>
      </c>
      <c r="C73" s="1115"/>
      <c r="D73" s="451" t="s">
        <v>242</v>
      </c>
      <c r="E73" s="1125" t="s">
        <v>243</v>
      </c>
      <c r="F73" s="1126"/>
      <c r="G73" s="1126"/>
      <c r="H73" s="1127"/>
      <c r="I73" s="1213">
        <v>3</v>
      </c>
      <c r="J73" s="1214"/>
      <c r="K73" s="1214"/>
      <c r="L73" s="94" t="s">
        <v>156</v>
      </c>
      <c r="M73" s="1128">
        <v>8520</v>
      </c>
      <c r="N73" s="1128"/>
      <c r="O73" s="1128"/>
      <c r="P73" s="1128"/>
      <c r="Q73" s="451" t="s">
        <v>15</v>
      </c>
      <c r="R73" s="1213">
        <v>3</v>
      </c>
      <c r="S73" s="1214"/>
      <c r="T73" s="1214"/>
      <c r="U73" s="94" t="s">
        <v>156</v>
      </c>
      <c r="V73" s="1128">
        <v>17040</v>
      </c>
      <c r="W73" s="1128"/>
      <c r="X73" s="1128"/>
      <c r="Y73" s="1128"/>
      <c r="Z73" s="451" t="s">
        <v>15</v>
      </c>
      <c r="AA73" s="976">
        <v>8520</v>
      </c>
      <c r="AB73" s="1128"/>
      <c r="AC73" s="1128"/>
      <c r="AD73" s="475" t="s">
        <v>15</v>
      </c>
    </row>
    <row r="74" spans="1:30" ht="15" customHeight="1">
      <c r="B74" s="1116"/>
      <c r="C74" s="1117"/>
      <c r="D74" s="1041"/>
      <c r="E74" s="1122" t="s">
        <v>244</v>
      </c>
      <c r="F74" s="1123"/>
      <c r="G74" s="1123"/>
      <c r="H74" s="1124"/>
      <c r="I74" s="1215"/>
      <c r="J74" s="1216"/>
      <c r="K74" s="1216"/>
      <c r="L74" s="100" t="s">
        <v>156</v>
      </c>
      <c r="M74" s="1000"/>
      <c r="N74" s="1000"/>
      <c r="O74" s="1000"/>
      <c r="P74" s="1000"/>
      <c r="Q74" s="1041"/>
      <c r="R74" s="1215">
        <v>2</v>
      </c>
      <c r="S74" s="1216"/>
      <c r="T74" s="1216"/>
      <c r="U74" s="100" t="s">
        <v>156</v>
      </c>
      <c r="V74" s="1000"/>
      <c r="W74" s="1000"/>
      <c r="X74" s="1000"/>
      <c r="Y74" s="1000"/>
      <c r="Z74" s="1041"/>
      <c r="AA74" s="1005"/>
      <c r="AB74" s="1000"/>
      <c r="AC74" s="1000"/>
      <c r="AD74" s="851"/>
    </row>
    <row r="75" spans="1:30" ht="15" customHeight="1">
      <c r="B75" s="1118"/>
      <c r="C75" s="1119"/>
      <c r="D75" s="470"/>
      <c r="E75" s="1142" t="s">
        <v>245</v>
      </c>
      <c r="F75" s="1143"/>
      <c r="G75" s="1143"/>
      <c r="H75" s="1144"/>
      <c r="I75" s="1120"/>
      <c r="J75" s="1121"/>
      <c r="K75" s="1121"/>
      <c r="L75" s="95" t="s">
        <v>156</v>
      </c>
      <c r="M75" s="1129"/>
      <c r="N75" s="1129"/>
      <c r="O75" s="1129"/>
      <c r="P75" s="1129"/>
      <c r="Q75" s="470"/>
      <c r="R75" s="1120"/>
      <c r="S75" s="1121"/>
      <c r="T75" s="1121"/>
      <c r="U75" s="95" t="s">
        <v>156</v>
      </c>
      <c r="V75" s="1129"/>
      <c r="W75" s="1129"/>
      <c r="X75" s="1129"/>
      <c r="Y75" s="1129"/>
      <c r="Z75" s="470"/>
      <c r="AA75" s="1229"/>
      <c r="AB75" s="1129"/>
      <c r="AC75" s="1129"/>
      <c r="AD75" s="852"/>
    </row>
    <row r="76" spans="1:30" ht="15" customHeight="1">
      <c r="B76" s="1024">
        <v>6</v>
      </c>
      <c r="C76" s="1115"/>
      <c r="D76" s="451" t="s">
        <v>242</v>
      </c>
      <c r="E76" s="1125" t="s">
        <v>243</v>
      </c>
      <c r="F76" s="1126"/>
      <c r="G76" s="1126"/>
      <c r="H76" s="1127"/>
      <c r="I76" s="1213">
        <v>4</v>
      </c>
      <c r="J76" s="1214"/>
      <c r="K76" s="1214"/>
      <c r="L76" s="94" t="s">
        <v>156</v>
      </c>
      <c r="M76" s="1128">
        <v>11360</v>
      </c>
      <c r="N76" s="1128"/>
      <c r="O76" s="1128"/>
      <c r="P76" s="1128"/>
      <c r="Q76" s="451" t="s">
        <v>15</v>
      </c>
      <c r="R76" s="1213">
        <v>4</v>
      </c>
      <c r="S76" s="1214"/>
      <c r="T76" s="1214"/>
      <c r="U76" s="94" t="s">
        <v>156</v>
      </c>
      <c r="V76" s="1128">
        <v>15620</v>
      </c>
      <c r="W76" s="1128"/>
      <c r="X76" s="1128"/>
      <c r="Y76" s="1128"/>
      <c r="Z76" s="451" t="s">
        <v>15</v>
      </c>
      <c r="AA76" s="976">
        <v>4260</v>
      </c>
      <c r="AB76" s="1128"/>
      <c r="AC76" s="1128"/>
      <c r="AD76" s="475" t="s">
        <v>15</v>
      </c>
    </row>
    <row r="77" spans="1:30" ht="15" customHeight="1">
      <c r="B77" s="1116"/>
      <c r="C77" s="1117"/>
      <c r="D77" s="1041"/>
      <c r="E77" s="1122" t="s">
        <v>244</v>
      </c>
      <c r="F77" s="1123"/>
      <c r="G77" s="1123"/>
      <c r="H77" s="1124"/>
      <c r="I77" s="1215"/>
      <c r="J77" s="1216"/>
      <c r="K77" s="1216"/>
      <c r="L77" s="100" t="s">
        <v>156</v>
      </c>
      <c r="M77" s="1000"/>
      <c r="N77" s="1000"/>
      <c r="O77" s="1000"/>
      <c r="P77" s="1000"/>
      <c r="Q77" s="1041"/>
      <c r="R77" s="1215">
        <v>1</v>
      </c>
      <c r="S77" s="1216"/>
      <c r="T77" s="1216"/>
      <c r="U77" s="100" t="s">
        <v>156</v>
      </c>
      <c r="V77" s="1000"/>
      <c r="W77" s="1000"/>
      <c r="X77" s="1000"/>
      <c r="Y77" s="1000"/>
      <c r="Z77" s="1041"/>
      <c r="AA77" s="1005"/>
      <c r="AB77" s="1000"/>
      <c r="AC77" s="1000"/>
      <c r="AD77" s="851"/>
    </row>
    <row r="78" spans="1:30" ht="15" customHeight="1">
      <c r="B78" s="1118"/>
      <c r="C78" s="1119"/>
      <c r="D78" s="470"/>
      <c r="E78" s="1142" t="s">
        <v>245</v>
      </c>
      <c r="F78" s="1143"/>
      <c r="G78" s="1143"/>
      <c r="H78" s="1144"/>
      <c r="I78" s="1120"/>
      <c r="J78" s="1121"/>
      <c r="K78" s="1121"/>
      <c r="L78" s="95" t="s">
        <v>156</v>
      </c>
      <c r="M78" s="1129"/>
      <c r="N78" s="1129"/>
      <c r="O78" s="1129"/>
      <c r="P78" s="1129"/>
      <c r="Q78" s="470"/>
      <c r="R78" s="1120"/>
      <c r="S78" s="1121"/>
      <c r="T78" s="1121"/>
      <c r="U78" s="95" t="s">
        <v>156</v>
      </c>
      <c r="V78" s="1129"/>
      <c r="W78" s="1129"/>
      <c r="X78" s="1129"/>
      <c r="Y78" s="1129"/>
      <c r="Z78" s="470"/>
      <c r="AA78" s="1229"/>
      <c r="AB78" s="1129"/>
      <c r="AC78" s="1129"/>
      <c r="AD78" s="852"/>
    </row>
    <row r="79" spans="1:30" ht="15" customHeight="1">
      <c r="B79" s="473"/>
      <c r="C79" s="474"/>
      <c r="D79" s="451" t="s">
        <v>242</v>
      </c>
      <c r="E79" s="1125" t="s">
        <v>243</v>
      </c>
      <c r="F79" s="1126"/>
      <c r="G79" s="1126"/>
      <c r="H79" s="1127"/>
      <c r="I79" s="1151"/>
      <c r="J79" s="1152"/>
      <c r="K79" s="1152"/>
      <c r="L79" s="94" t="s">
        <v>156</v>
      </c>
      <c r="M79" s="1223"/>
      <c r="N79" s="1223"/>
      <c r="O79" s="1223"/>
      <c r="P79" s="1223"/>
      <c r="Q79" s="451" t="s">
        <v>15</v>
      </c>
      <c r="R79" s="1151"/>
      <c r="S79" s="1152"/>
      <c r="T79" s="1152"/>
      <c r="U79" s="94" t="s">
        <v>156</v>
      </c>
      <c r="V79" s="1223"/>
      <c r="W79" s="1223"/>
      <c r="X79" s="1223"/>
      <c r="Y79" s="1223"/>
      <c r="Z79" s="451" t="s">
        <v>15</v>
      </c>
      <c r="AA79" s="1226"/>
      <c r="AB79" s="1223"/>
      <c r="AC79" s="1223"/>
      <c r="AD79" s="475" t="s">
        <v>15</v>
      </c>
    </row>
    <row r="80" spans="1:30" ht="15" customHeight="1">
      <c r="B80" s="850"/>
      <c r="C80" s="453"/>
      <c r="D80" s="1041"/>
      <c r="E80" s="1122" t="s">
        <v>244</v>
      </c>
      <c r="F80" s="1123"/>
      <c r="G80" s="1123"/>
      <c r="H80" s="1124"/>
      <c r="I80" s="1135"/>
      <c r="J80" s="1136"/>
      <c r="K80" s="1136"/>
      <c r="L80" s="100" t="s">
        <v>156</v>
      </c>
      <c r="M80" s="1224"/>
      <c r="N80" s="1224"/>
      <c r="O80" s="1224"/>
      <c r="P80" s="1224"/>
      <c r="Q80" s="1041"/>
      <c r="R80" s="1135"/>
      <c r="S80" s="1136"/>
      <c r="T80" s="1136"/>
      <c r="U80" s="100" t="s">
        <v>156</v>
      </c>
      <c r="V80" s="1224"/>
      <c r="W80" s="1224"/>
      <c r="X80" s="1224"/>
      <c r="Y80" s="1224"/>
      <c r="Z80" s="1041"/>
      <c r="AA80" s="1227"/>
      <c r="AB80" s="1224"/>
      <c r="AC80" s="1224"/>
      <c r="AD80" s="851"/>
    </row>
    <row r="81" spans="2:30" ht="15" customHeight="1">
      <c r="B81" s="811"/>
      <c r="C81" s="812"/>
      <c r="D81" s="470"/>
      <c r="E81" s="1142" t="s">
        <v>245</v>
      </c>
      <c r="F81" s="1143"/>
      <c r="G81" s="1143"/>
      <c r="H81" s="1144"/>
      <c r="I81" s="1176"/>
      <c r="J81" s="1177"/>
      <c r="K81" s="1177"/>
      <c r="L81" s="95" t="s">
        <v>156</v>
      </c>
      <c r="M81" s="1225"/>
      <c r="N81" s="1225"/>
      <c r="O81" s="1225"/>
      <c r="P81" s="1225"/>
      <c r="Q81" s="470"/>
      <c r="R81" s="1176"/>
      <c r="S81" s="1177"/>
      <c r="T81" s="1177"/>
      <c r="U81" s="95" t="s">
        <v>156</v>
      </c>
      <c r="V81" s="1225"/>
      <c r="W81" s="1225"/>
      <c r="X81" s="1225"/>
      <c r="Y81" s="1225"/>
      <c r="Z81" s="470"/>
      <c r="AA81" s="1228"/>
      <c r="AB81" s="1225"/>
      <c r="AC81" s="1225"/>
      <c r="AD81" s="852"/>
    </row>
    <row r="82" spans="2:30" ht="15" customHeight="1">
      <c r="B82" s="473"/>
      <c r="C82" s="474"/>
      <c r="D82" s="451" t="s">
        <v>242</v>
      </c>
      <c r="E82" s="1125" t="s">
        <v>243</v>
      </c>
      <c r="F82" s="1126"/>
      <c r="G82" s="1126"/>
      <c r="H82" s="1127"/>
      <c r="I82" s="1151"/>
      <c r="J82" s="1152"/>
      <c r="K82" s="1152"/>
      <c r="L82" s="94" t="s">
        <v>156</v>
      </c>
      <c r="M82" s="1223"/>
      <c r="N82" s="1223"/>
      <c r="O82" s="1223"/>
      <c r="P82" s="1223"/>
      <c r="Q82" s="451" t="s">
        <v>15</v>
      </c>
      <c r="R82" s="1151"/>
      <c r="S82" s="1152"/>
      <c r="T82" s="1152"/>
      <c r="U82" s="94" t="s">
        <v>156</v>
      </c>
      <c r="V82" s="1223"/>
      <c r="W82" s="1223"/>
      <c r="X82" s="1223"/>
      <c r="Y82" s="1223"/>
      <c r="Z82" s="451" t="s">
        <v>15</v>
      </c>
      <c r="AA82" s="1226"/>
      <c r="AB82" s="1223"/>
      <c r="AC82" s="1223"/>
      <c r="AD82" s="475" t="s">
        <v>15</v>
      </c>
    </row>
    <row r="83" spans="2:30" ht="15" customHeight="1">
      <c r="B83" s="850"/>
      <c r="C83" s="453"/>
      <c r="D83" s="1041"/>
      <c r="E83" s="1122" t="s">
        <v>244</v>
      </c>
      <c r="F83" s="1123"/>
      <c r="G83" s="1123"/>
      <c r="H83" s="1124"/>
      <c r="I83" s="1135"/>
      <c r="J83" s="1136"/>
      <c r="K83" s="1136"/>
      <c r="L83" s="100" t="s">
        <v>156</v>
      </c>
      <c r="M83" s="1224"/>
      <c r="N83" s="1224"/>
      <c r="O83" s="1224"/>
      <c r="P83" s="1224"/>
      <c r="Q83" s="1041"/>
      <c r="R83" s="1135"/>
      <c r="S83" s="1136"/>
      <c r="T83" s="1136"/>
      <c r="U83" s="100" t="s">
        <v>156</v>
      </c>
      <c r="V83" s="1224"/>
      <c r="W83" s="1224"/>
      <c r="X83" s="1224"/>
      <c r="Y83" s="1224"/>
      <c r="Z83" s="1041"/>
      <c r="AA83" s="1227"/>
      <c r="AB83" s="1224"/>
      <c r="AC83" s="1224"/>
      <c r="AD83" s="851"/>
    </row>
    <row r="84" spans="2:30" ht="15" customHeight="1">
      <c r="B84" s="811"/>
      <c r="C84" s="812"/>
      <c r="D84" s="470"/>
      <c r="E84" s="1142" t="s">
        <v>245</v>
      </c>
      <c r="F84" s="1143"/>
      <c r="G84" s="1143"/>
      <c r="H84" s="1144"/>
      <c r="I84" s="1176"/>
      <c r="J84" s="1177"/>
      <c r="K84" s="1177"/>
      <c r="L84" s="95" t="s">
        <v>156</v>
      </c>
      <c r="M84" s="1225"/>
      <c r="N84" s="1225"/>
      <c r="O84" s="1225"/>
      <c r="P84" s="1225"/>
      <c r="Q84" s="470"/>
      <c r="R84" s="1176"/>
      <c r="S84" s="1177"/>
      <c r="T84" s="1177"/>
      <c r="U84" s="95" t="s">
        <v>156</v>
      </c>
      <c r="V84" s="1225"/>
      <c r="W84" s="1225"/>
      <c r="X84" s="1225"/>
      <c r="Y84" s="1225"/>
      <c r="Z84" s="470"/>
      <c r="AA84" s="1228"/>
      <c r="AB84" s="1225"/>
      <c r="AC84" s="1225"/>
      <c r="AD84" s="852"/>
    </row>
    <row r="85" spans="2:30" ht="15" customHeight="1">
      <c r="B85" s="473"/>
      <c r="C85" s="474"/>
      <c r="D85" s="451" t="s">
        <v>242</v>
      </c>
      <c r="E85" s="1125" t="s">
        <v>243</v>
      </c>
      <c r="F85" s="1126"/>
      <c r="G85" s="1126"/>
      <c r="H85" s="1127"/>
      <c r="I85" s="1151"/>
      <c r="J85" s="1152"/>
      <c r="K85" s="1152"/>
      <c r="L85" s="94" t="s">
        <v>156</v>
      </c>
      <c r="M85" s="1223"/>
      <c r="N85" s="1223"/>
      <c r="O85" s="1223"/>
      <c r="P85" s="1223"/>
      <c r="Q85" s="451" t="s">
        <v>15</v>
      </c>
      <c r="R85" s="1151"/>
      <c r="S85" s="1152"/>
      <c r="T85" s="1152"/>
      <c r="U85" s="94" t="s">
        <v>156</v>
      </c>
      <c r="V85" s="1223"/>
      <c r="W85" s="1223"/>
      <c r="X85" s="1223"/>
      <c r="Y85" s="1223"/>
      <c r="Z85" s="451" t="s">
        <v>15</v>
      </c>
      <c r="AA85" s="1226"/>
      <c r="AB85" s="1223"/>
      <c r="AC85" s="1223"/>
      <c r="AD85" s="475" t="s">
        <v>15</v>
      </c>
    </row>
    <row r="86" spans="2:30" ht="15" customHeight="1">
      <c r="B86" s="850"/>
      <c r="C86" s="453"/>
      <c r="D86" s="1041"/>
      <c r="E86" s="1122" t="s">
        <v>244</v>
      </c>
      <c r="F86" s="1123"/>
      <c r="G86" s="1123"/>
      <c r="H86" s="1124"/>
      <c r="I86" s="1135"/>
      <c r="J86" s="1136"/>
      <c r="K86" s="1136"/>
      <c r="L86" s="100" t="s">
        <v>156</v>
      </c>
      <c r="M86" s="1224"/>
      <c r="N86" s="1224"/>
      <c r="O86" s="1224"/>
      <c r="P86" s="1224"/>
      <c r="Q86" s="1041"/>
      <c r="R86" s="1135"/>
      <c r="S86" s="1136"/>
      <c r="T86" s="1136"/>
      <c r="U86" s="100" t="s">
        <v>156</v>
      </c>
      <c r="V86" s="1224"/>
      <c r="W86" s="1224"/>
      <c r="X86" s="1224"/>
      <c r="Y86" s="1224"/>
      <c r="Z86" s="1041"/>
      <c r="AA86" s="1227"/>
      <c r="AB86" s="1224"/>
      <c r="AC86" s="1224"/>
      <c r="AD86" s="851"/>
    </row>
    <row r="87" spans="2:30" ht="15" customHeight="1">
      <c r="B87" s="811"/>
      <c r="C87" s="812"/>
      <c r="D87" s="470"/>
      <c r="E87" s="1142" t="s">
        <v>245</v>
      </c>
      <c r="F87" s="1143"/>
      <c r="G87" s="1143"/>
      <c r="H87" s="1144"/>
      <c r="I87" s="1176"/>
      <c r="J87" s="1177"/>
      <c r="K87" s="1177"/>
      <c r="L87" s="95" t="s">
        <v>156</v>
      </c>
      <c r="M87" s="1225"/>
      <c r="N87" s="1225"/>
      <c r="O87" s="1225"/>
      <c r="P87" s="1225"/>
      <c r="Q87" s="470"/>
      <c r="R87" s="1176"/>
      <c r="S87" s="1177"/>
      <c r="T87" s="1177"/>
      <c r="U87" s="95" t="s">
        <v>156</v>
      </c>
      <c r="V87" s="1225"/>
      <c r="W87" s="1225"/>
      <c r="X87" s="1225"/>
      <c r="Y87" s="1225"/>
      <c r="Z87" s="470"/>
      <c r="AA87" s="1228"/>
      <c r="AB87" s="1225"/>
      <c r="AC87" s="1225"/>
      <c r="AD87" s="852"/>
    </row>
    <row r="88" spans="2:30" ht="15" customHeight="1">
      <c r="B88" s="417" t="s">
        <v>29</v>
      </c>
      <c r="C88" s="423"/>
      <c r="D88" s="424"/>
      <c r="E88" s="1217"/>
      <c r="F88" s="1218"/>
      <c r="G88" s="1218"/>
      <c r="H88" s="1218"/>
      <c r="I88" s="1218"/>
      <c r="J88" s="1218"/>
      <c r="K88" s="1218"/>
      <c r="L88" s="1219"/>
      <c r="M88" s="1220">
        <v>31240</v>
      </c>
      <c r="N88" s="920"/>
      <c r="O88" s="920"/>
      <c r="P88" s="920"/>
      <c r="Q88" s="10" t="s">
        <v>15</v>
      </c>
      <c r="R88" s="1217"/>
      <c r="S88" s="1218"/>
      <c r="T88" s="1218"/>
      <c r="U88" s="1219"/>
      <c r="V88" s="1220">
        <v>52540</v>
      </c>
      <c r="W88" s="920"/>
      <c r="X88" s="920"/>
      <c r="Y88" s="920"/>
      <c r="Z88" s="10" t="s">
        <v>15</v>
      </c>
      <c r="AA88" s="1221">
        <v>21300</v>
      </c>
      <c r="AB88" s="1222"/>
      <c r="AC88" s="1222"/>
      <c r="AD88" s="10" t="s">
        <v>15</v>
      </c>
    </row>
    <row r="90" spans="2:30" ht="15" customHeight="1">
      <c r="B90" s="11" t="s">
        <v>82</v>
      </c>
    </row>
  </sheetData>
  <mergeCells count="492">
    <mergeCell ref="B73:C75"/>
    <mergeCell ref="D73:D75"/>
    <mergeCell ref="E73:H73"/>
    <mergeCell ref="I73:K73"/>
    <mergeCell ref="E74:H74"/>
    <mergeCell ref="I74:K74"/>
    <mergeCell ref="E75:H75"/>
    <mergeCell ref="I75:K75"/>
    <mergeCell ref="AD73:AD75"/>
    <mergeCell ref="R73:T73"/>
    <mergeCell ref="V73:Y75"/>
    <mergeCell ref="Z73:Z75"/>
    <mergeCell ref="B79:C81"/>
    <mergeCell ref="D79:D81"/>
    <mergeCell ref="E79:H79"/>
    <mergeCell ref="I79:K79"/>
    <mergeCell ref="Z76:Z78"/>
    <mergeCell ref="AA76:AC78"/>
    <mergeCell ref="AD76:AD78"/>
    <mergeCell ref="E77:H77"/>
    <mergeCell ref="I77:K77"/>
    <mergeCell ref="R77:T77"/>
    <mergeCell ref="E78:H78"/>
    <mergeCell ref="I78:K78"/>
    <mergeCell ref="R78:T78"/>
    <mergeCell ref="M76:P78"/>
    <mergeCell ref="Q76:Q78"/>
    <mergeCell ref="R76:T76"/>
    <mergeCell ref="V76:Y78"/>
    <mergeCell ref="B76:C78"/>
    <mergeCell ref="D76:D78"/>
    <mergeCell ref="E76:H76"/>
    <mergeCell ref="I76:K76"/>
    <mergeCell ref="R84:T84"/>
    <mergeCell ref="AA68:AD69"/>
    <mergeCell ref="AD70:AD72"/>
    <mergeCell ref="AA70:AC72"/>
    <mergeCell ref="AD79:AD81"/>
    <mergeCell ref="V85:Y87"/>
    <mergeCell ref="Z85:Z87"/>
    <mergeCell ref="AA85:AC87"/>
    <mergeCell ref="B82:C84"/>
    <mergeCell ref="D82:D84"/>
    <mergeCell ref="E82:H82"/>
    <mergeCell ref="I82:K82"/>
    <mergeCell ref="M82:P84"/>
    <mergeCell ref="Q82:Q84"/>
    <mergeCell ref="R82:T82"/>
    <mergeCell ref="AD82:AD84"/>
    <mergeCell ref="E83:H83"/>
    <mergeCell ref="I83:K83"/>
    <mergeCell ref="E84:H84"/>
    <mergeCell ref="I84:K84"/>
    <mergeCell ref="V82:Y84"/>
    <mergeCell ref="Z82:Z84"/>
    <mergeCell ref="AA82:AC84"/>
    <mergeCell ref="R83:T83"/>
    <mergeCell ref="M69:Q69"/>
    <mergeCell ref="E80:H80"/>
    <mergeCell ref="I80:K80"/>
    <mergeCell ref="E81:H81"/>
    <mergeCell ref="I81:K81"/>
    <mergeCell ref="R70:T70"/>
    <mergeCell ref="R71:T71"/>
    <mergeCell ref="R72:T72"/>
    <mergeCell ref="AA65:AC65"/>
    <mergeCell ref="Z70:Z72"/>
    <mergeCell ref="Q79:Q81"/>
    <mergeCell ref="R79:T79"/>
    <mergeCell ref="V79:Y81"/>
    <mergeCell ref="R80:T80"/>
    <mergeCell ref="R81:T81"/>
    <mergeCell ref="Z79:Z81"/>
    <mergeCell ref="AA79:AC81"/>
    <mergeCell ref="M79:P81"/>
    <mergeCell ref="AA73:AC75"/>
    <mergeCell ref="R74:T74"/>
    <mergeCell ref="R75:T75"/>
    <mergeCell ref="M73:P75"/>
    <mergeCell ref="Q73:Q75"/>
    <mergeCell ref="B88:D88"/>
    <mergeCell ref="E88:L88"/>
    <mergeCell ref="R88:U88"/>
    <mergeCell ref="M88:P88"/>
    <mergeCell ref="AD85:AD87"/>
    <mergeCell ref="B85:C87"/>
    <mergeCell ref="D85:D87"/>
    <mergeCell ref="Q85:Q87"/>
    <mergeCell ref="R85:T85"/>
    <mergeCell ref="E86:H86"/>
    <mergeCell ref="AA88:AC88"/>
    <mergeCell ref="V88:Y88"/>
    <mergeCell ref="I86:K86"/>
    <mergeCell ref="R86:T86"/>
    <mergeCell ref="E87:H87"/>
    <mergeCell ref="I87:K87"/>
    <mergeCell ref="R87:T87"/>
    <mergeCell ref="E85:H85"/>
    <mergeCell ref="I85:K85"/>
    <mergeCell ref="M85:P87"/>
    <mergeCell ref="K41:L41"/>
    <mergeCell ref="K51:L51"/>
    <mergeCell ref="K52:L52"/>
    <mergeCell ref="K53:L53"/>
    <mergeCell ref="K54:L54"/>
    <mergeCell ref="K49:L49"/>
    <mergeCell ref="K47:L47"/>
    <mergeCell ref="I70:K70"/>
    <mergeCell ref="I71:K71"/>
    <mergeCell ref="I42:J42"/>
    <mergeCell ref="K42:L42"/>
    <mergeCell ref="I69:L69"/>
    <mergeCell ref="K64:L64"/>
    <mergeCell ref="E39:H40"/>
    <mergeCell ref="V40:Z40"/>
    <mergeCell ref="R40:U40"/>
    <mergeCell ref="M40:Q40"/>
    <mergeCell ref="I40:L40"/>
    <mergeCell ref="M64:P64"/>
    <mergeCell ref="K61:L61"/>
    <mergeCell ref="K62:L62"/>
    <mergeCell ref="M61:P61"/>
    <mergeCell ref="M62:P62"/>
    <mergeCell ref="M59:P59"/>
    <mergeCell ref="M60:P60"/>
    <mergeCell ref="M57:P57"/>
    <mergeCell ref="M58:P58"/>
    <mergeCell ref="K60:L60"/>
    <mergeCell ref="V41:Y41"/>
    <mergeCell ref="R42:S42"/>
    <mergeCell ref="R43:S43"/>
    <mergeCell ref="R41:S41"/>
    <mergeCell ref="T44:U44"/>
    <mergeCell ref="V44:Y44"/>
    <mergeCell ref="M46:P46"/>
    <mergeCell ref="T45:U45"/>
    <mergeCell ref="V45:Y45"/>
    <mergeCell ref="AA39:AD40"/>
    <mergeCell ref="R39:Z39"/>
    <mergeCell ref="I39:Q39"/>
    <mergeCell ref="M41:P41"/>
    <mergeCell ref="M53:P53"/>
    <mergeCell ref="AA41:AC44"/>
    <mergeCell ref="B39:D40"/>
    <mergeCell ref="I44:J44"/>
    <mergeCell ref="K59:L59"/>
    <mergeCell ref="K57:L57"/>
    <mergeCell ref="K58:L58"/>
    <mergeCell ref="K55:L55"/>
    <mergeCell ref="K56:L56"/>
    <mergeCell ref="B41:C44"/>
    <mergeCell ref="D41:D44"/>
    <mergeCell ref="E41:H42"/>
    <mergeCell ref="I41:J41"/>
    <mergeCell ref="E43:H44"/>
    <mergeCell ref="AD41:AD44"/>
    <mergeCell ref="T42:U42"/>
    <mergeCell ref="V42:Y42"/>
    <mergeCell ref="T43:U43"/>
    <mergeCell ref="V43:Y43"/>
    <mergeCell ref="T41:U41"/>
    <mergeCell ref="M42:P42"/>
    <mergeCell ref="I43:J43"/>
    <mergeCell ref="K43:L43"/>
    <mergeCell ref="M43:P43"/>
    <mergeCell ref="I47:J47"/>
    <mergeCell ref="I48:J48"/>
    <mergeCell ref="M54:P54"/>
    <mergeCell ref="K44:L44"/>
    <mergeCell ref="M44:P44"/>
    <mergeCell ref="R44:S44"/>
    <mergeCell ref="M52:P52"/>
    <mergeCell ref="K45:L45"/>
    <mergeCell ref="M45:P45"/>
    <mergeCell ref="K46:L46"/>
    <mergeCell ref="K48:L48"/>
    <mergeCell ref="R49:S49"/>
    <mergeCell ref="R50:S50"/>
    <mergeCell ref="K50:L50"/>
    <mergeCell ref="B45:C48"/>
    <mergeCell ref="D45:D48"/>
    <mergeCell ref="E45:H46"/>
    <mergeCell ref="I45:J45"/>
    <mergeCell ref="I46:J46"/>
    <mergeCell ref="E47:H48"/>
    <mergeCell ref="B49:C52"/>
    <mergeCell ref="M51:P51"/>
    <mergeCell ref="R45:S45"/>
    <mergeCell ref="R46:S46"/>
    <mergeCell ref="R47:S47"/>
    <mergeCell ref="R48:S48"/>
    <mergeCell ref="M48:P48"/>
    <mergeCell ref="M49:P49"/>
    <mergeCell ref="M50:P50"/>
    <mergeCell ref="R51:S51"/>
    <mergeCell ref="M47:P47"/>
    <mergeCell ref="AA45:AC48"/>
    <mergeCell ref="AD45:AD48"/>
    <mergeCell ref="T46:U46"/>
    <mergeCell ref="V46:Y46"/>
    <mergeCell ref="T47:U47"/>
    <mergeCell ref="V47:Y47"/>
    <mergeCell ref="T48:U48"/>
    <mergeCell ref="V48:Y48"/>
    <mergeCell ref="D49:D52"/>
    <mergeCell ref="E49:H50"/>
    <mergeCell ref="I49:J49"/>
    <mergeCell ref="I50:J50"/>
    <mergeCell ref="E51:H52"/>
    <mergeCell ref="I51:J51"/>
    <mergeCell ref="I52:J52"/>
    <mergeCell ref="T49:U49"/>
    <mergeCell ref="V49:Y49"/>
    <mergeCell ref="AA49:AC52"/>
    <mergeCell ref="AD49:AD52"/>
    <mergeCell ref="T50:U50"/>
    <mergeCell ref="V50:Y50"/>
    <mergeCell ref="T51:U51"/>
    <mergeCell ref="V51:Y51"/>
    <mergeCell ref="T52:U52"/>
    <mergeCell ref="V52:Y52"/>
    <mergeCell ref="R52:S52"/>
    <mergeCell ref="R53:S53"/>
    <mergeCell ref="R54:S54"/>
    <mergeCell ref="B53:C56"/>
    <mergeCell ref="D53:D56"/>
    <mergeCell ref="E53:H54"/>
    <mergeCell ref="I53:J53"/>
    <mergeCell ref="I54:J54"/>
    <mergeCell ref="E55:H56"/>
    <mergeCell ref="I55:J55"/>
    <mergeCell ref="M55:P55"/>
    <mergeCell ref="M56:P56"/>
    <mergeCell ref="AD53:AD56"/>
    <mergeCell ref="T54:U54"/>
    <mergeCell ref="V54:Y54"/>
    <mergeCell ref="T55:U55"/>
    <mergeCell ref="V55:Y55"/>
    <mergeCell ref="T56:U56"/>
    <mergeCell ref="V56:Y56"/>
    <mergeCell ref="I59:J59"/>
    <mergeCell ref="I60:J60"/>
    <mergeCell ref="T53:U53"/>
    <mergeCell ref="V53:Y53"/>
    <mergeCell ref="AA53:AC56"/>
    <mergeCell ref="R55:S55"/>
    <mergeCell ref="R56:S56"/>
    <mergeCell ref="I56:J56"/>
    <mergeCell ref="R57:S57"/>
    <mergeCell ref="R58:S58"/>
    <mergeCell ref="R59:S59"/>
    <mergeCell ref="T59:U59"/>
    <mergeCell ref="V59:Y59"/>
    <mergeCell ref="R60:S60"/>
    <mergeCell ref="M63:P63"/>
    <mergeCell ref="B57:C60"/>
    <mergeCell ref="D57:D60"/>
    <mergeCell ref="E57:H58"/>
    <mergeCell ref="I57:J57"/>
    <mergeCell ref="I58:J58"/>
    <mergeCell ref="E59:H60"/>
    <mergeCell ref="AA57:AC60"/>
    <mergeCell ref="AD57:AD60"/>
    <mergeCell ref="T60:U60"/>
    <mergeCell ref="V60:Y60"/>
    <mergeCell ref="T57:U57"/>
    <mergeCell ref="V57:Y57"/>
    <mergeCell ref="T58:U58"/>
    <mergeCell ref="V58:Y58"/>
    <mergeCell ref="B61:C64"/>
    <mergeCell ref="D61:D64"/>
    <mergeCell ref="E61:H62"/>
    <mergeCell ref="I61:J61"/>
    <mergeCell ref="I62:J62"/>
    <mergeCell ref="E63:H64"/>
    <mergeCell ref="I63:J63"/>
    <mergeCell ref="I64:J64"/>
    <mergeCell ref="K63:L63"/>
    <mergeCell ref="AD61:AD64"/>
    <mergeCell ref="R64:S64"/>
    <mergeCell ref="T64:U64"/>
    <mergeCell ref="V64:Y64"/>
    <mergeCell ref="R61:S61"/>
    <mergeCell ref="T61:U61"/>
    <mergeCell ref="V61:Y61"/>
    <mergeCell ref="AA61:AC64"/>
    <mergeCell ref="R62:S62"/>
    <mergeCell ref="V62:Y62"/>
    <mergeCell ref="D70:D72"/>
    <mergeCell ref="B70:C72"/>
    <mergeCell ref="I72:K72"/>
    <mergeCell ref="Q70:Q72"/>
    <mergeCell ref="E71:H71"/>
    <mergeCell ref="E70:H70"/>
    <mergeCell ref="M70:P72"/>
    <mergeCell ref="V65:Y65"/>
    <mergeCell ref="T62:U62"/>
    <mergeCell ref="B68:D69"/>
    <mergeCell ref="M65:P65"/>
    <mergeCell ref="E65:L65"/>
    <mergeCell ref="B65:D65"/>
    <mergeCell ref="R63:S63"/>
    <mergeCell ref="T63:U63"/>
    <mergeCell ref="V63:Y63"/>
    <mergeCell ref="E68:H69"/>
    <mergeCell ref="V70:Y72"/>
    <mergeCell ref="R68:Z68"/>
    <mergeCell ref="R69:U69"/>
    <mergeCell ref="V69:Z69"/>
    <mergeCell ref="R65:U65"/>
    <mergeCell ref="E72:H72"/>
    <mergeCell ref="I68:Q68"/>
    <mergeCell ref="B4:I4"/>
    <mergeCell ref="J4:AD4"/>
    <mergeCell ref="B21:D22"/>
    <mergeCell ref="E21:O21"/>
    <mergeCell ref="P21:Z21"/>
    <mergeCell ref="AA21:AD22"/>
    <mergeCell ref="E22:G22"/>
    <mergeCell ref="L22:O22"/>
    <mergeCell ref="P22:R22"/>
    <mergeCell ref="W22:Z22"/>
    <mergeCell ref="AA18:AC18"/>
    <mergeCell ref="P18:V18"/>
    <mergeCell ref="AA15:AC15"/>
    <mergeCell ref="AA16:AC16"/>
    <mergeCell ref="W16:Y16"/>
    <mergeCell ref="W15:Y15"/>
    <mergeCell ref="S15:U15"/>
    <mergeCell ref="S16:U16"/>
    <mergeCell ref="W18:Y18"/>
    <mergeCell ref="W17:Y17"/>
    <mergeCell ref="W11:Z11"/>
    <mergeCell ref="W12:Y12"/>
    <mergeCell ref="Q16:R16"/>
    <mergeCell ref="Q15:R15"/>
    <mergeCell ref="B18:D18"/>
    <mergeCell ref="E18:K18"/>
    <mergeCell ref="B10:D11"/>
    <mergeCell ref="L15:N15"/>
    <mergeCell ref="L16:N16"/>
    <mergeCell ref="F12:G12"/>
    <mergeCell ref="B13:C13"/>
    <mergeCell ref="B14:C14"/>
    <mergeCell ref="B15:C15"/>
    <mergeCell ref="B16:C16"/>
    <mergeCell ref="H15:J15"/>
    <mergeCell ref="H16:J16"/>
    <mergeCell ref="L12:N12"/>
    <mergeCell ref="L13:N13"/>
    <mergeCell ref="L14:N14"/>
    <mergeCell ref="F15:G15"/>
    <mergeCell ref="F16:G16"/>
    <mergeCell ref="F13:G13"/>
    <mergeCell ref="B12:C12"/>
    <mergeCell ref="L18:N18"/>
    <mergeCell ref="AA10:AD11"/>
    <mergeCell ref="H12:J12"/>
    <mergeCell ref="H13:J13"/>
    <mergeCell ref="H14:J14"/>
    <mergeCell ref="E10:O10"/>
    <mergeCell ref="P10:Z10"/>
    <mergeCell ref="F14:G14"/>
    <mergeCell ref="E11:G11"/>
    <mergeCell ref="H11:K11"/>
    <mergeCell ref="P11:R11"/>
    <mergeCell ref="AA12:AC12"/>
    <mergeCell ref="AA13:AC13"/>
    <mergeCell ref="AA14:AC14"/>
    <mergeCell ref="Q12:R12"/>
    <mergeCell ref="S12:U12"/>
    <mergeCell ref="S14:U14"/>
    <mergeCell ref="W14:Y14"/>
    <mergeCell ref="Q14:R14"/>
    <mergeCell ref="W13:Y13"/>
    <mergeCell ref="Q13:R13"/>
    <mergeCell ref="S11:V11"/>
    <mergeCell ref="S13:U13"/>
    <mergeCell ref="L11:O11"/>
    <mergeCell ref="AA17:AC17"/>
    <mergeCell ref="Q17:R17"/>
    <mergeCell ref="S17:U17"/>
    <mergeCell ref="B17:C17"/>
    <mergeCell ref="L17:N17"/>
    <mergeCell ref="F17:G17"/>
    <mergeCell ref="H17:J17"/>
    <mergeCell ref="AA29:AC30"/>
    <mergeCell ref="S27:U27"/>
    <mergeCell ref="H28:J28"/>
    <mergeCell ref="AA25:AC26"/>
    <mergeCell ref="W27:Y28"/>
    <mergeCell ref="S29:U29"/>
    <mergeCell ref="W29:Y30"/>
    <mergeCell ref="Z29:Z30"/>
    <mergeCell ref="P29:P30"/>
    <mergeCell ref="Q29:R30"/>
    <mergeCell ref="F23:G24"/>
    <mergeCell ref="B25:C26"/>
    <mergeCell ref="D25:D26"/>
    <mergeCell ref="E25:E26"/>
    <mergeCell ref="F25:G26"/>
    <mergeCell ref="E23:E24"/>
    <mergeCell ref="D23:D24"/>
    <mergeCell ref="B33:C34"/>
    <mergeCell ref="D33:D34"/>
    <mergeCell ref="E33:E34"/>
    <mergeCell ref="F33:G34"/>
    <mergeCell ref="Z31:Z32"/>
    <mergeCell ref="B31:C32"/>
    <mergeCell ref="D31:D32"/>
    <mergeCell ref="AA35:AC35"/>
    <mergeCell ref="S22:T22"/>
    <mergeCell ref="U22:V22"/>
    <mergeCell ref="O23:O24"/>
    <mergeCell ref="B35:D35"/>
    <mergeCell ref="E35:K35"/>
    <mergeCell ref="L35:N35"/>
    <mergeCell ref="P35:V35"/>
    <mergeCell ref="H31:J31"/>
    <mergeCell ref="B23:C24"/>
    <mergeCell ref="H25:J25"/>
    <mergeCell ref="E31:E32"/>
    <mergeCell ref="F31:G32"/>
    <mergeCell ref="J22:K22"/>
    <mergeCell ref="H22:I22"/>
    <mergeCell ref="P23:P24"/>
    <mergeCell ref="Q23:R24"/>
    <mergeCell ref="H24:J24"/>
    <mergeCell ref="L23:N24"/>
    <mergeCell ref="H23:J23"/>
    <mergeCell ref="W35:Y35"/>
    <mergeCell ref="Q31:R32"/>
    <mergeCell ref="W31:Y32"/>
    <mergeCell ref="H27:J27"/>
    <mergeCell ref="H26:J26"/>
    <mergeCell ref="L25:N26"/>
    <mergeCell ref="L31:N32"/>
    <mergeCell ref="O31:O32"/>
    <mergeCell ref="H29:J29"/>
    <mergeCell ref="W33:Y34"/>
    <mergeCell ref="AD23:AD24"/>
    <mergeCell ref="P25:P26"/>
    <mergeCell ref="Q25:R26"/>
    <mergeCell ref="W25:Y26"/>
    <mergeCell ref="S23:U23"/>
    <mergeCell ref="AD25:AD26"/>
    <mergeCell ref="S26:U26"/>
    <mergeCell ref="Z25:Z26"/>
    <mergeCell ref="O25:O26"/>
    <mergeCell ref="S25:U25"/>
    <mergeCell ref="W23:Y24"/>
    <mergeCell ref="Z23:Z24"/>
    <mergeCell ref="S24:U24"/>
    <mergeCell ref="AA23:AC24"/>
    <mergeCell ref="AD27:AD28"/>
    <mergeCell ref="B27:C28"/>
    <mergeCell ref="D27:D28"/>
    <mergeCell ref="E27:E28"/>
    <mergeCell ref="F27:G28"/>
    <mergeCell ref="S28:U28"/>
    <mergeCell ref="B29:C30"/>
    <mergeCell ref="D29:D30"/>
    <mergeCell ref="E29:E30"/>
    <mergeCell ref="F29:G30"/>
    <mergeCell ref="L27:N28"/>
    <mergeCell ref="O27:O28"/>
    <mergeCell ref="P27:P28"/>
    <mergeCell ref="Q27:R28"/>
    <mergeCell ref="Z27:Z28"/>
    <mergeCell ref="AA27:AC28"/>
    <mergeCell ref="AD33:AD34"/>
    <mergeCell ref="H34:J34"/>
    <mergeCell ref="S34:U34"/>
    <mergeCell ref="AD29:AD30"/>
    <mergeCell ref="H30:J30"/>
    <mergeCell ref="S30:U30"/>
    <mergeCell ref="P31:P32"/>
    <mergeCell ref="L29:N30"/>
    <mergeCell ref="O29:O30"/>
    <mergeCell ref="AD31:AD32"/>
    <mergeCell ref="H32:J32"/>
    <mergeCell ref="S32:U32"/>
    <mergeCell ref="P33:P34"/>
    <mergeCell ref="S33:U33"/>
    <mergeCell ref="Q33:R34"/>
    <mergeCell ref="AA31:AC32"/>
    <mergeCell ref="Z33:Z34"/>
    <mergeCell ref="H33:J33"/>
    <mergeCell ref="L33:N34"/>
    <mergeCell ref="O33:O34"/>
    <mergeCell ref="S31:U31"/>
    <mergeCell ref="AA33:AC34"/>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rowBreaks count="1" manualBreakCount="1">
    <brk id="3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AD39"/>
  <sheetViews>
    <sheetView view="pageBreakPreview" topLeftCell="A22" zoomScaleNormal="100" workbookViewId="0">
      <selection activeCell="AG19" sqref="AG19"/>
    </sheetView>
  </sheetViews>
  <sheetFormatPr defaultColWidth="2.625" defaultRowHeight="18" customHeight="1"/>
  <cols>
    <col min="1" max="16384" width="2.625" style="2"/>
  </cols>
  <sheetData>
    <row r="1" spans="1:30" ht="18" customHeight="1">
      <c r="A1" s="1" t="s">
        <v>83</v>
      </c>
    </row>
    <row r="2" spans="1:30" ht="18" customHeight="1">
      <c r="A2" s="490" t="s">
        <v>246</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247</v>
      </c>
    </row>
    <row r="4" spans="1:30" ht="4.5" customHeight="1"/>
    <row r="5" spans="1:30" ht="18" customHeight="1">
      <c r="A5" s="11" t="s">
        <v>248</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5" customHeight="1">
      <c r="A11" s="482" t="s">
        <v>134</v>
      </c>
      <c r="B11" s="482"/>
      <c r="C11" s="482"/>
      <c r="D11" s="482"/>
      <c r="E11" s="482"/>
      <c r="F11" s="482"/>
      <c r="G11" s="482"/>
      <c r="H11" s="482"/>
      <c r="I11" s="482"/>
      <c r="J11" s="482"/>
      <c r="K11" s="482"/>
      <c r="L11" s="482"/>
      <c r="M11" s="482"/>
      <c r="N11" s="482"/>
      <c r="O11" s="482"/>
      <c r="P11" s="482"/>
      <c r="Q11" s="482"/>
      <c r="R11" s="1239">
        <v>24</v>
      </c>
      <c r="S11" s="1239"/>
      <c r="T11" s="455" t="s">
        <v>135</v>
      </c>
      <c r="U11" s="455"/>
      <c r="V11" s="455"/>
      <c r="W11" s="1239">
        <v>1</v>
      </c>
      <c r="X11" s="1239"/>
      <c r="Y11" s="482" t="s">
        <v>136</v>
      </c>
      <c r="Z11" s="482"/>
      <c r="AA11" s="482"/>
      <c r="AB11" s="482"/>
      <c r="AC11" s="482"/>
      <c r="AD11" s="482"/>
    </row>
    <row r="12" spans="1:30" ht="18" customHeight="1">
      <c r="A12" s="2" t="s">
        <v>249</v>
      </c>
    </row>
    <row r="13" spans="1:30" ht="15" customHeight="1"/>
    <row r="14" spans="1:30" ht="36" customHeight="1">
      <c r="A14" s="1233" t="s">
        <v>139</v>
      </c>
      <c r="B14" s="1233"/>
      <c r="C14" s="1233"/>
      <c r="D14" s="1233"/>
      <c r="E14" s="1233"/>
      <c r="F14" s="1233"/>
      <c r="G14" s="1233"/>
      <c r="H14" s="1233"/>
      <c r="I14" s="1233"/>
      <c r="J14" s="1233"/>
      <c r="K14" s="1236" t="s">
        <v>187</v>
      </c>
      <c r="L14" s="1237"/>
      <c r="M14" s="1237"/>
      <c r="N14" s="1237"/>
      <c r="O14" s="1237"/>
      <c r="P14" s="1237"/>
      <c r="Q14" s="1237"/>
      <c r="R14" s="1237"/>
      <c r="S14" s="1237"/>
      <c r="T14" s="1237"/>
      <c r="U14" s="1237"/>
      <c r="V14" s="1237"/>
      <c r="W14" s="1237"/>
      <c r="X14" s="1237"/>
      <c r="Y14" s="1237"/>
      <c r="Z14" s="1237"/>
      <c r="AA14" s="1237"/>
      <c r="AB14" s="1237"/>
      <c r="AC14" s="1237"/>
      <c r="AD14" s="1238"/>
    </row>
    <row r="15" spans="1:30" ht="36" customHeight="1">
      <c r="A15" s="1233" t="s">
        <v>250</v>
      </c>
      <c r="B15" s="1233"/>
      <c r="C15" s="1233"/>
      <c r="D15" s="1233"/>
      <c r="E15" s="1233"/>
      <c r="F15" s="1233"/>
      <c r="G15" s="1233"/>
      <c r="H15" s="1233"/>
      <c r="I15" s="1233"/>
      <c r="J15" s="1233"/>
      <c r="K15" s="23"/>
      <c r="L15" s="418" t="s">
        <v>251</v>
      </c>
      <c r="M15" s="418"/>
      <c r="N15" s="920">
        <v>24</v>
      </c>
      <c r="O15" s="920"/>
      <c r="P15" s="920"/>
      <c r="Q15" s="418" t="s">
        <v>5</v>
      </c>
      <c r="R15" s="418"/>
      <c r="S15" s="920">
        <v>4</v>
      </c>
      <c r="T15" s="920"/>
      <c r="U15" s="920"/>
      <c r="V15" s="418" t="s">
        <v>80</v>
      </c>
      <c r="W15" s="418"/>
      <c r="X15" s="920">
        <v>28</v>
      </c>
      <c r="Y15" s="920"/>
      <c r="Z15" s="920"/>
      <c r="AA15" s="418" t="s">
        <v>252</v>
      </c>
      <c r="AB15" s="418"/>
      <c r="AC15" s="418"/>
      <c r="AD15" s="22"/>
    </row>
    <row r="16" spans="1:30" ht="36" customHeight="1">
      <c r="A16" s="1233" t="s">
        <v>253</v>
      </c>
      <c r="B16" s="1233"/>
      <c r="C16" s="1233"/>
      <c r="D16" s="1233"/>
      <c r="E16" s="1233"/>
      <c r="F16" s="1233"/>
      <c r="G16" s="1233"/>
      <c r="H16" s="1233"/>
      <c r="I16" s="1233"/>
      <c r="J16" s="1233"/>
      <c r="K16" s="23"/>
      <c r="L16" s="418" t="s">
        <v>7</v>
      </c>
      <c r="M16" s="418"/>
      <c r="N16" s="920">
        <v>227220</v>
      </c>
      <c r="O16" s="920"/>
      <c r="P16" s="920"/>
      <c r="Q16" s="920"/>
      <c r="R16" s="920"/>
      <c r="S16" s="920"/>
      <c r="T16" s="920"/>
      <c r="U16" s="920"/>
      <c r="V16" s="920"/>
      <c r="W16" s="920"/>
      <c r="X16" s="920"/>
      <c r="Y16" s="920"/>
      <c r="Z16" s="920"/>
      <c r="AA16" s="418" t="s">
        <v>8</v>
      </c>
      <c r="AB16" s="418"/>
      <c r="AC16" s="418"/>
      <c r="AD16" s="22"/>
    </row>
    <row r="17" spans="1:30" ht="36" customHeight="1" thickBot="1">
      <c r="A17" s="1234" t="s">
        <v>254</v>
      </c>
      <c r="B17" s="1235"/>
      <c r="C17" s="1235"/>
      <c r="D17" s="1235"/>
      <c r="E17" s="1235"/>
      <c r="F17" s="1235"/>
      <c r="G17" s="1235"/>
      <c r="H17" s="1235"/>
      <c r="I17" s="1235"/>
      <c r="J17" s="1235"/>
      <c r="K17" s="12"/>
      <c r="L17" s="1230" t="s">
        <v>7</v>
      </c>
      <c r="M17" s="1230"/>
      <c r="N17" s="921">
        <v>999050</v>
      </c>
      <c r="O17" s="921"/>
      <c r="P17" s="921"/>
      <c r="Q17" s="921"/>
      <c r="R17" s="921"/>
      <c r="S17" s="921"/>
      <c r="T17" s="921"/>
      <c r="U17" s="921"/>
      <c r="V17" s="921"/>
      <c r="W17" s="921"/>
      <c r="X17" s="921"/>
      <c r="Y17" s="921"/>
      <c r="Z17" s="921"/>
      <c r="AA17" s="1230" t="s">
        <v>8</v>
      </c>
      <c r="AB17" s="1230"/>
      <c r="AC17" s="1230"/>
      <c r="AD17" s="14"/>
    </row>
    <row r="18" spans="1:30" ht="36" customHeight="1" thickTop="1" thickBot="1">
      <c r="A18" s="1231" t="s">
        <v>255</v>
      </c>
      <c r="B18" s="1232"/>
      <c r="C18" s="1232"/>
      <c r="D18" s="1232"/>
      <c r="E18" s="1232"/>
      <c r="F18" s="1232"/>
      <c r="G18" s="1232"/>
      <c r="H18" s="1232"/>
      <c r="I18" s="1232"/>
      <c r="J18" s="1232"/>
      <c r="K18" s="27"/>
      <c r="L18" s="498" t="s">
        <v>7</v>
      </c>
      <c r="M18" s="498"/>
      <c r="N18" s="918">
        <v>771830</v>
      </c>
      <c r="O18" s="918"/>
      <c r="P18" s="918"/>
      <c r="Q18" s="918"/>
      <c r="R18" s="918"/>
      <c r="S18" s="918"/>
      <c r="T18" s="918"/>
      <c r="U18" s="918"/>
      <c r="V18" s="918"/>
      <c r="W18" s="918"/>
      <c r="X18" s="918"/>
      <c r="Y18" s="918"/>
      <c r="Z18" s="918"/>
      <c r="AA18" s="498" t="s">
        <v>8</v>
      </c>
      <c r="AB18" s="498"/>
      <c r="AC18" s="498"/>
      <c r="AD18" s="29"/>
    </row>
    <row r="19" spans="1:30" ht="4.5" customHeight="1" thickTop="1"/>
    <row r="20" spans="1:30" ht="36" customHeight="1">
      <c r="A20" s="878" t="s">
        <v>256</v>
      </c>
      <c r="B20" s="878"/>
      <c r="C20" s="878"/>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row>
    <row r="21" spans="1:30" ht="36" customHeight="1">
      <c r="A21" s="878" t="s">
        <v>257</v>
      </c>
      <c r="B21" s="878"/>
      <c r="C21" s="878"/>
      <c r="D21" s="878"/>
      <c r="E21" s="878"/>
      <c r="F21" s="878"/>
      <c r="G21" s="878"/>
      <c r="H21" s="878"/>
      <c r="I21" s="878"/>
      <c r="J21" s="878"/>
      <c r="K21" s="878"/>
      <c r="L21" s="878"/>
      <c r="M21" s="878"/>
      <c r="N21" s="878"/>
      <c r="O21" s="878"/>
      <c r="P21" s="878"/>
      <c r="Q21" s="878"/>
      <c r="R21" s="878"/>
      <c r="S21" s="878"/>
      <c r="T21" s="878"/>
      <c r="U21" s="878"/>
      <c r="V21" s="878"/>
      <c r="W21" s="878"/>
      <c r="X21" s="878"/>
      <c r="Y21" s="878"/>
      <c r="Z21" s="878"/>
      <c r="AA21" s="878"/>
      <c r="AB21" s="878"/>
      <c r="AC21" s="878"/>
      <c r="AD21" s="878"/>
    </row>
    <row r="39" spans="1:30" ht="18" customHeight="1">
      <c r="A39" s="883" t="s">
        <v>258</v>
      </c>
      <c r="B39" s="883"/>
      <c r="C39" s="883"/>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row>
  </sheetData>
  <mergeCells count="37">
    <mergeCell ref="AA17:AC17"/>
    <mergeCell ref="A17:J17"/>
    <mergeCell ref="A2:AD2"/>
    <mergeCell ref="N7:T7"/>
    <mergeCell ref="U7:AD7"/>
    <mergeCell ref="N8:T8"/>
    <mergeCell ref="U8:AD8"/>
    <mergeCell ref="N9:T9"/>
    <mergeCell ref="U9:AD9"/>
    <mergeCell ref="A11:Q11"/>
    <mergeCell ref="AA15:AC15"/>
    <mergeCell ref="X15:Z15"/>
    <mergeCell ref="K14:AD14"/>
    <mergeCell ref="R11:S11"/>
    <mergeCell ref="T11:V11"/>
    <mergeCell ref="W11:X11"/>
    <mergeCell ref="Y11:AD11"/>
    <mergeCell ref="A14:J14"/>
    <mergeCell ref="S15:U15"/>
    <mergeCell ref="N15:P15"/>
    <mergeCell ref="A15:J15"/>
    <mergeCell ref="A39:AD39"/>
    <mergeCell ref="Q15:R15"/>
    <mergeCell ref="L15:M15"/>
    <mergeCell ref="V15:W15"/>
    <mergeCell ref="A21:AD21"/>
    <mergeCell ref="AA16:AC16"/>
    <mergeCell ref="L16:M16"/>
    <mergeCell ref="N16:Z16"/>
    <mergeCell ref="L17:M17"/>
    <mergeCell ref="N17:Z17"/>
    <mergeCell ref="A18:J18"/>
    <mergeCell ref="AA18:AC18"/>
    <mergeCell ref="A20:AD20"/>
    <mergeCell ref="A16:J16"/>
    <mergeCell ref="L18:M18"/>
    <mergeCell ref="N18:Z18"/>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AD41"/>
  <sheetViews>
    <sheetView view="pageBreakPreview" topLeftCell="A16" zoomScaleNormal="100" workbookViewId="0">
      <selection activeCell="AG19" sqref="AG19"/>
    </sheetView>
  </sheetViews>
  <sheetFormatPr defaultColWidth="2.625" defaultRowHeight="18" customHeight="1"/>
  <cols>
    <col min="1" max="16384" width="2.625" style="2"/>
  </cols>
  <sheetData>
    <row r="1" spans="1:30" ht="18" customHeight="1">
      <c r="A1" s="1" t="s">
        <v>85</v>
      </c>
    </row>
    <row r="2" spans="1:30" ht="18" customHeight="1">
      <c r="A2" s="490" t="s">
        <v>259</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247</v>
      </c>
    </row>
    <row r="4" spans="1:30" ht="4.5" customHeight="1"/>
    <row r="5" spans="1:30" ht="18" customHeight="1">
      <c r="A5" s="11" t="s">
        <v>248</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8" customHeight="1">
      <c r="A11" s="482" t="s">
        <v>134</v>
      </c>
      <c r="B11" s="482"/>
      <c r="C11" s="482"/>
      <c r="D11" s="482"/>
      <c r="E11" s="482"/>
      <c r="F11" s="482"/>
      <c r="G11" s="482"/>
      <c r="H11" s="482"/>
      <c r="I11" s="482"/>
      <c r="J11" s="482"/>
      <c r="K11" s="482"/>
      <c r="L11" s="482"/>
      <c r="M11" s="482"/>
      <c r="N11" s="482"/>
      <c r="O11" s="482"/>
      <c r="P11" s="482"/>
      <c r="Q11" s="482"/>
      <c r="R11" s="894">
        <v>24</v>
      </c>
      <c r="S11" s="894"/>
      <c r="T11" s="455" t="s">
        <v>135</v>
      </c>
      <c r="U11" s="455"/>
      <c r="V11" s="455"/>
      <c r="W11" s="894">
        <v>1</v>
      </c>
      <c r="X11" s="894"/>
      <c r="Y11" s="482" t="s">
        <v>136</v>
      </c>
      <c r="Z11" s="482"/>
      <c r="AA11" s="482"/>
      <c r="AB11" s="482"/>
      <c r="AC11" s="482"/>
      <c r="AD11" s="482"/>
    </row>
    <row r="12" spans="1:30" ht="18" customHeight="1">
      <c r="A12" s="2" t="s">
        <v>260</v>
      </c>
    </row>
    <row r="13" spans="1:30" ht="15" customHeight="1"/>
    <row r="14" spans="1:30" ht="54" customHeight="1">
      <c r="A14" s="923" t="s">
        <v>84</v>
      </c>
      <c r="B14" s="506"/>
      <c r="C14" s="506"/>
      <c r="D14" s="506"/>
      <c r="E14" s="506"/>
      <c r="F14" s="506"/>
      <c r="G14" s="506"/>
      <c r="H14" s="506" t="s">
        <v>7</v>
      </c>
      <c r="I14" s="506"/>
      <c r="J14" s="506"/>
      <c r="K14" s="922">
        <v>771830</v>
      </c>
      <c r="L14" s="922"/>
      <c r="M14" s="922"/>
      <c r="N14" s="922"/>
      <c r="O14" s="922"/>
      <c r="P14" s="922"/>
      <c r="Q14" s="922"/>
      <c r="R14" s="922"/>
      <c r="S14" s="922"/>
      <c r="T14" s="922"/>
      <c r="U14" s="922"/>
      <c r="V14" s="922"/>
      <c r="W14" s="922"/>
      <c r="X14" s="922"/>
      <c r="Y14" s="922"/>
      <c r="Z14" s="922"/>
      <c r="AA14" s="413" t="s">
        <v>8</v>
      </c>
      <c r="AB14" s="413"/>
      <c r="AC14" s="413"/>
      <c r="AD14" s="457"/>
    </row>
    <row r="15" spans="1:30" ht="15" customHeight="1"/>
    <row r="17" spans="1:30" ht="18" customHeight="1">
      <c r="A17" s="2" t="s">
        <v>138</v>
      </c>
    </row>
    <row r="18" spans="1:30" ht="4.5" customHeight="1"/>
    <row r="19" spans="1:30" ht="24" customHeight="1">
      <c r="B19" s="461" t="s">
        <v>139</v>
      </c>
      <c r="C19" s="461"/>
      <c r="D19" s="461"/>
      <c r="E19" s="461"/>
      <c r="F19" s="461"/>
      <c r="G19" s="461"/>
      <c r="H19" s="461"/>
      <c r="I19" s="461"/>
      <c r="J19" s="924" t="s">
        <v>187</v>
      </c>
      <c r="K19" s="924"/>
      <c r="L19" s="924"/>
      <c r="M19" s="924"/>
      <c r="N19" s="924"/>
      <c r="O19" s="924"/>
      <c r="P19" s="924"/>
      <c r="Q19" s="924"/>
      <c r="R19" s="924"/>
      <c r="S19" s="924"/>
      <c r="T19" s="924"/>
      <c r="U19" s="924"/>
      <c r="V19" s="924"/>
      <c r="W19" s="924"/>
      <c r="X19" s="924"/>
      <c r="Y19" s="924"/>
      <c r="Z19" s="924"/>
      <c r="AA19" s="924"/>
      <c r="AB19" s="924"/>
      <c r="AC19" s="924"/>
      <c r="AD19" s="924"/>
    </row>
    <row r="20" spans="1:30" ht="18" customHeight="1">
      <c r="B20" s="473" t="s">
        <v>141</v>
      </c>
      <c r="C20" s="474"/>
      <c r="D20" s="474"/>
      <c r="E20" s="474"/>
      <c r="F20" s="474"/>
      <c r="G20" s="474"/>
      <c r="H20" s="474"/>
      <c r="I20" s="475"/>
      <c r="J20" s="4" t="s">
        <v>142</v>
      </c>
      <c r="K20" s="928" t="s">
        <v>143</v>
      </c>
      <c r="L20" s="928"/>
      <c r="M20" s="928"/>
      <c r="N20" s="928"/>
      <c r="O20" s="5"/>
      <c r="P20" s="5"/>
      <c r="Q20" s="5"/>
      <c r="R20" s="5"/>
      <c r="S20" s="5"/>
      <c r="T20" s="5"/>
      <c r="U20" s="5"/>
      <c r="V20" s="5"/>
      <c r="W20" s="5"/>
      <c r="X20" s="5"/>
      <c r="Y20" s="5"/>
      <c r="Z20" s="5"/>
      <c r="AA20" s="5"/>
      <c r="AB20" s="5"/>
      <c r="AC20" s="5"/>
      <c r="AD20" s="6"/>
    </row>
    <row r="21" spans="1:30" ht="18" customHeight="1">
      <c r="B21" s="811"/>
      <c r="C21" s="812"/>
      <c r="D21" s="812"/>
      <c r="E21" s="812"/>
      <c r="F21" s="812"/>
      <c r="G21" s="812"/>
      <c r="H21" s="812"/>
      <c r="I21" s="852"/>
      <c r="J21" s="811" t="s">
        <v>144</v>
      </c>
      <c r="K21" s="812"/>
      <c r="L21" s="812"/>
      <c r="M21" s="925" t="s">
        <v>145</v>
      </c>
      <c r="N21" s="925"/>
      <c r="O21" s="925"/>
      <c r="P21" s="925"/>
      <c r="Q21" s="7" t="s">
        <v>146</v>
      </c>
      <c r="R21" s="926" t="s">
        <v>261</v>
      </c>
      <c r="S21" s="926"/>
      <c r="T21" s="926"/>
      <c r="U21" s="926"/>
      <c r="V21" s="926"/>
      <c r="W21" s="926"/>
      <c r="X21" s="926"/>
      <c r="Y21" s="926"/>
      <c r="Z21" s="926"/>
      <c r="AA21" s="926"/>
      <c r="AB21" s="926"/>
      <c r="AC21" s="926"/>
      <c r="AD21" s="927"/>
    </row>
    <row r="22" spans="1:30" ht="4.5" customHeight="1"/>
    <row r="24" spans="1:30" ht="18" customHeight="1">
      <c r="A24" s="2" t="s">
        <v>262</v>
      </c>
    </row>
    <row r="25" spans="1:30" ht="4.5" customHeight="1"/>
    <row r="26" spans="1:30" ht="36" customHeight="1">
      <c r="A26" s="35"/>
      <c r="B26" s="417" t="s">
        <v>168</v>
      </c>
      <c r="C26" s="423"/>
      <c r="D26" s="423"/>
      <c r="E26" s="423"/>
      <c r="F26" s="423"/>
      <c r="G26" s="423"/>
      <c r="H26" s="423"/>
      <c r="I26" s="150">
        <v>1</v>
      </c>
      <c r="J26" s="133">
        <v>2</v>
      </c>
      <c r="K26" s="134">
        <v>3</v>
      </c>
      <c r="L26" s="134">
        <v>4</v>
      </c>
      <c r="M26" s="134">
        <v>5</v>
      </c>
      <c r="N26" s="149" t="s">
        <v>169</v>
      </c>
      <c r="O26" s="135">
        <v>6</v>
      </c>
      <c r="P26" s="461" t="s">
        <v>170</v>
      </c>
      <c r="Q26" s="461"/>
      <c r="R26" s="461"/>
      <c r="S26" s="461"/>
      <c r="T26" s="461"/>
      <c r="U26" s="461"/>
      <c r="V26" s="461"/>
      <c r="W26" s="461"/>
      <c r="X26" s="911"/>
      <c r="Y26" s="133"/>
      <c r="Z26" s="134"/>
      <c r="AA26" s="134"/>
      <c r="AB26" s="134"/>
      <c r="AC26" s="134"/>
      <c r="AD26" s="135">
        <v>2</v>
      </c>
    </row>
    <row r="27" spans="1:30" ht="24" customHeight="1">
      <c r="A27" s="36"/>
      <c r="B27" s="900" t="s">
        <v>48</v>
      </c>
      <c r="C27" s="906"/>
      <c r="D27" s="891" t="s">
        <v>171</v>
      </c>
      <c r="E27" s="892"/>
      <c r="F27" s="892"/>
      <c r="G27" s="892"/>
      <c r="H27" s="898" t="s">
        <v>172</v>
      </c>
      <c r="I27" s="898"/>
      <c r="J27" s="898"/>
      <c r="K27" s="892" t="s">
        <v>173</v>
      </c>
      <c r="L27" s="892"/>
      <c r="M27" s="892"/>
      <c r="N27" s="892"/>
      <c r="O27" s="892"/>
      <c r="P27" s="13"/>
      <c r="Q27" s="14"/>
      <c r="R27" s="900" t="s">
        <v>52</v>
      </c>
      <c r="S27" s="901"/>
      <c r="T27" s="898" t="s">
        <v>174</v>
      </c>
      <c r="U27" s="899"/>
      <c r="V27" s="900" t="s">
        <v>53</v>
      </c>
      <c r="W27" s="901"/>
      <c r="X27" s="912">
        <v>9</v>
      </c>
      <c r="Y27" s="879">
        <v>8</v>
      </c>
      <c r="Z27" s="879">
        <v>7</v>
      </c>
      <c r="AA27" s="879">
        <v>6</v>
      </c>
      <c r="AB27" s="879">
        <v>5</v>
      </c>
      <c r="AC27" s="879">
        <v>4</v>
      </c>
      <c r="AD27" s="888">
        <v>3</v>
      </c>
    </row>
    <row r="28" spans="1:30" ht="24" customHeight="1">
      <c r="A28" s="37"/>
      <c r="B28" s="907"/>
      <c r="C28" s="908"/>
      <c r="D28" s="893"/>
      <c r="E28" s="894"/>
      <c r="F28" s="894"/>
      <c r="G28" s="894"/>
      <c r="H28" s="453" t="s">
        <v>175</v>
      </c>
      <c r="I28" s="453"/>
      <c r="J28" s="453"/>
      <c r="K28" s="894"/>
      <c r="L28" s="894"/>
      <c r="M28" s="894"/>
      <c r="N28" s="894"/>
      <c r="O28" s="894"/>
      <c r="P28" s="453" t="s">
        <v>50</v>
      </c>
      <c r="Q28" s="851"/>
      <c r="R28" s="902"/>
      <c r="S28" s="903"/>
      <c r="T28" s="453" t="s">
        <v>175</v>
      </c>
      <c r="U28" s="851"/>
      <c r="V28" s="902"/>
      <c r="W28" s="903"/>
      <c r="X28" s="913"/>
      <c r="Y28" s="880"/>
      <c r="Z28" s="880"/>
      <c r="AA28" s="880"/>
      <c r="AB28" s="880"/>
      <c r="AC28" s="880"/>
      <c r="AD28" s="889"/>
    </row>
    <row r="29" spans="1:30" ht="24" customHeight="1">
      <c r="A29" s="37"/>
      <c r="B29" s="909"/>
      <c r="C29" s="910"/>
      <c r="D29" s="895"/>
      <c r="E29" s="896"/>
      <c r="F29" s="896"/>
      <c r="G29" s="896"/>
      <c r="H29" s="887" t="s">
        <v>176</v>
      </c>
      <c r="I29" s="887"/>
      <c r="J29" s="887"/>
      <c r="K29" s="896"/>
      <c r="L29" s="896"/>
      <c r="M29" s="896"/>
      <c r="N29" s="896"/>
      <c r="O29" s="896"/>
      <c r="P29" s="18"/>
      <c r="Q29" s="19"/>
      <c r="R29" s="904"/>
      <c r="S29" s="905"/>
      <c r="T29" s="887" t="s">
        <v>177</v>
      </c>
      <c r="U29" s="897"/>
      <c r="V29" s="904"/>
      <c r="W29" s="905"/>
      <c r="X29" s="914"/>
      <c r="Y29" s="881"/>
      <c r="Z29" s="881"/>
      <c r="AA29" s="881"/>
      <c r="AB29" s="881"/>
      <c r="AC29" s="881"/>
      <c r="AD29" s="890"/>
    </row>
    <row r="30" spans="1:30" ht="4.5" customHeight="1"/>
    <row r="32" spans="1:30" ht="18" customHeight="1">
      <c r="A32" s="2" t="s">
        <v>263</v>
      </c>
    </row>
    <row r="33" spans="1:30" ht="72" customHeight="1">
      <c r="B33" s="1240" t="s">
        <v>264</v>
      </c>
      <c r="C33" s="1241"/>
      <c r="D33" s="1241"/>
      <c r="E33" s="1241"/>
      <c r="F33" s="1241"/>
      <c r="G33" s="1241"/>
      <c r="H33" s="1241"/>
      <c r="I33" s="1241"/>
      <c r="J33" s="1241"/>
      <c r="K33" s="1241"/>
      <c r="L33" s="1241"/>
      <c r="M33" s="1241"/>
      <c r="N33" s="1241"/>
      <c r="O33" s="1241"/>
      <c r="P33" s="1241"/>
      <c r="Q33" s="1241"/>
      <c r="R33" s="1241"/>
      <c r="S33" s="1241"/>
      <c r="T33" s="1241"/>
      <c r="U33" s="1241"/>
      <c r="V33" s="1241"/>
      <c r="W33" s="1241"/>
      <c r="X33" s="1241"/>
      <c r="Y33" s="1241"/>
      <c r="Z33" s="1241"/>
      <c r="AA33" s="1241"/>
      <c r="AB33" s="1241"/>
      <c r="AC33" s="1241"/>
      <c r="AD33" s="1242"/>
    </row>
    <row r="41" spans="1:30" ht="18" customHeight="1">
      <c r="A41" s="1047" t="s">
        <v>265</v>
      </c>
      <c r="B41" s="1047"/>
      <c r="C41" s="1047"/>
      <c r="D41" s="1047"/>
      <c r="E41" s="1047"/>
      <c r="F41" s="1047"/>
      <c r="G41" s="1047"/>
      <c r="H41" s="1047"/>
      <c r="I41" s="1047"/>
      <c r="J41" s="1047"/>
      <c r="K41" s="1047"/>
      <c r="L41" s="1047"/>
      <c r="M41" s="1047"/>
      <c r="N41" s="1047"/>
      <c r="O41" s="1047"/>
      <c r="P41" s="1047"/>
      <c r="Q41" s="1047"/>
      <c r="R41" s="1047"/>
      <c r="S41" s="1047"/>
      <c r="T41" s="1047"/>
      <c r="U41" s="1047"/>
      <c r="V41" s="1047"/>
      <c r="W41" s="1047"/>
      <c r="X41" s="1047"/>
      <c r="Y41" s="1047"/>
      <c r="Z41" s="1047"/>
      <c r="AA41" s="1047"/>
      <c r="AB41" s="1047"/>
      <c r="AC41" s="1047"/>
      <c r="AD41" s="1047"/>
    </row>
  </sheetData>
  <mergeCells count="46">
    <mergeCell ref="H27:J27"/>
    <mergeCell ref="AA27:AA29"/>
    <mergeCell ref="V27:W29"/>
    <mergeCell ref="X27:X29"/>
    <mergeCell ref="Y27:Y29"/>
    <mergeCell ref="H28:J28"/>
    <mergeCell ref="P28:Q28"/>
    <mergeCell ref="K27:O29"/>
    <mergeCell ref="R27:S29"/>
    <mergeCell ref="T27:U27"/>
    <mergeCell ref="T29:U29"/>
    <mergeCell ref="T28:U28"/>
    <mergeCell ref="A2:AD2"/>
    <mergeCell ref="U7:AD7"/>
    <mergeCell ref="N7:T7"/>
    <mergeCell ref="A11:Q11"/>
    <mergeCell ref="R11:S11"/>
    <mergeCell ref="T11:V11"/>
    <mergeCell ref="W11:X11"/>
    <mergeCell ref="N8:T8"/>
    <mergeCell ref="U9:AD9"/>
    <mergeCell ref="Y11:AD11"/>
    <mergeCell ref="U8:AD8"/>
    <mergeCell ref="N9:T9"/>
    <mergeCell ref="R21:AD21"/>
    <mergeCell ref="H29:J29"/>
    <mergeCell ref="A41:AD41"/>
    <mergeCell ref="B26:H26"/>
    <mergeCell ref="P26:X26"/>
    <mergeCell ref="Z27:Z29"/>
    <mergeCell ref="B20:I21"/>
    <mergeCell ref="K20:N20"/>
    <mergeCell ref="J21:L21"/>
    <mergeCell ref="M21:P21"/>
    <mergeCell ref="B33:AD33"/>
    <mergeCell ref="B27:C29"/>
    <mergeCell ref="D27:G29"/>
    <mergeCell ref="AC27:AC29"/>
    <mergeCell ref="AD27:AD29"/>
    <mergeCell ref="AB27:AB29"/>
    <mergeCell ref="B19:I19"/>
    <mergeCell ref="J19:AD19"/>
    <mergeCell ref="A14:G14"/>
    <mergeCell ref="H14:J14"/>
    <mergeCell ref="K14:Z14"/>
    <mergeCell ref="AA14:AD14"/>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56"/>
  <sheetViews>
    <sheetView showGridLines="0" view="pageBreakPreview" zoomScaleNormal="100" zoomScaleSheetLayoutView="100" workbookViewId="0">
      <selection activeCell="A2" sqref="A2:AD2"/>
    </sheetView>
  </sheetViews>
  <sheetFormatPr defaultColWidth="2.625" defaultRowHeight="18" customHeight="1"/>
  <cols>
    <col min="1" max="6" width="2.625" style="193"/>
    <col min="7" max="7" width="6.75" style="193" customWidth="1"/>
    <col min="8" max="9" width="2.625" style="193"/>
    <col min="10" max="10" width="4.25" style="193" customWidth="1"/>
    <col min="11" max="11" width="3.625" style="193" customWidth="1"/>
    <col min="12" max="16" width="3.375" style="193" bestFit="1" customWidth="1"/>
    <col min="17" max="17" width="5.625" style="193" customWidth="1"/>
    <col min="18" max="18" width="3.375" style="193" bestFit="1" customWidth="1"/>
    <col min="19" max="19" width="2.625" style="193"/>
    <col min="20" max="22" width="3.25" style="193" customWidth="1"/>
    <col min="23" max="23" width="3.875" style="193" customWidth="1"/>
    <col min="24" max="24" width="3.25" style="193" customWidth="1"/>
    <col min="25" max="26" width="3.375" style="193" bestFit="1" customWidth="1"/>
    <col min="27" max="27" width="2.625" style="193" customWidth="1"/>
    <col min="28" max="29" width="3.375" style="193" bestFit="1" customWidth="1"/>
    <col min="30" max="30" width="2.625" style="193" customWidth="1"/>
    <col min="31" max="31" width="2.625" style="193"/>
    <col min="32" max="32" width="8" style="193" bestFit="1" customWidth="1"/>
    <col min="33" max="33" width="25.625" style="193" hidden="1" customWidth="1"/>
    <col min="34" max="34" width="9.125" style="193" bestFit="1" customWidth="1"/>
    <col min="35" max="35" width="2.625" style="193"/>
    <col min="36" max="36" width="14.375" style="193" bestFit="1" customWidth="1"/>
    <col min="37" max="37" width="8.625" style="193" bestFit="1" customWidth="1"/>
    <col min="38" max="38" width="26.25" style="193" bestFit="1" customWidth="1"/>
    <col min="39" max="39" width="9.75" style="193" bestFit="1" customWidth="1"/>
    <col min="40" max="16384" width="2.625" style="193"/>
  </cols>
  <sheetData>
    <row r="1" spans="1:33" ht="18" customHeight="1">
      <c r="A1" s="1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3" ht="18" customHeight="1">
      <c r="A2" s="490" t="s">
        <v>484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50"/>
    </row>
    <row r="3" spans="1:33" ht="7.5" customHeight="1">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
    </row>
    <row r="4" spans="1:33" ht="18" customHeight="1">
      <c r="A4" s="2"/>
      <c r="B4" s="2"/>
      <c r="C4" s="2"/>
      <c r="D4" s="2"/>
      <c r="E4" s="2"/>
      <c r="F4" s="2"/>
      <c r="G4" s="2"/>
      <c r="H4" s="2"/>
      <c r="I4" s="2"/>
      <c r="J4" s="2"/>
      <c r="K4" s="2"/>
      <c r="L4" s="2"/>
      <c r="M4" s="2"/>
      <c r="N4" s="2"/>
      <c r="O4" s="2"/>
      <c r="P4" s="2"/>
      <c r="Q4" s="2"/>
      <c r="R4" s="2"/>
      <c r="S4" s="2"/>
      <c r="T4" s="2"/>
      <c r="U4" s="507" t="s">
        <v>6</v>
      </c>
      <c r="V4" s="507"/>
      <c r="W4" s="267"/>
      <c r="X4" s="266" t="s">
        <v>5</v>
      </c>
      <c r="Y4" s="449"/>
      <c r="Z4" s="449"/>
      <c r="AA4" s="266" t="s">
        <v>80</v>
      </c>
      <c r="AB4" s="449"/>
      <c r="AC4" s="449"/>
      <c r="AD4" s="258" t="s">
        <v>304</v>
      </c>
      <c r="AE4" s="2"/>
    </row>
    <row r="5" spans="1:33" ht="20.25" customHeight="1">
      <c r="A5" s="170"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3" ht="30" customHeight="1">
      <c r="A6" s="2"/>
      <c r="B6" s="2"/>
      <c r="C6" s="2"/>
      <c r="D6" s="2"/>
      <c r="E6" s="2"/>
      <c r="F6" s="2"/>
      <c r="G6" s="2"/>
      <c r="H6" s="2"/>
      <c r="I6" s="2"/>
      <c r="J6" s="2"/>
      <c r="K6" s="2"/>
      <c r="L6" s="2"/>
      <c r="M6" s="2"/>
      <c r="N6" s="453" t="s">
        <v>2</v>
      </c>
      <c r="O6" s="453"/>
      <c r="P6" s="453"/>
      <c r="Q6" s="453"/>
      <c r="R6" s="453"/>
      <c r="S6" s="453"/>
      <c r="T6" s="453"/>
      <c r="U6" s="454"/>
      <c r="V6" s="454"/>
      <c r="W6" s="454"/>
      <c r="X6" s="454"/>
      <c r="Y6" s="454"/>
      <c r="Z6" s="454"/>
      <c r="AA6" s="454"/>
      <c r="AB6" s="454"/>
      <c r="AC6" s="454"/>
      <c r="AD6" s="454"/>
      <c r="AE6" s="2"/>
    </row>
    <row r="7" spans="1:33" ht="30" customHeight="1">
      <c r="A7" s="2"/>
      <c r="B7" s="2"/>
      <c r="C7" s="2"/>
      <c r="D7" s="2"/>
      <c r="E7" s="2"/>
      <c r="F7" s="2"/>
      <c r="G7" s="2"/>
      <c r="H7" s="2"/>
      <c r="I7" s="2"/>
      <c r="J7" s="2"/>
      <c r="K7" s="2"/>
      <c r="L7" s="2"/>
      <c r="M7" s="2"/>
      <c r="N7" s="453" t="s">
        <v>473</v>
      </c>
      <c r="O7" s="455"/>
      <c r="P7" s="455"/>
      <c r="Q7" s="455"/>
      <c r="R7" s="455"/>
      <c r="S7" s="455"/>
      <c r="T7" s="455"/>
      <c r="U7" s="456"/>
      <c r="V7" s="456"/>
      <c r="W7" s="456"/>
      <c r="X7" s="456"/>
      <c r="Y7" s="456"/>
      <c r="Z7" s="456"/>
      <c r="AA7" s="456"/>
      <c r="AB7" s="456"/>
      <c r="AC7" s="456"/>
      <c r="AD7" s="456"/>
      <c r="AE7" s="2"/>
    </row>
    <row r="8" spans="1:33" ht="30" customHeight="1">
      <c r="A8" s="2"/>
      <c r="B8" s="2"/>
      <c r="C8" s="2"/>
      <c r="D8" s="2"/>
      <c r="E8" s="2"/>
      <c r="F8" s="2"/>
      <c r="G8" s="2"/>
      <c r="H8" s="2"/>
      <c r="I8" s="2"/>
      <c r="J8" s="2"/>
      <c r="K8" s="2"/>
      <c r="L8" s="2"/>
      <c r="M8" s="2"/>
      <c r="N8" s="453" t="s">
        <v>3</v>
      </c>
      <c r="O8" s="455"/>
      <c r="P8" s="455"/>
      <c r="Q8" s="455"/>
      <c r="R8" s="455"/>
      <c r="S8" s="455"/>
      <c r="T8" s="455"/>
      <c r="U8" s="456"/>
      <c r="V8" s="456"/>
      <c r="W8" s="456"/>
      <c r="X8" s="456"/>
      <c r="Y8" s="456"/>
      <c r="Z8" s="456"/>
      <c r="AA8" s="456"/>
      <c r="AB8" s="456"/>
      <c r="AC8" s="456"/>
      <c r="AD8" s="456"/>
      <c r="AE8" s="2"/>
      <c r="AG8" s="193">
        <v>1</v>
      </c>
    </row>
    <row r="9" spans="1:33" ht="30" customHeight="1">
      <c r="A9" s="2"/>
      <c r="B9" s="2"/>
      <c r="C9" s="2"/>
      <c r="D9" s="2"/>
      <c r="E9" s="2"/>
      <c r="F9" s="2"/>
      <c r="G9" s="2"/>
      <c r="H9" s="2"/>
      <c r="I9" s="2"/>
      <c r="J9" s="2"/>
      <c r="K9" s="2"/>
      <c r="L9" s="2"/>
      <c r="M9" s="2"/>
      <c r="N9" s="494" t="s">
        <v>4</v>
      </c>
      <c r="O9" s="455"/>
      <c r="P9" s="455"/>
      <c r="Q9" s="455"/>
      <c r="R9" s="455"/>
      <c r="S9" s="455"/>
      <c r="T9" s="455"/>
      <c r="U9" s="456"/>
      <c r="V9" s="456"/>
      <c r="W9" s="456"/>
      <c r="X9" s="456"/>
      <c r="Y9" s="456"/>
      <c r="Z9" s="456"/>
      <c r="AA9" s="456"/>
      <c r="AB9" s="456"/>
      <c r="AC9" s="456"/>
      <c r="AD9" s="456"/>
      <c r="AE9" s="2"/>
      <c r="AG9" s="193">
        <v>2</v>
      </c>
    </row>
    <row r="10" spans="1:33" ht="23.2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G10" s="193">
        <v>3</v>
      </c>
    </row>
    <row r="11" spans="1:33" ht="21" customHeight="1">
      <c r="A11" s="2"/>
      <c r="B11" s="455" t="s">
        <v>514</v>
      </c>
      <c r="C11" s="455"/>
      <c r="D11" s="455"/>
      <c r="E11" s="455"/>
      <c r="F11" s="455"/>
      <c r="G11" s="455"/>
      <c r="H11" s="455"/>
      <c r="I11" s="455"/>
      <c r="J11" s="455"/>
      <c r="K11" s="455"/>
      <c r="L11" s="455"/>
      <c r="M11" s="455"/>
      <c r="N11" s="455"/>
      <c r="O11" s="455"/>
      <c r="P11" s="455"/>
      <c r="Q11" s="2" t="s">
        <v>6</v>
      </c>
      <c r="R11" s="411"/>
      <c r="S11" s="411"/>
      <c r="T11" s="269" t="s">
        <v>5</v>
      </c>
      <c r="U11" s="411"/>
      <c r="V11" s="411"/>
      <c r="W11" s="2" t="s">
        <v>515</v>
      </c>
      <c r="X11" s="2"/>
      <c r="Y11" s="2"/>
      <c r="Z11" s="2"/>
      <c r="AA11" s="2"/>
      <c r="AB11" s="2"/>
      <c r="AC11" s="2"/>
      <c r="AD11" s="2"/>
      <c r="AE11" s="2"/>
      <c r="AG11" s="193">
        <v>4</v>
      </c>
    </row>
    <row r="12" spans="1:33" ht="21" customHeight="1">
      <c r="A12" s="2" t="s">
        <v>270</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G12" s="193">
        <v>5</v>
      </c>
    </row>
    <row r="13" spans="1:33"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G13" s="193">
        <v>6</v>
      </c>
    </row>
    <row r="14" spans="1:33" ht="55.5" customHeight="1">
      <c r="A14" s="412" t="s">
        <v>25</v>
      </c>
      <c r="B14" s="413"/>
      <c r="C14" s="413"/>
      <c r="D14" s="413"/>
      <c r="E14" s="413"/>
      <c r="F14" s="413"/>
      <c r="G14" s="413"/>
      <c r="H14" s="506" t="s">
        <v>7</v>
      </c>
      <c r="I14" s="506"/>
      <c r="J14" s="506"/>
      <c r="K14" s="452">
        <f>SUM(P26)</f>
        <v>0</v>
      </c>
      <c r="L14" s="452"/>
      <c r="M14" s="452"/>
      <c r="N14" s="452"/>
      <c r="O14" s="452"/>
      <c r="P14" s="452"/>
      <c r="Q14" s="452"/>
      <c r="R14" s="452"/>
      <c r="S14" s="452"/>
      <c r="T14" s="452"/>
      <c r="U14" s="452"/>
      <c r="V14" s="452"/>
      <c r="W14" s="452"/>
      <c r="X14" s="452"/>
      <c r="Y14" s="452"/>
      <c r="Z14" s="452"/>
      <c r="AA14" s="413" t="s">
        <v>8</v>
      </c>
      <c r="AB14" s="413"/>
      <c r="AC14" s="413"/>
      <c r="AD14" s="457"/>
      <c r="AE14" s="2"/>
      <c r="AG14" s="193">
        <v>7</v>
      </c>
    </row>
    <row r="15" spans="1:33" ht="9.75" customHeight="1">
      <c r="A15" s="30"/>
      <c r="B15" s="30"/>
      <c r="C15" s="30"/>
      <c r="D15" s="30"/>
      <c r="E15" s="30"/>
      <c r="F15" s="30"/>
      <c r="G15" s="30"/>
      <c r="H15" s="30"/>
      <c r="I15" s="30"/>
      <c r="J15" s="30"/>
      <c r="K15" s="247"/>
      <c r="L15" s="247"/>
      <c r="M15" s="247"/>
      <c r="N15" s="247"/>
      <c r="O15" s="247"/>
      <c r="P15" s="247"/>
      <c r="Q15" s="247"/>
      <c r="R15" s="247"/>
      <c r="S15" s="247"/>
      <c r="T15" s="247"/>
      <c r="U15" s="247"/>
      <c r="V15" s="247"/>
      <c r="W15" s="247"/>
      <c r="X15" s="247"/>
      <c r="Y15" s="247"/>
      <c r="Z15" s="247"/>
      <c r="AA15" s="32"/>
      <c r="AB15" s="32"/>
      <c r="AC15" s="32"/>
      <c r="AD15" s="32"/>
      <c r="AE15" s="2"/>
      <c r="AG15" s="193">
        <v>8</v>
      </c>
    </row>
    <row r="16" spans="1:33" ht="18" customHeight="1">
      <c r="A16" s="2" t="s">
        <v>9</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G16" s="193">
        <v>9</v>
      </c>
    </row>
    <row r="17" spans="1:33" ht="31.5" customHeight="1">
      <c r="A17" s="2"/>
      <c r="B17" s="458" t="s">
        <v>10</v>
      </c>
      <c r="C17" s="459"/>
      <c r="D17" s="459"/>
      <c r="E17" s="459"/>
      <c r="F17" s="459"/>
      <c r="G17" s="459"/>
      <c r="H17" s="459"/>
      <c r="I17" s="460"/>
      <c r="J17" s="491"/>
      <c r="K17" s="492"/>
      <c r="L17" s="492"/>
      <c r="M17" s="492"/>
      <c r="N17" s="492"/>
      <c r="O17" s="492"/>
      <c r="P17" s="492"/>
      <c r="Q17" s="492"/>
      <c r="R17" s="492"/>
      <c r="S17" s="492"/>
      <c r="T17" s="492"/>
      <c r="U17" s="492"/>
      <c r="V17" s="492"/>
      <c r="W17" s="492"/>
      <c r="X17" s="492"/>
      <c r="Y17" s="492"/>
      <c r="Z17" s="492"/>
      <c r="AA17" s="492"/>
      <c r="AB17" s="492"/>
      <c r="AC17" s="492"/>
      <c r="AD17" s="493"/>
      <c r="AE17" s="2"/>
      <c r="AG17" s="193">
        <v>11</v>
      </c>
    </row>
    <row r="18" spans="1:33" ht="9.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G18" s="193">
        <v>12</v>
      </c>
    </row>
    <row r="19" spans="1:33" ht="18" customHeight="1">
      <c r="A19" s="2"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3" ht="18.75" customHeight="1">
      <c r="A20" s="2"/>
      <c r="B20" s="461" t="s">
        <v>12</v>
      </c>
      <c r="C20" s="461"/>
      <c r="D20" s="461"/>
      <c r="E20" s="461"/>
      <c r="F20" s="461"/>
      <c r="G20" s="461"/>
      <c r="H20" s="461"/>
      <c r="I20" s="461"/>
      <c r="J20" s="461"/>
      <c r="K20" s="462"/>
      <c r="L20" s="462"/>
      <c r="M20" s="462"/>
      <c r="N20" s="462"/>
      <c r="O20" s="461" t="s">
        <v>13</v>
      </c>
      <c r="P20" s="461"/>
      <c r="Q20" s="461"/>
      <c r="R20" s="461"/>
      <c r="S20" s="461"/>
      <c r="T20" s="461"/>
      <c r="U20" s="461"/>
      <c r="V20" s="461"/>
      <c r="W20" s="461"/>
      <c r="X20" s="2"/>
      <c r="Y20" s="2"/>
      <c r="Z20" s="2"/>
      <c r="AA20" s="2"/>
      <c r="AB20" s="2"/>
      <c r="AC20" s="2"/>
      <c r="AD20" s="2"/>
      <c r="AE20" s="2"/>
    </row>
    <row r="21" spans="1:33" ht="18.75" customHeight="1">
      <c r="A21" s="2"/>
      <c r="B21" s="435" t="s">
        <v>14</v>
      </c>
      <c r="C21" s="436"/>
      <c r="D21" s="436"/>
      <c r="E21" s="436"/>
      <c r="F21" s="436"/>
      <c r="G21" s="436"/>
      <c r="H21" s="436"/>
      <c r="I21" s="436"/>
      <c r="J21" s="436"/>
      <c r="K21" s="437"/>
      <c r="L21" s="437"/>
      <c r="M21" s="437"/>
      <c r="N21" s="438"/>
      <c r="O21" s="243"/>
      <c r="P21" s="439"/>
      <c r="Q21" s="439"/>
      <c r="R21" s="439"/>
      <c r="S21" s="439"/>
      <c r="T21" s="439"/>
      <c r="U21" s="439"/>
      <c r="V21" s="439"/>
      <c r="W21" s="80" t="s">
        <v>15</v>
      </c>
      <c r="X21" s="2"/>
      <c r="Y21" s="2"/>
      <c r="Z21" s="2"/>
      <c r="AA21" s="2"/>
      <c r="AB21" s="2"/>
      <c r="AC21" s="2"/>
      <c r="AD21" s="2"/>
      <c r="AE21" s="2"/>
    </row>
    <row r="22" spans="1:33" ht="18.75" customHeight="1">
      <c r="A22" s="2"/>
      <c r="B22" s="78" t="s">
        <v>16</v>
      </c>
      <c r="C22" s="79"/>
      <c r="D22" s="79"/>
      <c r="E22" s="79"/>
      <c r="F22" s="79"/>
      <c r="G22" s="79"/>
      <c r="H22" s="79"/>
      <c r="I22" s="79"/>
      <c r="J22" s="423"/>
      <c r="K22" s="423"/>
      <c r="L22" s="423"/>
      <c r="M22" s="423"/>
      <c r="N22" s="424"/>
      <c r="O22" s="244"/>
      <c r="P22" s="439">
        <f>SUM(R33)</f>
        <v>0</v>
      </c>
      <c r="Q22" s="439"/>
      <c r="R22" s="439"/>
      <c r="S22" s="439"/>
      <c r="T22" s="439"/>
      <c r="U22" s="439"/>
      <c r="V22" s="439"/>
      <c r="W22" s="10" t="s">
        <v>15</v>
      </c>
      <c r="X22" s="2"/>
      <c r="Y22" s="2"/>
      <c r="Z22" s="2"/>
      <c r="AA22" s="2"/>
      <c r="AB22" s="2"/>
      <c r="AC22" s="2"/>
      <c r="AD22" s="2"/>
      <c r="AE22" s="2"/>
    </row>
    <row r="23" spans="1:33" ht="18.75" customHeight="1">
      <c r="A23" s="2"/>
      <c r="B23" s="78" t="s">
        <v>489</v>
      </c>
      <c r="C23" s="79"/>
      <c r="D23" s="79"/>
      <c r="E23" s="79"/>
      <c r="F23" s="79"/>
      <c r="G23" s="79"/>
      <c r="H23" s="79"/>
      <c r="I23" s="79"/>
      <c r="J23" s="423"/>
      <c r="K23" s="423"/>
      <c r="L23" s="423"/>
      <c r="M23" s="423"/>
      <c r="N23" s="424"/>
      <c r="O23" s="244"/>
      <c r="P23" s="439">
        <f>SUM(R40)</f>
        <v>0</v>
      </c>
      <c r="Q23" s="439"/>
      <c r="R23" s="439"/>
      <c r="S23" s="439"/>
      <c r="T23" s="439"/>
      <c r="U23" s="439"/>
      <c r="V23" s="439"/>
      <c r="W23" s="80" t="s">
        <v>15</v>
      </c>
      <c r="X23" s="2"/>
      <c r="Y23" s="2"/>
      <c r="Z23" s="2"/>
      <c r="AA23" s="2"/>
      <c r="AB23" s="2"/>
      <c r="AC23" s="2"/>
      <c r="AD23" s="2"/>
      <c r="AE23" s="2"/>
    </row>
    <row r="24" spans="1:33" ht="18.75" customHeight="1">
      <c r="A24" s="2"/>
      <c r="B24" s="501" t="s">
        <v>497</v>
      </c>
      <c r="C24" s="469"/>
      <c r="D24" s="469"/>
      <c r="E24" s="469"/>
      <c r="F24" s="469"/>
      <c r="G24" s="469"/>
      <c r="H24" s="469"/>
      <c r="I24" s="469"/>
      <c r="J24" s="469"/>
      <c r="K24" s="469"/>
      <c r="L24" s="469"/>
      <c r="M24" s="469"/>
      <c r="N24" s="470"/>
      <c r="O24" s="244"/>
      <c r="P24" s="502">
        <f>SUM(R48)</f>
        <v>0</v>
      </c>
      <c r="Q24" s="502"/>
      <c r="R24" s="502"/>
      <c r="S24" s="502"/>
      <c r="T24" s="502"/>
      <c r="U24" s="502"/>
      <c r="V24" s="502"/>
      <c r="W24" s="10" t="s">
        <v>15</v>
      </c>
      <c r="X24" s="2"/>
      <c r="Y24" s="2"/>
      <c r="Z24" s="2"/>
      <c r="AA24" s="2"/>
      <c r="AB24" s="2"/>
      <c r="AC24" s="2"/>
      <c r="AD24" s="2"/>
      <c r="AE24" s="2"/>
    </row>
    <row r="25" spans="1:33" ht="18.75" customHeight="1" thickBot="1">
      <c r="A25" s="2"/>
      <c r="B25" s="503" t="s">
        <v>20</v>
      </c>
      <c r="C25" s="503"/>
      <c r="D25" s="503"/>
      <c r="E25" s="503"/>
      <c r="F25" s="503"/>
      <c r="G25" s="503"/>
      <c r="H25" s="503"/>
      <c r="I25" s="503"/>
      <c r="J25" s="503"/>
      <c r="K25" s="503"/>
      <c r="L25" s="503"/>
      <c r="M25" s="503"/>
      <c r="N25" s="503"/>
      <c r="O25" s="244"/>
      <c r="P25" s="502">
        <f>SUM(I54)</f>
        <v>0</v>
      </c>
      <c r="Q25" s="502"/>
      <c r="R25" s="502"/>
      <c r="S25" s="502"/>
      <c r="T25" s="502"/>
      <c r="U25" s="502"/>
      <c r="V25" s="502"/>
      <c r="W25" s="10" t="s">
        <v>15</v>
      </c>
      <c r="X25" s="2"/>
      <c r="Y25" s="2"/>
      <c r="Z25" s="2"/>
      <c r="AA25" s="2"/>
      <c r="AB25" s="2"/>
      <c r="AC25" s="2"/>
      <c r="AD25" s="2"/>
      <c r="AE25" s="2"/>
    </row>
    <row r="26" spans="1:33" ht="18.75" customHeight="1" thickTop="1" thickBot="1">
      <c r="A26" s="2"/>
      <c r="B26" s="495" t="s">
        <v>72</v>
      </c>
      <c r="C26" s="496"/>
      <c r="D26" s="496"/>
      <c r="E26" s="496"/>
      <c r="F26" s="496"/>
      <c r="G26" s="496"/>
      <c r="H26" s="496"/>
      <c r="I26" s="496"/>
      <c r="J26" s="497"/>
      <c r="K26" s="498"/>
      <c r="L26" s="498"/>
      <c r="M26" s="498"/>
      <c r="N26" s="499"/>
      <c r="O26" s="248"/>
      <c r="P26" s="500">
        <f>SUM(P21:V25)</f>
        <v>0</v>
      </c>
      <c r="Q26" s="500"/>
      <c r="R26" s="500"/>
      <c r="S26" s="500"/>
      <c r="T26" s="500"/>
      <c r="U26" s="500"/>
      <c r="V26" s="500"/>
      <c r="W26" s="33" t="s">
        <v>15</v>
      </c>
      <c r="X26" s="2"/>
      <c r="Y26" s="2"/>
      <c r="Z26" s="2"/>
      <c r="AA26" s="2"/>
      <c r="AB26" s="2"/>
      <c r="AC26" s="2"/>
      <c r="AD26" s="2"/>
      <c r="AE26" s="2"/>
    </row>
    <row r="27" spans="1:33" ht="6" customHeight="1" thickTop="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3" ht="18" customHeight="1">
      <c r="A28" s="2" t="s">
        <v>485</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3" ht="17.25" customHeight="1">
      <c r="A29" s="35"/>
      <c r="B29" s="417" t="s">
        <v>22</v>
      </c>
      <c r="C29" s="418"/>
      <c r="D29" s="418"/>
      <c r="E29" s="419"/>
      <c r="F29" s="504" t="s">
        <v>23</v>
      </c>
      <c r="G29" s="505"/>
      <c r="H29" s="505"/>
      <c r="I29" s="505"/>
      <c r="J29" s="505"/>
      <c r="K29" s="433" t="s">
        <v>24</v>
      </c>
      <c r="L29" s="423"/>
      <c r="M29" s="423"/>
      <c r="N29" s="423"/>
      <c r="O29" s="423"/>
      <c r="P29" s="434"/>
      <c r="Q29" s="109"/>
      <c r="R29" s="423" t="s">
        <v>25</v>
      </c>
      <c r="S29" s="423"/>
      <c r="T29" s="423"/>
      <c r="U29" s="423"/>
      <c r="V29" s="423"/>
      <c r="W29" s="424"/>
      <c r="X29" s="2"/>
      <c r="Y29" s="2"/>
      <c r="Z29" s="2"/>
      <c r="AA29" s="2"/>
      <c r="AB29" s="2"/>
      <c r="AC29" s="2"/>
      <c r="AD29" s="2"/>
      <c r="AE29" s="2"/>
    </row>
    <row r="30" spans="1:33" ht="17.25" customHeight="1">
      <c r="A30" s="35"/>
      <c r="B30" s="420" t="s">
        <v>17</v>
      </c>
      <c r="C30" s="421"/>
      <c r="D30" s="421"/>
      <c r="E30" s="422"/>
      <c r="F30" s="440">
        <f>SUM('状況報告書別表（第１号別表 ）'!BP132)</f>
        <v>0</v>
      </c>
      <c r="G30" s="441"/>
      <c r="H30" s="441"/>
      <c r="I30" s="441"/>
      <c r="J30" s="270" t="s">
        <v>26</v>
      </c>
      <c r="K30" s="250" t="s">
        <v>27</v>
      </c>
      <c r="L30" s="425">
        <v>1300</v>
      </c>
      <c r="M30" s="425"/>
      <c r="N30" s="425"/>
      <c r="O30" s="425"/>
      <c r="P30" s="249" t="s">
        <v>15</v>
      </c>
      <c r="Q30" s="251" t="s">
        <v>28</v>
      </c>
      <c r="R30" s="426">
        <f>F30*L30</f>
        <v>0</v>
      </c>
      <c r="S30" s="426"/>
      <c r="T30" s="426"/>
      <c r="U30" s="426"/>
      <c r="V30" s="426"/>
      <c r="W30" s="102" t="s">
        <v>15</v>
      </c>
      <c r="X30" s="2"/>
      <c r="Y30" s="2"/>
      <c r="Z30" s="2"/>
      <c r="AA30" s="2"/>
      <c r="AB30" s="2"/>
      <c r="AC30" s="2"/>
      <c r="AD30" s="2"/>
      <c r="AE30" s="2"/>
    </row>
    <row r="31" spans="1:33" ht="17.25" customHeight="1">
      <c r="A31" s="35"/>
      <c r="B31" s="414" t="s">
        <v>18</v>
      </c>
      <c r="C31" s="415"/>
      <c r="D31" s="415"/>
      <c r="E31" s="416"/>
      <c r="F31" s="427">
        <f>SUM('状況報告書別表（第１号別表 ）'!BQ132)</f>
        <v>0</v>
      </c>
      <c r="G31" s="428"/>
      <c r="H31" s="428"/>
      <c r="I31" s="428"/>
      <c r="J31" s="271" t="s">
        <v>26</v>
      </c>
      <c r="K31" s="253" t="s">
        <v>27</v>
      </c>
      <c r="L31" s="429">
        <v>1100</v>
      </c>
      <c r="M31" s="429"/>
      <c r="N31" s="429"/>
      <c r="O31" s="429"/>
      <c r="P31" s="252" t="s">
        <v>15</v>
      </c>
      <c r="Q31" s="254" t="s">
        <v>28</v>
      </c>
      <c r="R31" s="430">
        <f t="shared" ref="R31" si="0">F31*L31</f>
        <v>0</v>
      </c>
      <c r="S31" s="430"/>
      <c r="T31" s="430"/>
      <c r="U31" s="430"/>
      <c r="V31" s="430"/>
      <c r="W31" s="255" t="s">
        <v>15</v>
      </c>
      <c r="X31" s="2"/>
      <c r="Y31" s="2"/>
      <c r="Z31" s="2"/>
      <c r="AA31" s="2"/>
      <c r="AB31" s="2"/>
      <c r="AC31" s="2"/>
      <c r="AD31" s="2"/>
      <c r="AE31" s="2"/>
    </row>
    <row r="32" spans="1:33" ht="17.25" customHeight="1">
      <c r="A32" s="35"/>
      <c r="B32" s="414" t="s">
        <v>19</v>
      </c>
      <c r="C32" s="415"/>
      <c r="D32" s="415"/>
      <c r="E32" s="416"/>
      <c r="F32" s="427">
        <f>SUM('状況報告書別表（第１号別表 ）'!BR132)</f>
        <v>0</v>
      </c>
      <c r="G32" s="428"/>
      <c r="H32" s="428"/>
      <c r="I32" s="428"/>
      <c r="J32" s="271" t="s">
        <v>26</v>
      </c>
      <c r="K32" s="253" t="s">
        <v>27</v>
      </c>
      <c r="L32" s="429">
        <v>900</v>
      </c>
      <c r="M32" s="429"/>
      <c r="N32" s="429"/>
      <c r="O32" s="429"/>
      <c r="P32" s="252" t="s">
        <v>15</v>
      </c>
      <c r="Q32" s="254" t="s">
        <v>28</v>
      </c>
      <c r="R32" s="430">
        <f>F32*L32</f>
        <v>0</v>
      </c>
      <c r="S32" s="430"/>
      <c r="T32" s="430"/>
      <c r="U32" s="430"/>
      <c r="V32" s="430"/>
      <c r="W32" s="255" t="s">
        <v>15</v>
      </c>
      <c r="X32" s="2"/>
      <c r="Y32" s="2"/>
      <c r="Z32" s="2"/>
      <c r="AA32" s="2"/>
      <c r="AB32" s="2"/>
      <c r="AC32" s="2"/>
      <c r="AD32" s="2"/>
      <c r="AE32" s="2"/>
    </row>
    <row r="33" spans="1:31" ht="17.25" customHeight="1">
      <c r="A33" s="11"/>
      <c r="B33" s="446" t="s">
        <v>29</v>
      </c>
      <c r="C33" s="447"/>
      <c r="D33" s="447"/>
      <c r="E33" s="448"/>
      <c r="F33" s="463"/>
      <c r="G33" s="464"/>
      <c r="H33" s="464"/>
      <c r="I33" s="464"/>
      <c r="J33" s="465"/>
      <c r="K33" s="442"/>
      <c r="L33" s="443"/>
      <c r="M33" s="443"/>
      <c r="N33" s="443"/>
      <c r="O33" s="443"/>
      <c r="P33" s="444"/>
      <c r="Q33" s="256"/>
      <c r="R33" s="445">
        <f>SUM(R30:V32)</f>
        <v>0</v>
      </c>
      <c r="S33" s="445"/>
      <c r="T33" s="445"/>
      <c r="U33" s="445"/>
      <c r="V33" s="445"/>
      <c r="W33" s="80" t="s">
        <v>15</v>
      </c>
      <c r="X33" s="2"/>
      <c r="Y33" s="2"/>
      <c r="Z33" s="2"/>
      <c r="AA33" s="2"/>
      <c r="AB33" s="2"/>
      <c r="AC33" s="2"/>
      <c r="AD33" s="2"/>
      <c r="AE33" s="2"/>
    </row>
    <row r="34" spans="1:31" ht="6" customHeight="1">
      <c r="A34" s="2"/>
      <c r="B34" s="2"/>
      <c r="C34" s="2"/>
      <c r="D34" s="2"/>
      <c r="E34" s="2"/>
      <c r="F34" s="272"/>
      <c r="G34" s="272"/>
      <c r="H34" s="272"/>
      <c r="I34" s="272"/>
      <c r="J34" s="272"/>
      <c r="K34" s="2"/>
      <c r="L34" s="2"/>
      <c r="M34" s="2"/>
      <c r="N34" s="2"/>
      <c r="O34" s="2"/>
      <c r="P34" s="2"/>
      <c r="Q34" s="2"/>
      <c r="R34" s="2"/>
      <c r="S34" s="2"/>
      <c r="T34" s="2"/>
      <c r="U34" s="2"/>
      <c r="V34" s="2"/>
      <c r="W34" s="2"/>
      <c r="X34" s="2"/>
      <c r="Y34" s="2"/>
      <c r="Z34" s="2"/>
      <c r="AA34" s="2"/>
      <c r="AB34" s="2"/>
      <c r="AC34" s="2"/>
      <c r="AD34" s="2"/>
      <c r="AE34" s="2"/>
    </row>
    <row r="35" spans="1:31" ht="15" customHeight="1">
      <c r="A35" s="2" t="s">
        <v>491</v>
      </c>
      <c r="B35" s="2"/>
      <c r="C35" s="2"/>
      <c r="D35" s="2"/>
      <c r="E35" s="2"/>
      <c r="F35" s="272"/>
      <c r="G35" s="272"/>
      <c r="H35" s="272"/>
      <c r="I35" s="272"/>
      <c r="J35" s="272"/>
      <c r="K35" s="2"/>
      <c r="L35" s="2"/>
      <c r="M35" s="2"/>
      <c r="N35" s="2"/>
      <c r="O35" s="2"/>
      <c r="P35" s="2"/>
      <c r="Q35" s="2"/>
      <c r="R35" s="2"/>
      <c r="S35" s="2"/>
      <c r="T35" s="2"/>
      <c r="U35" s="2"/>
      <c r="V35" s="2"/>
      <c r="W35" s="2"/>
      <c r="X35" s="2"/>
      <c r="Y35" s="2"/>
      <c r="Z35" s="2"/>
      <c r="AA35" s="2"/>
      <c r="AB35" s="2"/>
      <c r="AC35" s="2"/>
      <c r="AD35" s="2"/>
      <c r="AE35" s="2"/>
    </row>
    <row r="36" spans="1:31" ht="17.25" customHeight="1">
      <c r="A36" s="35"/>
      <c r="B36" s="417" t="s">
        <v>30</v>
      </c>
      <c r="C36" s="418"/>
      <c r="D36" s="418"/>
      <c r="E36" s="419"/>
      <c r="F36" s="431" t="s">
        <v>23</v>
      </c>
      <c r="G36" s="432"/>
      <c r="H36" s="432"/>
      <c r="I36" s="432"/>
      <c r="J36" s="432"/>
      <c r="K36" s="433" t="s">
        <v>24</v>
      </c>
      <c r="L36" s="423"/>
      <c r="M36" s="423"/>
      <c r="N36" s="423"/>
      <c r="O36" s="423"/>
      <c r="P36" s="434"/>
      <c r="Q36" s="109"/>
      <c r="R36" s="423" t="s">
        <v>25</v>
      </c>
      <c r="S36" s="423"/>
      <c r="T36" s="423"/>
      <c r="U36" s="423"/>
      <c r="V36" s="423"/>
      <c r="W36" s="424"/>
      <c r="X36" s="2"/>
      <c r="Y36" s="2"/>
      <c r="Z36" s="2"/>
      <c r="AA36" s="2"/>
      <c r="AB36" s="2"/>
      <c r="AC36" s="2"/>
      <c r="AD36" s="2"/>
      <c r="AE36" s="2"/>
    </row>
    <row r="37" spans="1:31" ht="17.25" customHeight="1">
      <c r="A37" s="35"/>
      <c r="B37" s="420" t="s">
        <v>486</v>
      </c>
      <c r="C37" s="421"/>
      <c r="D37" s="421"/>
      <c r="E37" s="422"/>
      <c r="F37" s="440">
        <f>SUM('状況報告書別表（第１号別表 ）'!BT132)</f>
        <v>0</v>
      </c>
      <c r="G37" s="441"/>
      <c r="H37" s="441"/>
      <c r="I37" s="441"/>
      <c r="J37" s="270" t="s">
        <v>26</v>
      </c>
      <c r="K37" s="250" t="s">
        <v>27</v>
      </c>
      <c r="L37" s="425">
        <v>400</v>
      </c>
      <c r="M37" s="425"/>
      <c r="N37" s="425"/>
      <c r="O37" s="425"/>
      <c r="P37" s="249" t="s">
        <v>15</v>
      </c>
      <c r="Q37" s="251" t="s">
        <v>28</v>
      </c>
      <c r="R37" s="426">
        <f t="shared" ref="R37:R39" si="1">F37*L37</f>
        <v>0</v>
      </c>
      <c r="S37" s="426"/>
      <c r="T37" s="426"/>
      <c r="U37" s="426"/>
      <c r="V37" s="426"/>
      <c r="W37" s="102" t="s">
        <v>15</v>
      </c>
      <c r="X37" s="2"/>
      <c r="Y37" s="2"/>
      <c r="Z37" s="2"/>
      <c r="AA37" s="2"/>
      <c r="AB37" s="2"/>
      <c r="AC37" s="2"/>
      <c r="AD37" s="2"/>
      <c r="AE37" s="2"/>
    </row>
    <row r="38" spans="1:31" ht="17.25" customHeight="1">
      <c r="A38" s="35"/>
      <c r="B38" s="414" t="s">
        <v>487</v>
      </c>
      <c r="C38" s="415"/>
      <c r="D38" s="415"/>
      <c r="E38" s="416"/>
      <c r="F38" s="427">
        <f>SUM('状況報告書別表（第１号別表 ）'!BT133)</f>
        <v>0</v>
      </c>
      <c r="G38" s="428"/>
      <c r="H38" s="428"/>
      <c r="I38" s="428"/>
      <c r="J38" s="271" t="s">
        <v>26</v>
      </c>
      <c r="K38" s="253" t="s">
        <v>27</v>
      </c>
      <c r="L38" s="429">
        <v>2400</v>
      </c>
      <c r="M38" s="429"/>
      <c r="N38" s="429"/>
      <c r="O38" s="429"/>
      <c r="P38" s="252" t="s">
        <v>15</v>
      </c>
      <c r="Q38" s="254" t="s">
        <v>28</v>
      </c>
      <c r="R38" s="430">
        <f t="shared" si="1"/>
        <v>0</v>
      </c>
      <c r="S38" s="430"/>
      <c r="T38" s="430"/>
      <c r="U38" s="430"/>
      <c r="V38" s="430"/>
      <c r="W38" s="255" t="s">
        <v>15</v>
      </c>
      <c r="X38" s="2"/>
      <c r="Y38" s="2"/>
      <c r="Z38" s="2"/>
      <c r="AA38" s="2"/>
      <c r="AB38" s="2"/>
      <c r="AC38" s="2"/>
      <c r="AD38" s="2"/>
      <c r="AE38" s="2"/>
    </row>
    <row r="39" spans="1:31" ht="17.25" customHeight="1">
      <c r="A39" s="35"/>
      <c r="B39" s="414" t="s">
        <v>488</v>
      </c>
      <c r="C39" s="415"/>
      <c r="D39" s="415"/>
      <c r="E39" s="416"/>
      <c r="F39" s="427">
        <f>SUM('状況報告書別表（第１号別表 ）'!BT134)</f>
        <v>0</v>
      </c>
      <c r="G39" s="428"/>
      <c r="H39" s="428"/>
      <c r="I39" s="428"/>
      <c r="J39" s="271" t="s">
        <v>26</v>
      </c>
      <c r="K39" s="253" t="s">
        <v>27</v>
      </c>
      <c r="L39" s="429">
        <v>400</v>
      </c>
      <c r="M39" s="429"/>
      <c r="N39" s="429"/>
      <c r="O39" s="429"/>
      <c r="P39" s="252" t="s">
        <v>15</v>
      </c>
      <c r="Q39" s="254" t="s">
        <v>28</v>
      </c>
      <c r="R39" s="430">
        <f t="shared" si="1"/>
        <v>0</v>
      </c>
      <c r="S39" s="430"/>
      <c r="T39" s="430"/>
      <c r="U39" s="430"/>
      <c r="V39" s="430"/>
      <c r="W39" s="255" t="s">
        <v>15</v>
      </c>
      <c r="X39" s="2"/>
      <c r="Y39" s="2"/>
      <c r="Z39" s="2"/>
      <c r="AA39" s="2"/>
      <c r="AB39" s="2"/>
      <c r="AC39" s="2"/>
      <c r="AD39" s="2"/>
      <c r="AE39" s="2"/>
    </row>
    <row r="40" spans="1:31" ht="17.25" customHeight="1">
      <c r="A40" s="11"/>
      <c r="B40" s="446" t="s">
        <v>29</v>
      </c>
      <c r="C40" s="447"/>
      <c r="D40" s="447"/>
      <c r="E40" s="448"/>
      <c r="F40" s="463"/>
      <c r="G40" s="464"/>
      <c r="H40" s="464"/>
      <c r="I40" s="464"/>
      <c r="J40" s="465"/>
      <c r="K40" s="442"/>
      <c r="L40" s="443"/>
      <c r="M40" s="443"/>
      <c r="N40" s="443"/>
      <c r="O40" s="443"/>
      <c r="P40" s="444"/>
      <c r="Q40" s="256"/>
      <c r="R40" s="445">
        <f>SUM(R37:V39)</f>
        <v>0</v>
      </c>
      <c r="S40" s="445"/>
      <c r="T40" s="445"/>
      <c r="U40" s="445"/>
      <c r="V40" s="445"/>
      <c r="W40" s="80" t="s">
        <v>15</v>
      </c>
      <c r="X40" s="2"/>
      <c r="Y40" s="2"/>
      <c r="Z40" s="2"/>
      <c r="AA40" s="2"/>
      <c r="AB40" s="2"/>
      <c r="AC40" s="2"/>
      <c r="AD40" s="2"/>
      <c r="AE40" s="2"/>
    </row>
    <row r="41" spans="1:31" ht="6" customHeight="1">
      <c r="A41" s="2"/>
      <c r="B41" s="259"/>
      <c r="C41" s="259"/>
      <c r="D41" s="259"/>
      <c r="E41" s="260"/>
      <c r="F41" s="273"/>
      <c r="G41" s="274"/>
      <c r="H41" s="274"/>
      <c r="I41" s="275"/>
      <c r="J41" s="273"/>
      <c r="K41" s="261"/>
      <c r="L41" s="261"/>
      <c r="M41" s="20"/>
      <c r="N41" s="20"/>
      <c r="O41" s="20"/>
      <c r="P41" s="20"/>
      <c r="Q41" s="20"/>
      <c r="R41" s="20"/>
      <c r="S41" s="20"/>
      <c r="T41" s="38"/>
      <c r="U41" s="38"/>
      <c r="V41" s="38"/>
      <c r="W41" s="38"/>
      <c r="X41" s="38"/>
      <c r="Y41" s="38"/>
      <c r="Z41" s="38"/>
      <c r="AA41" s="38"/>
      <c r="AB41" s="38"/>
      <c r="AC41" s="38"/>
      <c r="AD41" s="38"/>
      <c r="AE41" s="2"/>
    </row>
    <row r="42" spans="1:31" ht="18" customHeight="1">
      <c r="A42" s="2" t="s">
        <v>490</v>
      </c>
      <c r="B42" s="2"/>
      <c r="C42" s="2"/>
      <c r="D42" s="2"/>
      <c r="E42" s="2"/>
      <c r="F42" s="272"/>
      <c r="G42" s="272"/>
      <c r="H42" s="272"/>
      <c r="I42" s="272"/>
      <c r="J42" s="272"/>
      <c r="K42" s="2"/>
      <c r="L42" s="2"/>
      <c r="M42" s="2"/>
      <c r="N42" s="2"/>
      <c r="O42" s="2"/>
      <c r="P42" s="2"/>
      <c r="Q42" s="257"/>
      <c r="R42" s="466"/>
      <c r="S42" s="466"/>
      <c r="T42" s="466"/>
      <c r="U42" s="466"/>
      <c r="V42" s="466"/>
      <c r="W42" s="466"/>
      <c r="X42" s="466"/>
      <c r="Y42" s="466"/>
      <c r="Z42" s="466"/>
      <c r="AA42" s="466"/>
      <c r="AB42" s="466"/>
      <c r="AC42" s="466"/>
      <c r="AD42" s="466"/>
      <c r="AE42" s="2"/>
    </row>
    <row r="43" spans="1:31" ht="17.25" customHeight="1">
      <c r="A43" s="35"/>
      <c r="B43" s="417" t="s">
        <v>30</v>
      </c>
      <c r="C43" s="418"/>
      <c r="D43" s="418"/>
      <c r="E43" s="419"/>
      <c r="F43" s="431" t="s">
        <v>23</v>
      </c>
      <c r="G43" s="432"/>
      <c r="H43" s="432"/>
      <c r="I43" s="432"/>
      <c r="J43" s="432"/>
      <c r="K43" s="433" t="s">
        <v>24</v>
      </c>
      <c r="L43" s="423"/>
      <c r="M43" s="423"/>
      <c r="N43" s="423"/>
      <c r="O43" s="423"/>
      <c r="P43" s="434"/>
      <c r="Q43" s="109"/>
      <c r="R43" s="423" t="s">
        <v>25</v>
      </c>
      <c r="S43" s="423"/>
      <c r="T43" s="423"/>
      <c r="U43" s="423"/>
      <c r="V43" s="423"/>
      <c r="W43" s="424"/>
      <c r="X43" s="2"/>
      <c r="Y43" s="2"/>
      <c r="Z43" s="2"/>
      <c r="AA43" s="2"/>
      <c r="AB43" s="2"/>
      <c r="AC43" s="2"/>
      <c r="AD43" s="2"/>
      <c r="AE43" s="2"/>
    </row>
    <row r="44" spans="1:31" ht="17.25" customHeight="1">
      <c r="A44" s="35"/>
      <c r="B44" s="420" t="s">
        <v>492</v>
      </c>
      <c r="C44" s="421"/>
      <c r="D44" s="421"/>
      <c r="E44" s="422"/>
      <c r="F44" s="440">
        <f>SUM('状況報告書別表（第１号別表 ）'!DC132)</f>
        <v>0</v>
      </c>
      <c r="G44" s="441"/>
      <c r="H44" s="441"/>
      <c r="I44" s="441"/>
      <c r="J44" s="270" t="s">
        <v>26</v>
      </c>
      <c r="K44" s="250" t="s">
        <v>27</v>
      </c>
      <c r="L44" s="425">
        <v>300</v>
      </c>
      <c r="M44" s="425"/>
      <c r="N44" s="425"/>
      <c r="O44" s="425"/>
      <c r="P44" s="249" t="s">
        <v>15</v>
      </c>
      <c r="Q44" s="251" t="s">
        <v>28</v>
      </c>
      <c r="R44" s="426">
        <f t="shared" ref="R44:R46" si="2">F44*L44</f>
        <v>0</v>
      </c>
      <c r="S44" s="426"/>
      <c r="T44" s="426"/>
      <c r="U44" s="426"/>
      <c r="V44" s="426"/>
      <c r="W44" s="102" t="s">
        <v>15</v>
      </c>
      <c r="X44" s="2"/>
      <c r="Y44" s="2"/>
      <c r="Z44" s="2"/>
      <c r="AA44" s="2"/>
      <c r="AB44" s="2"/>
      <c r="AC44" s="2"/>
      <c r="AD44" s="2"/>
      <c r="AE44" s="2"/>
    </row>
    <row r="45" spans="1:31" ht="17.25" customHeight="1">
      <c r="A45" s="35"/>
      <c r="B45" s="414" t="s">
        <v>493</v>
      </c>
      <c r="C45" s="415"/>
      <c r="D45" s="415"/>
      <c r="E45" s="416"/>
      <c r="F45" s="427">
        <f>SUM('状況報告書別表（第１号別表 ）'!DC133)</f>
        <v>0</v>
      </c>
      <c r="G45" s="428"/>
      <c r="H45" s="428"/>
      <c r="I45" s="428"/>
      <c r="J45" s="271" t="s">
        <v>26</v>
      </c>
      <c r="K45" s="253" t="s">
        <v>27</v>
      </c>
      <c r="L45" s="429">
        <v>240</v>
      </c>
      <c r="M45" s="429"/>
      <c r="N45" s="429"/>
      <c r="O45" s="429"/>
      <c r="P45" s="252" t="s">
        <v>15</v>
      </c>
      <c r="Q45" s="254" t="s">
        <v>28</v>
      </c>
      <c r="R45" s="430">
        <f t="shared" si="2"/>
        <v>0</v>
      </c>
      <c r="S45" s="430"/>
      <c r="T45" s="430"/>
      <c r="U45" s="430"/>
      <c r="V45" s="430"/>
      <c r="W45" s="255" t="s">
        <v>15</v>
      </c>
      <c r="X45" s="2"/>
      <c r="Y45" s="2"/>
      <c r="Z45" s="2"/>
      <c r="AA45" s="2"/>
      <c r="AB45" s="2"/>
      <c r="AC45" s="2"/>
      <c r="AD45" s="2"/>
      <c r="AE45" s="2"/>
    </row>
    <row r="46" spans="1:31" ht="17.25" customHeight="1">
      <c r="A46" s="35"/>
      <c r="B46" s="414" t="s">
        <v>494</v>
      </c>
      <c r="C46" s="415"/>
      <c r="D46" s="415"/>
      <c r="E46" s="416"/>
      <c r="F46" s="427">
        <f>SUM('状況報告書別表（第１号別表 ）'!DC134)</f>
        <v>0</v>
      </c>
      <c r="G46" s="428"/>
      <c r="H46" s="428"/>
      <c r="I46" s="428"/>
      <c r="J46" s="271" t="s">
        <v>26</v>
      </c>
      <c r="K46" s="253" t="s">
        <v>27</v>
      </c>
      <c r="L46" s="429">
        <v>210</v>
      </c>
      <c r="M46" s="429"/>
      <c r="N46" s="429"/>
      <c r="O46" s="429"/>
      <c r="P46" s="252" t="s">
        <v>15</v>
      </c>
      <c r="Q46" s="254" t="s">
        <v>28</v>
      </c>
      <c r="R46" s="430">
        <f t="shared" si="2"/>
        <v>0</v>
      </c>
      <c r="S46" s="430"/>
      <c r="T46" s="430"/>
      <c r="U46" s="430"/>
      <c r="V46" s="430"/>
      <c r="W46" s="255" t="s">
        <v>15</v>
      </c>
      <c r="X46" s="2"/>
      <c r="Y46" s="2"/>
      <c r="Z46" s="2"/>
      <c r="AA46" s="2"/>
      <c r="AB46" s="2"/>
      <c r="AC46" s="2"/>
      <c r="AD46" s="2"/>
      <c r="AE46" s="2"/>
    </row>
    <row r="47" spans="1:31" ht="17.25" customHeight="1">
      <c r="A47" s="11"/>
      <c r="B47" s="414" t="s">
        <v>495</v>
      </c>
      <c r="C47" s="415"/>
      <c r="D47" s="415"/>
      <c r="E47" s="416"/>
      <c r="F47" s="427">
        <f>SUM('状況報告書別表（第１号別表 ）'!DC135)</f>
        <v>0</v>
      </c>
      <c r="G47" s="428"/>
      <c r="H47" s="428"/>
      <c r="I47" s="428"/>
      <c r="J47" s="271" t="s">
        <v>26</v>
      </c>
      <c r="K47" s="253" t="s">
        <v>27</v>
      </c>
      <c r="L47" s="429">
        <v>150</v>
      </c>
      <c r="M47" s="429"/>
      <c r="N47" s="429"/>
      <c r="O47" s="429"/>
      <c r="P47" s="252" t="s">
        <v>15</v>
      </c>
      <c r="Q47" s="254" t="s">
        <v>28</v>
      </c>
      <c r="R47" s="430">
        <f t="shared" ref="R47" si="3">F47*L47</f>
        <v>0</v>
      </c>
      <c r="S47" s="430"/>
      <c r="T47" s="430"/>
      <c r="U47" s="430"/>
      <c r="V47" s="430"/>
      <c r="W47" s="255" t="s">
        <v>15</v>
      </c>
      <c r="X47" s="2"/>
      <c r="Y47" s="2"/>
      <c r="Z47" s="2"/>
      <c r="AA47" s="2"/>
      <c r="AB47" s="2"/>
      <c r="AC47" s="2"/>
      <c r="AD47" s="2"/>
      <c r="AE47" s="2"/>
    </row>
    <row r="48" spans="1:31" ht="17.25" customHeight="1">
      <c r="A48" s="11"/>
      <c r="B48" s="446" t="s">
        <v>29</v>
      </c>
      <c r="C48" s="447"/>
      <c r="D48" s="447"/>
      <c r="E48" s="448"/>
      <c r="F48" s="487"/>
      <c r="G48" s="488"/>
      <c r="H48" s="488"/>
      <c r="I48" s="488"/>
      <c r="J48" s="489"/>
      <c r="K48" s="442"/>
      <c r="L48" s="443"/>
      <c r="M48" s="443"/>
      <c r="N48" s="443"/>
      <c r="O48" s="443"/>
      <c r="P48" s="444"/>
      <c r="Q48" s="256"/>
      <c r="R48" s="445">
        <f>SUM(R44:V47)</f>
        <v>0</v>
      </c>
      <c r="S48" s="445"/>
      <c r="T48" s="445"/>
      <c r="U48" s="445"/>
      <c r="V48" s="445"/>
      <c r="W48" s="80" t="s">
        <v>15</v>
      </c>
      <c r="X48" s="2"/>
      <c r="Y48" s="2"/>
      <c r="Z48" s="2"/>
      <c r="AA48" s="2"/>
      <c r="AB48" s="2"/>
      <c r="AC48" s="2"/>
      <c r="AD48" s="2"/>
      <c r="AE48" s="2"/>
    </row>
    <row r="49" spans="1:31" ht="6" customHeight="1">
      <c r="A49" s="20"/>
      <c r="B49" s="20"/>
      <c r="C49" s="20"/>
      <c r="D49" s="20"/>
      <c r="E49" s="20"/>
      <c r="F49" s="20"/>
      <c r="G49" s="20"/>
      <c r="H49" s="20"/>
      <c r="I49" s="20"/>
      <c r="J49" s="20"/>
      <c r="K49" s="20"/>
      <c r="L49" s="20"/>
      <c r="M49" s="20"/>
      <c r="N49" s="260"/>
      <c r="O49" s="260"/>
      <c r="P49" s="260"/>
      <c r="Q49" s="260"/>
      <c r="R49" s="11"/>
      <c r="S49" s="11"/>
      <c r="T49" s="260"/>
      <c r="U49" s="260"/>
      <c r="V49" s="260"/>
      <c r="W49" s="260"/>
      <c r="X49" s="11"/>
      <c r="Y49" s="11"/>
      <c r="Z49" s="260"/>
      <c r="AA49" s="260"/>
      <c r="AB49" s="260"/>
      <c r="AC49" s="260"/>
      <c r="AD49" s="11"/>
      <c r="AE49" s="11"/>
    </row>
    <row r="50" spans="1:31" ht="18" customHeight="1">
      <c r="A50" s="482" t="s">
        <v>496</v>
      </c>
      <c r="B50" s="482"/>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row>
    <row r="51" spans="1:31" ht="17.25" customHeight="1">
      <c r="A51" s="2"/>
      <c r="B51" s="417" t="s">
        <v>30</v>
      </c>
      <c r="C51" s="423"/>
      <c r="D51" s="423"/>
      <c r="E51" s="423"/>
      <c r="F51" s="423"/>
      <c r="G51" s="424"/>
      <c r="H51" s="417" t="s">
        <v>13</v>
      </c>
      <c r="I51" s="423"/>
      <c r="J51" s="423"/>
      <c r="K51" s="423"/>
      <c r="L51" s="423"/>
      <c r="M51" s="424"/>
      <c r="N51" s="2"/>
      <c r="O51" s="2"/>
      <c r="P51" s="2"/>
      <c r="Q51" s="2"/>
      <c r="R51" s="2"/>
      <c r="S51" s="2"/>
      <c r="T51" s="2"/>
      <c r="U51" s="2"/>
      <c r="V51" s="2"/>
      <c r="W51" s="2"/>
      <c r="X51" s="2"/>
      <c r="Y51" s="2"/>
      <c r="Z51" s="2"/>
      <c r="AA51" s="2"/>
      <c r="AB51" s="2"/>
      <c r="AC51" s="2"/>
      <c r="AD51" s="2"/>
      <c r="AE51" s="2"/>
    </row>
    <row r="52" spans="1:31" ht="17.25" customHeight="1">
      <c r="A52" s="2"/>
      <c r="B52" s="473" t="s">
        <v>31</v>
      </c>
      <c r="C52" s="474"/>
      <c r="D52" s="474"/>
      <c r="E52" s="474"/>
      <c r="F52" s="474"/>
      <c r="G52" s="475"/>
      <c r="H52" s="471">
        <f>SUM('状況報告書別表（第１号別表 ）'!F137:K137)</f>
        <v>0</v>
      </c>
      <c r="I52" s="472"/>
      <c r="J52" s="472"/>
      <c r="K52" s="472"/>
      <c r="L52" s="450" t="s">
        <v>15</v>
      </c>
      <c r="M52" s="451"/>
      <c r="N52" s="2"/>
      <c r="O52" s="2"/>
      <c r="P52" s="2"/>
      <c r="Q52" s="2"/>
      <c r="R52" s="2"/>
      <c r="S52" s="2"/>
      <c r="T52" s="2"/>
      <c r="U52" s="2"/>
      <c r="V52" s="2"/>
      <c r="W52" s="2"/>
      <c r="X52" s="2"/>
      <c r="Y52" s="2"/>
      <c r="Z52" s="2"/>
      <c r="AA52" s="2"/>
      <c r="AB52" s="2"/>
      <c r="AC52" s="2"/>
      <c r="AD52" s="2"/>
      <c r="AE52" s="2"/>
    </row>
    <row r="53" spans="1:31" ht="17.25" customHeight="1">
      <c r="A53" s="2"/>
      <c r="B53" s="476" t="s">
        <v>32</v>
      </c>
      <c r="C53" s="477"/>
      <c r="D53" s="477"/>
      <c r="E53" s="477"/>
      <c r="F53" s="477"/>
      <c r="G53" s="478"/>
      <c r="H53" s="483">
        <f>SUM('状況報告書別表（第１号別表 ）'!F138:K138)</f>
        <v>0</v>
      </c>
      <c r="I53" s="484"/>
      <c r="J53" s="484"/>
      <c r="K53" s="484"/>
      <c r="L53" s="485" t="s">
        <v>15</v>
      </c>
      <c r="M53" s="486"/>
      <c r="N53" s="2"/>
      <c r="O53" s="2"/>
      <c r="P53" s="2"/>
      <c r="Q53" s="2"/>
      <c r="R53" s="2"/>
      <c r="S53" s="2"/>
      <c r="T53" s="2"/>
      <c r="U53" s="2"/>
      <c r="V53" s="2"/>
      <c r="W53" s="2"/>
      <c r="X53" s="2"/>
      <c r="Y53" s="2"/>
      <c r="Z53" s="2"/>
      <c r="AA53" s="2"/>
      <c r="AB53" s="2"/>
      <c r="AC53" s="2"/>
      <c r="AD53" s="2"/>
      <c r="AE53" s="2"/>
    </row>
    <row r="54" spans="1:31" ht="17.25" customHeight="1">
      <c r="A54" s="2"/>
      <c r="B54" s="479" t="s">
        <v>29</v>
      </c>
      <c r="C54" s="480"/>
      <c r="D54" s="480"/>
      <c r="E54" s="480"/>
      <c r="F54" s="480"/>
      <c r="G54" s="481"/>
      <c r="H54" s="262"/>
      <c r="I54" s="467">
        <f>SUM(H52:K53)</f>
        <v>0</v>
      </c>
      <c r="J54" s="468"/>
      <c r="K54" s="468"/>
      <c r="L54" s="469" t="s">
        <v>15</v>
      </c>
      <c r="M54" s="470"/>
      <c r="N54" s="2"/>
      <c r="O54" s="2"/>
      <c r="P54" s="2"/>
      <c r="Q54" s="2"/>
      <c r="R54" s="2"/>
      <c r="S54" s="2"/>
      <c r="T54" s="2"/>
      <c r="U54" s="2"/>
      <c r="V54" s="2"/>
      <c r="W54" s="2"/>
      <c r="X54" s="2"/>
      <c r="Y54" s="2"/>
      <c r="Z54" s="2"/>
      <c r="AA54" s="2"/>
      <c r="AB54" s="2"/>
      <c r="AC54" s="2"/>
      <c r="AD54" s="2"/>
      <c r="AE54" s="2"/>
    </row>
    <row r="55" spans="1:31" ht="6" customHeight="1">
      <c r="B55" s="197"/>
      <c r="C55" s="197"/>
      <c r="D55" s="197"/>
      <c r="E55" s="197"/>
      <c r="F55" s="197"/>
      <c r="G55" s="197"/>
      <c r="H55" s="197"/>
      <c r="I55" s="197"/>
      <c r="J55" s="197"/>
      <c r="K55" s="197"/>
      <c r="L55" s="197"/>
      <c r="M55" s="197"/>
      <c r="N55" s="189"/>
      <c r="O55" s="189"/>
      <c r="P55" s="189"/>
      <c r="Q55" s="189"/>
      <c r="R55" s="194"/>
      <c r="S55" s="194"/>
      <c r="T55" s="190"/>
      <c r="U55" s="191"/>
      <c r="V55" s="192"/>
      <c r="W55" s="192"/>
      <c r="X55" s="194"/>
      <c r="Y55" s="194"/>
      <c r="Z55" s="190"/>
      <c r="AA55" s="190"/>
      <c r="AB55" s="190"/>
      <c r="AC55" s="190"/>
      <c r="AD55" s="190"/>
    </row>
    <row r="56" spans="1:31" ht="9" customHeight="1">
      <c r="B56" s="197"/>
      <c r="C56" s="197"/>
      <c r="D56" s="197"/>
      <c r="E56" s="197"/>
      <c r="F56" s="197"/>
      <c r="G56" s="197"/>
      <c r="H56" s="197"/>
      <c r="I56" s="197"/>
      <c r="J56" s="197"/>
      <c r="K56" s="197"/>
      <c r="L56" s="197"/>
      <c r="M56" s="197"/>
      <c r="N56" s="189"/>
      <c r="O56" s="189"/>
      <c r="P56" s="189"/>
      <c r="Q56" s="189"/>
      <c r="R56" s="194"/>
      <c r="S56" s="194"/>
      <c r="T56" s="190"/>
      <c r="U56" s="195"/>
      <c r="V56" s="196"/>
      <c r="W56" s="196"/>
      <c r="X56" s="194"/>
      <c r="Y56" s="194"/>
    </row>
  </sheetData>
  <sheetProtection selectLockedCells="1"/>
  <mergeCells count="113">
    <mergeCell ref="A2:AD2"/>
    <mergeCell ref="J17:AD17"/>
    <mergeCell ref="N8:T8"/>
    <mergeCell ref="U8:AD8"/>
    <mergeCell ref="N9:T9"/>
    <mergeCell ref="U9:AD9"/>
    <mergeCell ref="R29:W29"/>
    <mergeCell ref="B26:J26"/>
    <mergeCell ref="K26:N26"/>
    <mergeCell ref="P26:V26"/>
    <mergeCell ref="P23:V23"/>
    <mergeCell ref="B24:N24"/>
    <mergeCell ref="P24:V24"/>
    <mergeCell ref="B25:N25"/>
    <mergeCell ref="P25:V25"/>
    <mergeCell ref="B29:E29"/>
    <mergeCell ref="F29:J29"/>
    <mergeCell ref="K29:P29"/>
    <mergeCell ref="J23:N23"/>
    <mergeCell ref="B11:P11"/>
    <mergeCell ref="R11:S11"/>
    <mergeCell ref="H14:J14"/>
    <mergeCell ref="U4:V4"/>
    <mergeCell ref="Y4:Z4"/>
    <mergeCell ref="I54:K54"/>
    <mergeCell ref="L54:M54"/>
    <mergeCell ref="H52:K52"/>
    <mergeCell ref="B52:G52"/>
    <mergeCell ref="B53:G53"/>
    <mergeCell ref="B47:E47"/>
    <mergeCell ref="F47:I47"/>
    <mergeCell ref="L47:O47"/>
    <mergeCell ref="B54:G54"/>
    <mergeCell ref="B48:E48"/>
    <mergeCell ref="A50:AE50"/>
    <mergeCell ref="B51:G51"/>
    <mergeCell ref="H51:M51"/>
    <mergeCell ref="H53:K53"/>
    <mergeCell ref="L53:M53"/>
    <mergeCell ref="F48:J48"/>
    <mergeCell ref="K48:P48"/>
    <mergeCell ref="R48:V48"/>
    <mergeCell ref="AB4:AC4"/>
    <mergeCell ref="L52:M52"/>
    <mergeCell ref="F38:I38"/>
    <mergeCell ref="L38:O38"/>
    <mergeCell ref="R38:V38"/>
    <mergeCell ref="R47:V47"/>
    <mergeCell ref="K14:Z14"/>
    <mergeCell ref="J22:N22"/>
    <mergeCell ref="N6:T6"/>
    <mergeCell ref="U6:AD6"/>
    <mergeCell ref="N7:T7"/>
    <mergeCell ref="U7:AD7"/>
    <mergeCell ref="AA14:AD14"/>
    <mergeCell ref="B17:I17"/>
    <mergeCell ref="B40:E40"/>
    <mergeCell ref="B20:N20"/>
    <mergeCell ref="O20:W20"/>
    <mergeCell ref="R46:V46"/>
    <mergeCell ref="F33:J33"/>
    <mergeCell ref="F44:I44"/>
    <mergeCell ref="R40:V40"/>
    <mergeCell ref="R42:AD42"/>
    <mergeCell ref="F40:J40"/>
    <mergeCell ref="K40:P40"/>
    <mergeCell ref="L37:O37"/>
    <mergeCell ref="K33:P33"/>
    <mergeCell ref="R36:W36"/>
    <mergeCell ref="B37:E37"/>
    <mergeCell ref="F37:I37"/>
    <mergeCell ref="R33:V33"/>
    <mergeCell ref="R37:V37"/>
    <mergeCell ref="B36:E36"/>
    <mergeCell ref="F36:J36"/>
    <mergeCell ref="K36:P36"/>
    <mergeCell ref="B33:E33"/>
    <mergeCell ref="B30:E30"/>
    <mergeCell ref="F30:I30"/>
    <mergeCell ref="L30:O30"/>
    <mergeCell ref="R30:V30"/>
    <mergeCell ref="B31:E31"/>
    <mergeCell ref="B32:E32"/>
    <mergeCell ref="R31:V31"/>
    <mergeCell ref="F32:I32"/>
    <mergeCell ref="L32:O32"/>
    <mergeCell ref="R32:V32"/>
    <mergeCell ref="F31:I31"/>
    <mergeCell ref="L31:O31"/>
    <mergeCell ref="U11:V11"/>
    <mergeCell ref="A14:G14"/>
    <mergeCell ref="B39:E39"/>
    <mergeCell ref="B46:E46"/>
    <mergeCell ref="B45:E45"/>
    <mergeCell ref="B43:E43"/>
    <mergeCell ref="B44:E44"/>
    <mergeCell ref="B38:E38"/>
    <mergeCell ref="R43:W43"/>
    <mergeCell ref="L44:O44"/>
    <mergeCell ref="R44:V44"/>
    <mergeCell ref="F45:I45"/>
    <mergeCell ref="L45:O45"/>
    <mergeCell ref="R45:V45"/>
    <mergeCell ref="F39:I39"/>
    <mergeCell ref="L39:O39"/>
    <mergeCell ref="F46:I46"/>
    <mergeCell ref="L46:O46"/>
    <mergeCell ref="F43:J43"/>
    <mergeCell ref="K43:P43"/>
    <mergeCell ref="R39:V39"/>
    <mergeCell ref="B21:N21"/>
    <mergeCell ref="P21:V21"/>
    <mergeCell ref="P22:V22"/>
  </mergeCells>
  <phoneticPr fontId="4"/>
  <dataValidations count="2">
    <dataValidation type="list" allowBlank="1" showInputMessage="1" showErrorMessage="1" sqref="R11:S11" xr:uid="{67A1E386-571F-4F98-A36D-08177658B6C3}">
      <formula1>"7,8"</formula1>
    </dataValidation>
    <dataValidation type="list" allowBlank="1" showInputMessage="1" showErrorMessage="1" sqref="U11:V11" xr:uid="{173192E7-9781-4EF7-8DAC-1323071D6948}">
      <formula1>"4,5,6,7,8,9,10,11,12,1,2,3"</formula1>
    </dataValidation>
  </dataValidations>
  <printOptions horizontalCentered="1"/>
  <pageMargins left="0.59055118110236227" right="0.59055118110236227" top="0.59055118110236227" bottom="0.39370078740157483" header="0.39370078740157483" footer="0.39370078740157483"/>
  <pageSetup paperSize="9" scale="84" fitToHeight="0"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AD49"/>
  <sheetViews>
    <sheetView view="pageBreakPreview" topLeftCell="A10" zoomScaleNormal="100" workbookViewId="0">
      <selection activeCell="AG19" sqref="AG19"/>
    </sheetView>
  </sheetViews>
  <sheetFormatPr defaultColWidth="2.625" defaultRowHeight="18" customHeight="1"/>
  <cols>
    <col min="1" max="16384" width="2.625" style="2"/>
  </cols>
  <sheetData>
    <row r="1" spans="1:30" ht="18" customHeight="1">
      <c r="A1" s="1" t="s">
        <v>266</v>
      </c>
    </row>
    <row r="2" spans="1:30" ht="18" customHeight="1">
      <c r="A2" s="490" t="s">
        <v>267</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182</v>
      </c>
    </row>
    <row r="4" spans="1:30" ht="4.5" customHeight="1"/>
    <row r="5" spans="1:30" ht="18" customHeight="1">
      <c r="A5" s="11" t="s">
        <v>248</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8" customHeight="1">
      <c r="A11" s="482" t="s">
        <v>134</v>
      </c>
      <c r="B11" s="482"/>
      <c r="C11" s="482"/>
      <c r="D11" s="482"/>
      <c r="E11" s="482"/>
      <c r="F11" s="482"/>
      <c r="G11" s="482"/>
      <c r="H11" s="482"/>
      <c r="I11" s="482"/>
      <c r="J11" s="482"/>
      <c r="K11" s="482"/>
      <c r="L11" s="482"/>
      <c r="M11" s="482"/>
      <c r="N11" s="482"/>
      <c r="O11" s="482"/>
      <c r="P11" s="482"/>
      <c r="Q11" s="482"/>
      <c r="R11" s="894">
        <v>24</v>
      </c>
      <c r="S11" s="894"/>
      <c r="T11" s="2" t="s">
        <v>268</v>
      </c>
      <c r="U11" s="894">
        <v>4</v>
      </c>
      <c r="V11" s="894"/>
      <c r="W11" s="482" t="s">
        <v>269</v>
      </c>
      <c r="X11" s="482"/>
      <c r="Y11" s="482"/>
      <c r="Z11" s="482"/>
      <c r="AA11" s="482"/>
      <c r="AB11" s="482"/>
      <c r="AC11" s="482"/>
      <c r="AD11" s="482"/>
    </row>
    <row r="12" spans="1:30" ht="18" customHeight="1">
      <c r="A12" s="2" t="s">
        <v>270</v>
      </c>
    </row>
    <row r="13" spans="1:30" ht="15" customHeight="1"/>
    <row r="14" spans="1:30" ht="36" customHeight="1">
      <c r="A14" s="1260" t="s">
        <v>271</v>
      </c>
      <c r="B14" s="1260"/>
      <c r="C14" s="1260"/>
      <c r="D14" s="1260"/>
      <c r="E14" s="1260"/>
      <c r="F14" s="1260"/>
      <c r="G14" s="1260"/>
      <c r="H14" s="1256" t="s">
        <v>187</v>
      </c>
      <c r="I14" s="1257"/>
      <c r="J14" s="1257"/>
      <c r="K14" s="1257"/>
      <c r="L14" s="1257"/>
      <c r="M14" s="1257"/>
      <c r="N14" s="1257"/>
      <c r="O14" s="1257"/>
      <c r="P14" s="1257"/>
      <c r="Q14" s="1257"/>
      <c r="R14" s="1257"/>
      <c r="S14" s="1257"/>
      <c r="T14" s="1257"/>
      <c r="U14" s="1257"/>
      <c r="V14" s="1257"/>
      <c r="W14" s="1257"/>
      <c r="X14" s="1257"/>
      <c r="Y14" s="1257"/>
      <c r="Z14" s="1257"/>
      <c r="AA14" s="1257"/>
      <c r="AB14" s="1257"/>
      <c r="AC14" s="1257"/>
      <c r="AD14" s="1258"/>
    </row>
    <row r="15" spans="1:30" ht="24" customHeight="1">
      <c r="A15" s="1260" t="s">
        <v>272</v>
      </c>
      <c r="B15" s="1260"/>
      <c r="C15" s="1260"/>
      <c r="D15" s="1260"/>
      <c r="E15" s="1260"/>
      <c r="F15" s="1260"/>
      <c r="G15" s="1260"/>
      <c r="H15" s="23"/>
      <c r="I15" s="21" t="s">
        <v>62</v>
      </c>
      <c r="J15" s="436" t="s">
        <v>273</v>
      </c>
      <c r="K15" s="436"/>
      <c r="L15" s="436"/>
      <c r="M15" s="436"/>
      <c r="N15" s="436"/>
      <c r="O15" s="436"/>
      <c r="P15" s="436"/>
      <c r="Q15" s="436"/>
      <c r="R15" s="436"/>
      <c r="S15" s="436"/>
      <c r="T15" s="21"/>
      <c r="U15" s="21" t="s">
        <v>62</v>
      </c>
      <c r="V15" s="436" t="s">
        <v>274</v>
      </c>
      <c r="W15" s="436"/>
      <c r="X15" s="436"/>
      <c r="Y15" s="436"/>
      <c r="Z15" s="436"/>
      <c r="AA15" s="436"/>
      <c r="AB15" s="436"/>
      <c r="AC15" s="436"/>
      <c r="AD15" s="10"/>
    </row>
    <row r="16" spans="1:30" ht="15" customHeight="1"/>
    <row r="17" spans="1:30" ht="18" customHeight="1">
      <c r="A17" s="2" t="s">
        <v>275</v>
      </c>
    </row>
    <row r="18" spans="1:30" ht="4.5" customHeight="1"/>
    <row r="19" spans="1:30" ht="18" customHeight="1">
      <c r="A19" s="35"/>
      <c r="B19" s="1261" t="s">
        <v>276</v>
      </c>
      <c r="C19" s="1262"/>
      <c r="D19" s="1262"/>
      <c r="E19" s="1262"/>
      <c r="F19" s="1262"/>
      <c r="G19" s="1263"/>
      <c r="H19" s="1278" t="s">
        <v>277</v>
      </c>
      <c r="I19" s="1279"/>
      <c r="J19" s="1279"/>
      <c r="K19" s="1279"/>
      <c r="L19" s="963"/>
      <c r="M19" s="417" t="s">
        <v>278</v>
      </c>
      <c r="N19" s="423"/>
      <c r="O19" s="423"/>
      <c r="P19" s="423"/>
      <c r="Q19" s="423"/>
      <c r="R19" s="423"/>
      <c r="S19" s="423"/>
      <c r="T19" s="423"/>
      <c r="U19" s="423"/>
      <c r="V19" s="423"/>
      <c r="W19" s="423"/>
      <c r="X19" s="423"/>
      <c r="Y19" s="423"/>
      <c r="Z19" s="423"/>
      <c r="AA19" s="423"/>
      <c r="AB19" s="423"/>
      <c r="AC19" s="423"/>
      <c r="AD19" s="424"/>
    </row>
    <row r="20" spans="1:30" ht="18" customHeight="1">
      <c r="A20" s="35"/>
      <c r="B20" s="1264"/>
      <c r="C20" s="1265"/>
      <c r="D20" s="1265"/>
      <c r="E20" s="1265"/>
      <c r="F20" s="1265"/>
      <c r="G20" s="1266"/>
      <c r="H20" s="964"/>
      <c r="I20" s="964"/>
      <c r="J20" s="964"/>
      <c r="K20" s="964"/>
      <c r="L20" s="965"/>
      <c r="M20" s="417" t="s">
        <v>279</v>
      </c>
      <c r="N20" s="423"/>
      <c r="O20" s="1109"/>
      <c r="P20" s="1289" t="s">
        <v>280</v>
      </c>
      <c r="Q20" s="423"/>
      <c r="R20" s="1109"/>
      <c r="S20" s="1289" t="s">
        <v>281</v>
      </c>
      <c r="T20" s="423"/>
      <c r="U20" s="1109"/>
      <c r="V20" s="1289" t="s">
        <v>282</v>
      </c>
      <c r="W20" s="423"/>
      <c r="X20" s="1109"/>
      <c r="Y20" s="1289" t="s">
        <v>283</v>
      </c>
      <c r="Z20" s="423"/>
      <c r="AA20" s="1109"/>
      <c r="AB20" s="1289" t="s">
        <v>284</v>
      </c>
      <c r="AC20" s="423"/>
      <c r="AD20" s="424"/>
    </row>
    <row r="21" spans="1:30" ht="18" customHeight="1">
      <c r="A21" s="35"/>
      <c r="B21" s="1267" t="s">
        <v>285</v>
      </c>
      <c r="C21" s="1268"/>
      <c r="D21" s="1268"/>
      <c r="E21" s="1268"/>
      <c r="F21" s="1268"/>
      <c r="G21" s="1269"/>
      <c r="H21" s="1280">
        <v>38</v>
      </c>
      <c r="I21" s="1281"/>
      <c r="J21" s="1281"/>
      <c r="K21" s="1281"/>
      <c r="L21" s="1282"/>
      <c r="M21" s="1273">
        <v>3</v>
      </c>
      <c r="N21" s="1274"/>
      <c r="O21" s="1275"/>
      <c r="P21" s="1276">
        <v>12</v>
      </c>
      <c r="Q21" s="1274"/>
      <c r="R21" s="1275"/>
      <c r="S21" s="1276">
        <v>10</v>
      </c>
      <c r="T21" s="1274"/>
      <c r="U21" s="1275"/>
      <c r="V21" s="1276">
        <v>7</v>
      </c>
      <c r="W21" s="1274"/>
      <c r="X21" s="1275"/>
      <c r="Y21" s="1276">
        <v>2</v>
      </c>
      <c r="Z21" s="1274"/>
      <c r="AA21" s="1275"/>
      <c r="AB21" s="1276">
        <v>4</v>
      </c>
      <c r="AC21" s="1274"/>
      <c r="AD21" s="1277"/>
    </row>
    <row r="22" spans="1:30" ht="18" customHeight="1">
      <c r="A22" s="35"/>
      <c r="B22" s="1270"/>
      <c r="C22" s="1271"/>
      <c r="D22" s="1271"/>
      <c r="E22" s="1271"/>
      <c r="F22" s="1271"/>
      <c r="G22" s="1272"/>
      <c r="H22" s="128" t="s">
        <v>286</v>
      </c>
      <c r="I22" s="1255">
        <v>8</v>
      </c>
      <c r="J22" s="1255"/>
      <c r="K22" s="1255"/>
      <c r="L22" s="128" t="s">
        <v>287</v>
      </c>
      <c r="M22" s="136" t="s">
        <v>286</v>
      </c>
      <c r="N22" s="137"/>
      <c r="O22" s="138" t="s">
        <v>287</v>
      </c>
      <c r="P22" s="136" t="s">
        <v>286</v>
      </c>
      <c r="Q22" s="137">
        <v>4</v>
      </c>
      <c r="R22" s="138" t="s">
        <v>287</v>
      </c>
      <c r="S22" s="136" t="s">
        <v>286</v>
      </c>
      <c r="T22" s="137">
        <v>2</v>
      </c>
      <c r="U22" s="138" t="s">
        <v>287</v>
      </c>
      <c r="V22" s="136" t="s">
        <v>286</v>
      </c>
      <c r="W22" s="137">
        <v>2</v>
      </c>
      <c r="X22" s="138" t="s">
        <v>287</v>
      </c>
      <c r="Y22" s="136" t="s">
        <v>286</v>
      </c>
      <c r="Z22" s="137"/>
      <c r="AA22" s="138" t="s">
        <v>287</v>
      </c>
      <c r="AB22" s="136" t="s">
        <v>286</v>
      </c>
      <c r="AC22" s="137"/>
      <c r="AD22" s="139" t="s">
        <v>287</v>
      </c>
    </row>
    <row r="23" spans="1:30" ht="18" customHeight="1">
      <c r="A23" s="35"/>
      <c r="B23" s="1283" t="s">
        <v>288</v>
      </c>
      <c r="C23" s="1284"/>
      <c r="D23" s="1284"/>
      <c r="E23" s="1284"/>
      <c r="F23" s="1284"/>
      <c r="G23" s="1285"/>
      <c r="H23" s="1280">
        <v>2</v>
      </c>
      <c r="I23" s="1281"/>
      <c r="J23" s="1281"/>
      <c r="K23" s="1281"/>
      <c r="L23" s="1282"/>
      <c r="M23" s="1273"/>
      <c r="N23" s="1274"/>
      <c r="O23" s="1275"/>
      <c r="P23" s="1276">
        <v>2</v>
      </c>
      <c r="Q23" s="1274"/>
      <c r="R23" s="1275"/>
      <c r="S23" s="1276"/>
      <c r="T23" s="1274"/>
      <c r="U23" s="1275"/>
      <c r="V23" s="1276"/>
      <c r="W23" s="1274"/>
      <c r="X23" s="1275"/>
      <c r="Y23" s="1276"/>
      <c r="Z23" s="1274"/>
      <c r="AA23" s="1275"/>
      <c r="AB23" s="1276"/>
      <c r="AC23" s="1274"/>
      <c r="AD23" s="1277"/>
    </row>
    <row r="24" spans="1:30" ht="18" customHeight="1">
      <c r="A24" s="35"/>
      <c r="B24" s="1286"/>
      <c r="C24" s="1287"/>
      <c r="D24" s="1287"/>
      <c r="E24" s="1287"/>
      <c r="F24" s="1287"/>
      <c r="G24" s="1288"/>
      <c r="H24" s="128" t="s">
        <v>286</v>
      </c>
      <c r="I24" s="1255"/>
      <c r="J24" s="1255"/>
      <c r="K24" s="1255"/>
      <c r="L24" s="140" t="s">
        <v>287</v>
      </c>
      <c r="M24" s="136" t="s">
        <v>286</v>
      </c>
      <c r="N24" s="137"/>
      <c r="O24" s="138" t="s">
        <v>287</v>
      </c>
      <c r="P24" s="136" t="s">
        <v>286</v>
      </c>
      <c r="Q24" s="137"/>
      <c r="R24" s="138" t="s">
        <v>287</v>
      </c>
      <c r="S24" s="136" t="s">
        <v>286</v>
      </c>
      <c r="T24" s="137"/>
      <c r="U24" s="138" t="s">
        <v>287</v>
      </c>
      <c r="V24" s="136" t="s">
        <v>286</v>
      </c>
      <c r="W24" s="137"/>
      <c r="X24" s="138" t="s">
        <v>287</v>
      </c>
      <c r="Y24" s="136" t="s">
        <v>286</v>
      </c>
      <c r="Z24" s="137"/>
      <c r="AA24" s="138" t="s">
        <v>287</v>
      </c>
      <c r="AB24" s="136" t="s">
        <v>286</v>
      </c>
      <c r="AC24" s="137"/>
      <c r="AD24" s="139" t="s">
        <v>287</v>
      </c>
    </row>
    <row r="25" spans="1:30" ht="18" customHeight="1">
      <c r="A25" s="35"/>
      <c r="B25" s="1283" t="s">
        <v>289</v>
      </c>
      <c r="C25" s="1284"/>
      <c r="D25" s="1284"/>
      <c r="E25" s="1284"/>
      <c r="F25" s="1284"/>
      <c r="G25" s="1285"/>
      <c r="H25" s="1281">
        <v>10</v>
      </c>
      <c r="I25" s="1281"/>
      <c r="J25" s="1281"/>
      <c r="K25" s="1281"/>
      <c r="L25" s="1282"/>
      <c r="M25" s="1273"/>
      <c r="N25" s="1274"/>
      <c r="O25" s="1275"/>
      <c r="P25" s="1276">
        <v>3</v>
      </c>
      <c r="Q25" s="1274"/>
      <c r="R25" s="1275"/>
      <c r="S25" s="1276">
        <v>7</v>
      </c>
      <c r="T25" s="1274"/>
      <c r="U25" s="1275"/>
      <c r="V25" s="1276"/>
      <c r="W25" s="1274"/>
      <c r="X25" s="1275"/>
      <c r="Y25" s="1276"/>
      <c r="Z25" s="1274"/>
      <c r="AA25" s="1275"/>
      <c r="AB25" s="1276"/>
      <c r="AC25" s="1274"/>
      <c r="AD25" s="1277"/>
    </row>
    <row r="26" spans="1:30" ht="18" customHeight="1">
      <c r="A26" s="35"/>
      <c r="B26" s="1286"/>
      <c r="C26" s="1287"/>
      <c r="D26" s="1287"/>
      <c r="E26" s="1287"/>
      <c r="F26" s="1287"/>
      <c r="G26" s="1288"/>
      <c r="H26" s="128" t="s">
        <v>286</v>
      </c>
      <c r="I26" s="1255">
        <v>3</v>
      </c>
      <c r="J26" s="1255"/>
      <c r="K26" s="1255"/>
      <c r="L26" s="140" t="s">
        <v>287</v>
      </c>
      <c r="M26" s="136" t="s">
        <v>286</v>
      </c>
      <c r="N26" s="137"/>
      <c r="O26" s="138" t="s">
        <v>287</v>
      </c>
      <c r="P26" s="136" t="s">
        <v>286</v>
      </c>
      <c r="Q26" s="137">
        <v>2</v>
      </c>
      <c r="R26" s="138" t="s">
        <v>287</v>
      </c>
      <c r="S26" s="136" t="s">
        <v>286</v>
      </c>
      <c r="T26" s="137">
        <v>1</v>
      </c>
      <c r="U26" s="138" t="s">
        <v>287</v>
      </c>
      <c r="V26" s="136" t="s">
        <v>286</v>
      </c>
      <c r="W26" s="137"/>
      <c r="X26" s="138" t="s">
        <v>287</v>
      </c>
      <c r="Y26" s="136" t="s">
        <v>286</v>
      </c>
      <c r="Z26" s="137"/>
      <c r="AA26" s="138" t="s">
        <v>287</v>
      </c>
      <c r="AB26" s="136" t="s">
        <v>286</v>
      </c>
      <c r="AC26" s="137"/>
      <c r="AD26" s="139" t="s">
        <v>287</v>
      </c>
    </row>
    <row r="27" spans="1:30" ht="18" customHeight="1">
      <c r="A27" s="35"/>
      <c r="B27" s="1283" t="s">
        <v>290</v>
      </c>
      <c r="C27" s="1284"/>
      <c r="D27" s="1284"/>
      <c r="E27" s="1284"/>
      <c r="F27" s="1284"/>
      <c r="G27" s="1285"/>
      <c r="H27" s="1281">
        <v>50</v>
      </c>
      <c r="I27" s="1281"/>
      <c r="J27" s="1281"/>
      <c r="K27" s="1281"/>
      <c r="L27" s="1282"/>
      <c r="M27" s="1273">
        <v>3</v>
      </c>
      <c r="N27" s="1274"/>
      <c r="O27" s="1275"/>
      <c r="P27" s="1276">
        <v>17</v>
      </c>
      <c r="Q27" s="1274"/>
      <c r="R27" s="1275"/>
      <c r="S27" s="1276">
        <v>17</v>
      </c>
      <c r="T27" s="1274"/>
      <c r="U27" s="1275"/>
      <c r="V27" s="1276">
        <v>7</v>
      </c>
      <c r="W27" s="1274"/>
      <c r="X27" s="1275"/>
      <c r="Y27" s="1276">
        <v>2</v>
      </c>
      <c r="Z27" s="1274"/>
      <c r="AA27" s="1275"/>
      <c r="AB27" s="1276">
        <v>4</v>
      </c>
      <c r="AC27" s="1274"/>
      <c r="AD27" s="1277"/>
    </row>
    <row r="28" spans="1:30" ht="18" customHeight="1">
      <c r="A28" s="35"/>
      <c r="B28" s="1286"/>
      <c r="C28" s="1287"/>
      <c r="D28" s="1287"/>
      <c r="E28" s="1287"/>
      <c r="F28" s="1287"/>
      <c r="G28" s="1288"/>
      <c r="H28" s="128" t="s">
        <v>286</v>
      </c>
      <c r="I28" s="1255">
        <v>11</v>
      </c>
      <c r="J28" s="1255"/>
      <c r="K28" s="1255"/>
      <c r="L28" s="140" t="s">
        <v>287</v>
      </c>
      <c r="M28" s="136" t="s">
        <v>286</v>
      </c>
      <c r="N28" s="137">
        <v>3</v>
      </c>
      <c r="O28" s="138" t="s">
        <v>287</v>
      </c>
      <c r="P28" s="136" t="s">
        <v>286</v>
      </c>
      <c r="Q28" s="137">
        <v>6</v>
      </c>
      <c r="R28" s="138" t="s">
        <v>287</v>
      </c>
      <c r="S28" s="136" t="s">
        <v>286</v>
      </c>
      <c r="T28" s="137">
        <v>2</v>
      </c>
      <c r="U28" s="138" t="s">
        <v>287</v>
      </c>
      <c r="V28" s="136" t="s">
        <v>286</v>
      </c>
      <c r="W28" s="137"/>
      <c r="X28" s="138" t="s">
        <v>287</v>
      </c>
      <c r="Y28" s="136" t="s">
        <v>286</v>
      </c>
      <c r="Z28" s="137"/>
      <c r="AA28" s="138" t="s">
        <v>287</v>
      </c>
      <c r="AB28" s="136" t="s">
        <v>286</v>
      </c>
      <c r="AC28" s="137"/>
      <c r="AD28" s="139" t="s">
        <v>287</v>
      </c>
    </row>
    <row r="29" spans="1:30" ht="18" customHeight="1">
      <c r="A29" s="34"/>
      <c r="B29" s="1084" t="s">
        <v>291</v>
      </c>
      <c r="C29" s="1084"/>
      <c r="D29" s="1084"/>
      <c r="E29" s="1084"/>
      <c r="F29" s="1084"/>
      <c r="G29" s="1084"/>
      <c r="H29" s="1084"/>
      <c r="I29" s="1084"/>
      <c r="J29" s="1084"/>
      <c r="K29" s="1084"/>
      <c r="L29" s="1259"/>
      <c r="M29" s="1033">
        <v>37</v>
      </c>
      <c r="N29" s="1033"/>
      <c r="O29" s="1033"/>
      <c r="P29" s="1033"/>
      <c r="Q29" s="1033"/>
      <c r="R29" s="1033"/>
      <c r="S29" s="1033"/>
      <c r="T29" s="1033"/>
      <c r="U29" s="1033"/>
      <c r="V29" s="1033">
        <v>13</v>
      </c>
      <c r="W29" s="1033"/>
      <c r="X29" s="1033"/>
      <c r="Y29" s="1033"/>
      <c r="Z29" s="1033"/>
      <c r="AA29" s="1033"/>
      <c r="AB29" s="1033"/>
      <c r="AC29" s="1033"/>
      <c r="AD29" s="1033"/>
    </row>
    <row r="30" spans="1:30" ht="18" customHeight="1">
      <c r="D30" s="1" t="s">
        <v>292</v>
      </c>
    </row>
    <row r="31" spans="1:30" ht="4.5" customHeight="1"/>
    <row r="32" spans="1:30" ht="18" customHeight="1">
      <c r="A32" s="2" t="s">
        <v>293</v>
      </c>
    </row>
    <row r="33" spans="1:30" ht="4.5" customHeight="1"/>
    <row r="34" spans="1:30" ht="18" customHeight="1">
      <c r="B34" s="417" t="s">
        <v>238</v>
      </c>
      <c r="C34" s="423"/>
      <c r="D34" s="423"/>
      <c r="E34" s="423"/>
      <c r="F34" s="423"/>
      <c r="G34" s="424"/>
      <c r="H34" s="417" t="s">
        <v>200</v>
      </c>
      <c r="I34" s="423"/>
      <c r="J34" s="423"/>
      <c r="K34" s="423"/>
      <c r="L34" s="424"/>
      <c r="M34" s="417" t="s">
        <v>294</v>
      </c>
      <c r="N34" s="423"/>
      <c r="O34" s="423"/>
      <c r="P34" s="423"/>
      <c r="Q34" s="423"/>
      <c r="R34" s="424"/>
      <c r="S34" s="417" t="s">
        <v>295</v>
      </c>
      <c r="T34" s="423"/>
      <c r="U34" s="423"/>
      <c r="V34" s="423"/>
      <c r="W34" s="423"/>
      <c r="X34" s="424"/>
      <c r="Y34" s="417" t="s">
        <v>296</v>
      </c>
      <c r="Z34" s="423"/>
      <c r="AA34" s="423"/>
      <c r="AB34" s="423"/>
      <c r="AC34" s="423"/>
      <c r="AD34" s="424"/>
    </row>
    <row r="35" spans="1:30" ht="18" customHeight="1">
      <c r="B35" s="1162" t="s">
        <v>196</v>
      </c>
      <c r="C35" s="1083"/>
      <c r="D35" s="1083"/>
      <c r="E35" s="1083"/>
      <c r="F35" s="1083"/>
      <c r="G35" s="1163"/>
      <c r="H35" s="1213">
        <v>3</v>
      </c>
      <c r="I35" s="1214"/>
      <c r="J35" s="1214"/>
      <c r="K35" s="1245" t="s">
        <v>204</v>
      </c>
      <c r="L35" s="1246"/>
      <c r="M35" s="1213">
        <v>7200</v>
      </c>
      <c r="N35" s="1214"/>
      <c r="O35" s="1214"/>
      <c r="P35" s="1214"/>
      <c r="Q35" s="1245" t="s">
        <v>15</v>
      </c>
      <c r="R35" s="1246"/>
      <c r="S35" s="1213">
        <v>3600</v>
      </c>
      <c r="T35" s="1214"/>
      <c r="U35" s="1214"/>
      <c r="V35" s="1214"/>
      <c r="W35" s="1245" t="s">
        <v>15</v>
      </c>
      <c r="X35" s="1246"/>
      <c r="Y35" s="1213">
        <v>3600</v>
      </c>
      <c r="Z35" s="1214"/>
      <c r="AA35" s="1214"/>
      <c r="AB35" s="1214"/>
      <c r="AC35" s="1245" t="s">
        <v>15</v>
      </c>
      <c r="AD35" s="1246"/>
    </row>
    <row r="36" spans="1:30" ht="18" customHeight="1">
      <c r="B36" s="1167"/>
      <c r="C36" s="1076"/>
      <c r="D36" s="1076"/>
      <c r="E36" s="1076"/>
      <c r="F36" s="1076"/>
      <c r="G36" s="1168"/>
      <c r="H36" s="1120"/>
      <c r="I36" s="1121"/>
      <c r="J36" s="1121"/>
      <c r="K36" s="1243" t="s">
        <v>26</v>
      </c>
      <c r="L36" s="1244"/>
      <c r="M36" s="1120"/>
      <c r="N36" s="1121"/>
      <c r="O36" s="1121"/>
      <c r="P36" s="1121"/>
      <c r="Q36" s="1243" t="s">
        <v>15</v>
      </c>
      <c r="R36" s="1244"/>
      <c r="S36" s="1120"/>
      <c r="T36" s="1121"/>
      <c r="U36" s="1121"/>
      <c r="V36" s="1121"/>
      <c r="W36" s="1243" t="s">
        <v>15</v>
      </c>
      <c r="X36" s="1244"/>
      <c r="Y36" s="1120"/>
      <c r="Z36" s="1121"/>
      <c r="AA36" s="1121"/>
      <c r="AB36" s="1121"/>
      <c r="AC36" s="1243" t="s">
        <v>15</v>
      </c>
      <c r="AD36" s="1244"/>
    </row>
    <row r="37" spans="1:30" ht="18" customHeight="1">
      <c r="B37" s="1162" t="s">
        <v>197</v>
      </c>
      <c r="C37" s="1083"/>
      <c r="D37" s="1083"/>
      <c r="E37" s="1083"/>
      <c r="F37" s="1083"/>
      <c r="G37" s="1163"/>
      <c r="H37" s="1213"/>
      <c r="I37" s="1214"/>
      <c r="J37" s="1214"/>
      <c r="K37" s="1245" t="s">
        <v>204</v>
      </c>
      <c r="L37" s="1246"/>
      <c r="M37" s="1213"/>
      <c r="N37" s="1214"/>
      <c r="O37" s="1214"/>
      <c r="P37" s="1214"/>
      <c r="Q37" s="1245" t="s">
        <v>15</v>
      </c>
      <c r="R37" s="1246"/>
      <c r="S37" s="1213"/>
      <c r="T37" s="1214"/>
      <c r="U37" s="1214"/>
      <c r="V37" s="1214"/>
      <c r="W37" s="1245" t="s">
        <v>15</v>
      </c>
      <c r="X37" s="1246"/>
      <c r="Y37" s="1213"/>
      <c r="Z37" s="1214"/>
      <c r="AA37" s="1214"/>
      <c r="AB37" s="1214"/>
      <c r="AC37" s="1245" t="s">
        <v>15</v>
      </c>
      <c r="AD37" s="1246"/>
    </row>
    <row r="38" spans="1:30" ht="18" customHeight="1">
      <c r="B38" s="1167"/>
      <c r="C38" s="1076"/>
      <c r="D38" s="1076"/>
      <c r="E38" s="1076"/>
      <c r="F38" s="1076"/>
      <c r="G38" s="1168"/>
      <c r="H38" s="1120">
        <v>4</v>
      </c>
      <c r="I38" s="1121"/>
      <c r="J38" s="1121"/>
      <c r="K38" s="1243" t="s">
        <v>26</v>
      </c>
      <c r="L38" s="1244"/>
      <c r="M38" s="1120">
        <v>640</v>
      </c>
      <c r="N38" s="1121"/>
      <c r="O38" s="1121"/>
      <c r="P38" s="1121"/>
      <c r="Q38" s="1243" t="s">
        <v>15</v>
      </c>
      <c r="R38" s="1244"/>
      <c r="S38" s="1120">
        <v>320</v>
      </c>
      <c r="T38" s="1121"/>
      <c r="U38" s="1121"/>
      <c r="V38" s="1121"/>
      <c r="W38" s="1243" t="s">
        <v>15</v>
      </c>
      <c r="X38" s="1244"/>
      <c r="Y38" s="1120">
        <v>320</v>
      </c>
      <c r="Z38" s="1121"/>
      <c r="AA38" s="1121"/>
      <c r="AB38" s="1121"/>
      <c r="AC38" s="1243" t="s">
        <v>15</v>
      </c>
      <c r="AD38" s="1244"/>
    </row>
    <row r="39" spans="1:30" ht="18" customHeight="1">
      <c r="B39" s="417" t="s">
        <v>297</v>
      </c>
      <c r="C39" s="423"/>
      <c r="D39" s="423"/>
      <c r="E39" s="423"/>
      <c r="F39" s="423"/>
      <c r="G39" s="423"/>
      <c r="H39" s="423"/>
      <c r="I39" s="423"/>
      <c r="J39" s="423"/>
      <c r="K39" s="423"/>
      <c r="L39" s="424"/>
      <c r="M39" s="1251">
        <v>7840</v>
      </c>
      <c r="N39" s="1252"/>
      <c r="O39" s="1252"/>
      <c r="P39" s="1252"/>
      <c r="Q39" s="1243" t="s">
        <v>15</v>
      </c>
      <c r="R39" s="1244"/>
      <c r="S39" s="1251">
        <v>3920</v>
      </c>
      <c r="T39" s="1252"/>
      <c r="U39" s="1252"/>
      <c r="V39" s="1252"/>
      <c r="W39" s="1243" t="s">
        <v>15</v>
      </c>
      <c r="X39" s="1244"/>
      <c r="Y39" s="1251">
        <v>3920</v>
      </c>
      <c r="Z39" s="1252"/>
      <c r="AA39" s="1252"/>
      <c r="AB39" s="1252"/>
      <c r="AC39" s="1243" t="s">
        <v>15</v>
      </c>
      <c r="AD39" s="1244"/>
    </row>
    <row r="40" spans="1:30" ht="4.5" customHeight="1"/>
    <row r="41" spans="1:30" ht="18" customHeight="1">
      <c r="A41" s="2" t="s">
        <v>298</v>
      </c>
    </row>
    <row r="42" spans="1:30" ht="4.5" customHeight="1"/>
    <row r="43" spans="1:30" ht="18" customHeight="1">
      <c r="B43" s="417" t="s">
        <v>299</v>
      </c>
      <c r="C43" s="423"/>
      <c r="D43" s="423"/>
      <c r="E43" s="423"/>
      <c r="F43" s="423"/>
      <c r="G43" s="423"/>
      <c r="H43" s="417" t="s">
        <v>30</v>
      </c>
      <c r="I43" s="423"/>
      <c r="J43" s="423"/>
      <c r="K43" s="424"/>
      <c r="L43" s="417" t="s">
        <v>300</v>
      </c>
      <c r="M43" s="423"/>
      <c r="N43" s="423"/>
      <c r="O43" s="423"/>
      <c r="P43" s="423"/>
      <c r="Q43" s="424"/>
      <c r="R43" s="423" t="s">
        <v>301</v>
      </c>
      <c r="S43" s="423"/>
      <c r="T43" s="423"/>
      <c r="U43" s="423"/>
      <c r="V43" s="423"/>
      <c r="W43" s="423"/>
      <c r="X43" s="423"/>
      <c r="Y43" s="423"/>
      <c r="Z43" s="423"/>
      <c r="AA43" s="423"/>
      <c r="AB43" s="423"/>
      <c r="AC43" s="423"/>
      <c r="AD43" s="424"/>
    </row>
    <row r="44" spans="1:30" ht="18" customHeight="1">
      <c r="B44" s="1253" t="s">
        <v>302</v>
      </c>
      <c r="C44" s="1254"/>
      <c r="D44" s="1254"/>
      <c r="E44" s="1254"/>
      <c r="F44" s="1254"/>
      <c r="G44" s="1254"/>
      <c r="H44" s="1247" t="s">
        <v>303</v>
      </c>
      <c r="I44" s="1095"/>
      <c r="J44" s="1095"/>
      <c r="K44" s="1248"/>
      <c r="L44" s="1251">
        <v>4</v>
      </c>
      <c r="M44" s="1252"/>
      <c r="N44" s="1252"/>
      <c r="O44" s="1252"/>
      <c r="P44" s="436" t="s">
        <v>304</v>
      </c>
      <c r="Q44" s="1161"/>
      <c r="R44" s="1249" t="s">
        <v>305</v>
      </c>
      <c r="S44" s="1249"/>
      <c r="T44" s="1249"/>
      <c r="U44" s="1249"/>
      <c r="V44" s="1249"/>
      <c r="W44" s="1249"/>
      <c r="X44" s="1249"/>
      <c r="Y44" s="1249"/>
      <c r="Z44" s="1249"/>
      <c r="AA44" s="1249"/>
      <c r="AB44" s="1249"/>
      <c r="AC44" s="1249"/>
      <c r="AD44" s="1250"/>
    </row>
    <row r="45" spans="1:30" ht="18" customHeight="1">
      <c r="B45" s="1253"/>
      <c r="C45" s="1254"/>
      <c r="D45" s="1254"/>
      <c r="E45" s="1254"/>
      <c r="F45" s="1254"/>
      <c r="G45" s="1254"/>
      <c r="H45" s="1247" t="s">
        <v>303</v>
      </c>
      <c r="I45" s="1095"/>
      <c r="J45" s="1095"/>
      <c r="K45" s="1248"/>
      <c r="L45" s="1251"/>
      <c r="M45" s="1252"/>
      <c r="N45" s="1252"/>
      <c r="O45" s="1252"/>
      <c r="P45" s="436" t="s">
        <v>304</v>
      </c>
      <c r="Q45" s="1161"/>
      <c r="R45" s="1249"/>
      <c r="S45" s="1249"/>
      <c r="T45" s="1249"/>
      <c r="U45" s="1249"/>
      <c r="V45" s="1249"/>
      <c r="W45" s="1249"/>
      <c r="X45" s="1249"/>
      <c r="Y45" s="1249"/>
      <c r="Z45" s="1249"/>
      <c r="AA45" s="1249"/>
      <c r="AB45" s="1249"/>
      <c r="AC45" s="1249"/>
      <c r="AD45" s="1250"/>
    </row>
    <row r="46" spans="1:30" ht="18" customHeight="1">
      <c r="B46" s="1253"/>
      <c r="C46" s="1254"/>
      <c r="D46" s="1254"/>
      <c r="E46" s="1254"/>
      <c r="F46" s="1254"/>
      <c r="G46" s="1254"/>
      <c r="H46" s="1247" t="s">
        <v>303</v>
      </c>
      <c r="I46" s="1095"/>
      <c r="J46" s="1095"/>
      <c r="K46" s="1248"/>
      <c r="L46" s="1251"/>
      <c r="M46" s="1252"/>
      <c r="N46" s="1252"/>
      <c r="O46" s="1252"/>
      <c r="P46" s="436" t="s">
        <v>304</v>
      </c>
      <c r="Q46" s="1161"/>
      <c r="R46" s="1249"/>
      <c r="S46" s="1249"/>
      <c r="T46" s="1249"/>
      <c r="U46" s="1249"/>
      <c r="V46" s="1249"/>
      <c r="W46" s="1249"/>
      <c r="X46" s="1249"/>
      <c r="Y46" s="1249"/>
      <c r="Z46" s="1249"/>
      <c r="AA46" s="1249"/>
      <c r="AB46" s="1249"/>
      <c r="AC46" s="1249"/>
      <c r="AD46" s="1250"/>
    </row>
    <row r="47" spans="1:30" ht="18" customHeight="1">
      <c r="B47" s="1253"/>
      <c r="C47" s="1254"/>
      <c r="D47" s="1254"/>
      <c r="E47" s="1254"/>
      <c r="F47" s="1254"/>
      <c r="G47" s="1254"/>
      <c r="H47" s="1247" t="s">
        <v>303</v>
      </c>
      <c r="I47" s="1095"/>
      <c r="J47" s="1095"/>
      <c r="K47" s="1248"/>
      <c r="L47" s="1251"/>
      <c r="M47" s="1252"/>
      <c r="N47" s="1252"/>
      <c r="O47" s="1252"/>
      <c r="P47" s="436" t="s">
        <v>304</v>
      </c>
      <c r="Q47" s="1161"/>
      <c r="R47" s="1249"/>
      <c r="S47" s="1249"/>
      <c r="T47" s="1249"/>
      <c r="U47" s="1249"/>
      <c r="V47" s="1249"/>
      <c r="W47" s="1249"/>
      <c r="X47" s="1249"/>
      <c r="Y47" s="1249"/>
      <c r="Z47" s="1249"/>
      <c r="AA47" s="1249"/>
      <c r="AB47" s="1249"/>
      <c r="AC47" s="1249"/>
      <c r="AD47" s="1250"/>
    </row>
    <row r="48" spans="1:30" ht="18" customHeight="1">
      <c r="B48" s="1253"/>
      <c r="C48" s="1254"/>
      <c r="D48" s="1254"/>
      <c r="E48" s="1254"/>
      <c r="F48" s="1254"/>
      <c r="G48" s="1254"/>
      <c r="H48" s="1247" t="s">
        <v>303</v>
      </c>
      <c r="I48" s="1095"/>
      <c r="J48" s="1095"/>
      <c r="K48" s="1248"/>
      <c r="L48" s="1251"/>
      <c r="M48" s="1252"/>
      <c r="N48" s="1252"/>
      <c r="O48" s="1252"/>
      <c r="P48" s="436" t="s">
        <v>304</v>
      </c>
      <c r="Q48" s="1161"/>
      <c r="R48" s="1249"/>
      <c r="S48" s="1249"/>
      <c r="T48" s="1249"/>
      <c r="U48" s="1249"/>
      <c r="V48" s="1249"/>
      <c r="W48" s="1249"/>
      <c r="X48" s="1249"/>
      <c r="Y48" s="1249"/>
      <c r="Z48" s="1249"/>
      <c r="AA48" s="1249"/>
      <c r="AB48" s="1249"/>
      <c r="AC48" s="1249"/>
      <c r="AD48" s="1250"/>
    </row>
    <row r="49" spans="1:30" ht="18" customHeight="1">
      <c r="A49" s="883" t="s">
        <v>306</v>
      </c>
      <c r="B49" s="883"/>
      <c r="C49" s="883"/>
      <c r="D49" s="883"/>
      <c r="E49" s="883"/>
      <c r="F49" s="883"/>
      <c r="G49" s="883"/>
      <c r="H49" s="883"/>
      <c r="I49" s="883"/>
      <c r="J49" s="883"/>
      <c r="K49" s="883"/>
      <c r="L49" s="883"/>
      <c r="M49" s="883"/>
      <c r="N49" s="883"/>
      <c r="O49" s="883"/>
      <c r="P49" s="883"/>
      <c r="Q49" s="883"/>
      <c r="R49" s="883"/>
      <c r="S49" s="883"/>
      <c r="T49" s="883"/>
      <c r="U49" s="883"/>
      <c r="V49" s="883"/>
      <c r="W49" s="883"/>
      <c r="X49" s="883"/>
      <c r="Y49" s="883"/>
      <c r="Z49" s="883"/>
      <c r="AA49" s="883"/>
      <c r="AB49" s="883"/>
      <c r="AC49" s="883"/>
      <c r="AD49" s="883"/>
    </row>
  </sheetData>
  <mergeCells count="140">
    <mergeCell ref="S25:U25"/>
    <mergeCell ref="V25:X25"/>
    <mergeCell ref="S23:U23"/>
    <mergeCell ref="V23:X23"/>
    <mergeCell ref="Y23:AA23"/>
    <mergeCell ref="AB23:AD23"/>
    <mergeCell ref="Y25:AA25"/>
    <mergeCell ref="AB25:AD25"/>
    <mergeCell ref="M19:AD19"/>
    <mergeCell ref="AB20:AD20"/>
    <mergeCell ref="Y20:AA20"/>
    <mergeCell ref="V20:X20"/>
    <mergeCell ref="S20:U20"/>
    <mergeCell ref="P20:R20"/>
    <mergeCell ref="M20:O20"/>
    <mergeCell ref="P21:R21"/>
    <mergeCell ref="M21:O21"/>
    <mergeCell ref="B34:G34"/>
    <mergeCell ref="H21:L21"/>
    <mergeCell ref="H23:L23"/>
    <mergeCell ref="H25:L25"/>
    <mergeCell ref="B25:G26"/>
    <mergeCell ref="B27:G28"/>
    <mergeCell ref="H27:L27"/>
    <mergeCell ref="I24:K24"/>
    <mergeCell ref="I26:K26"/>
    <mergeCell ref="B23:G24"/>
    <mergeCell ref="H14:AD14"/>
    <mergeCell ref="V29:AD29"/>
    <mergeCell ref="M29:U29"/>
    <mergeCell ref="B29:L29"/>
    <mergeCell ref="A15:G15"/>
    <mergeCell ref="A14:G14"/>
    <mergeCell ref="B19:G20"/>
    <mergeCell ref="B21:G22"/>
    <mergeCell ref="I22:K22"/>
    <mergeCell ref="M27:O27"/>
    <mergeCell ref="P27:R27"/>
    <mergeCell ref="S27:U27"/>
    <mergeCell ref="V27:X27"/>
    <mergeCell ref="Y27:AA27"/>
    <mergeCell ref="AB27:AD27"/>
    <mergeCell ref="M25:O25"/>
    <mergeCell ref="P25:R25"/>
    <mergeCell ref="H19:L20"/>
    <mergeCell ref="M23:O23"/>
    <mergeCell ref="P23:R23"/>
    <mergeCell ref="AB21:AD21"/>
    <mergeCell ref="Y21:AA21"/>
    <mergeCell ref="V21:X21"/>
    <mergeCell ref="S21:U21"/>
    <mergeCell ref="B48:G48"/>
    <mergeCell ref="J15:S15"/>
    <mergeCell ref="V15:AC15"/>
    <mergeCell ref="B43:G43"/>
    <mergeCell ref="B44:G44"/>
    <mergeCell ref="L43:Q43"/>
    <mergeCell ref="P44:Q44"/>
    <mergeCell ref="H44:K44"/>
    <mergeCell ref="I28:K28"/>
    <mergeCell ref="B39:L39"/>
    <mergeCell ref="K38:L38"/>
    <mergeCell ref="B45:G45"/>
    <mergeCell ref="B46:G46"/>
    <mergeCell ref="B37:G38"/>
    <mergeCell ref="H35:J35"/>
    <mergeCell ref="B47:G47"/>
    <mergeCell ref="M38:P38"/>
    <mergeCell ref="K36:L36"/>
    <mergeCell ref="K37:L37"/>
    <mergeCell ref="H36:J36"/>
    <mergeCell ref="H37:J37"/>
    <mergeCell ref="H38:J38"/>
    <mergeCell ref="B35:G36"/>
    <mergeCell ref="H43:K43"/>
    <mergeCell ref="M35:P35"/>
    <mergeCell ref="M36:P36"/>
    <mergeCell ref="H34:L34"/>
    <mergeCell ref="M34:R34"/>
    <mergeCell ref="Q36:R36"/>
    <mergeCell ref="Q35:R35"/>
    <mergeCell ref="K35:L35"/>
    <mergeCell ref="R46:AD46"/>
    <mergeCell ref="R43:AD43"/>
    <mergeCell ref="S36:V36"/>
    <mergeCell ref="S37:V37"/>
    <mergeCell ref="S38:V38"/>
    <mergeCell ref="M39:P39"/>
    <mergeCell ref="Q37:R37"/>
    <mergeCell ref="M37:P37"/>
    <mergeCell ref="Q39:R39"/>
    <mergeCell ref="Q38:R38"/>
    <mergeCell ref="AC37:AD37"/>
    <mergeCell ref="Y38:AB38"/>
    <mergeCell ref="S39:V39"/>
    <mergeCell ref="W39:X39"/>
    <mergeCell ref="Y39:AB39"/>
    <mergeCell ref="W37:X37"/>
    <mergeCell ref="Y37:AB37"/>
    <mergeCell ref="H47:K47"/>
    <mergeCell ref="H46:K46"/>
    <mergeCell ref="H45:K45"/>
    <mergeCell ref="R48:AD48"/>
    <mergeCell ref="R44:AD44"/>
    <mergeCell ref="P48:Q48"/>
    <mergeCell ref="W38:X38"/>
    <mergeCell ref="L48:O48"/>
    <mergeCell ref="L44:O44"/>
    <mergeCell ref="L46:O46"/>
    <mergeCell ref="L45:O45"/>
    <mergeCell ref="L47:O47"/>
    <mergeCell ref="R45:AD45"/>
    <mergeCell ref="R47:AD47"/>
    <mergeCell ref="P45:Q45"/>
    <mergeCell ref="P46:Q46"/>
    <mergeCell ref="P47:Q47"/>
    <mergeCell ref="A49:AD49"/>
    <mergeCell ref="A2:AD2"/>
    <mergeCell ref="N7:T7"/>
    <mergeCell ref="U7:AD7"/>
    <mergeCell ref="N8:T8"/>
    <mergeCell ref="U8:AD8"/>
    <mergeCell ref="AC38:AD38"/>
    <mergeCell ref="AC39:AD39"/>
    <mergeCell ref="U9:AD9"/>
    <mergeCell ref="A11:Q11"/>
    <mergeCell ref="R11:S11"/>
    <mergeCell ref="U11:V11"/>
    <mergeCell ref="W11:AD11"/>
    <mergeCell ref="N9:T9"/>
    <mergeCell ref="Y36:AB36"/>
    <mergeCell ref="AC36:AD36"/>
    <mergeCell ref="W35:X35"/>
    <mergeCell ref="W36:X36"/>
    <mergeCell ref="S34:X34"/>
    <mergeCell ref="Y34:AD34"/>
    <mergeCell ref="Y35:AB35"/>
    <mergeCell ref="AC35:AD35"/>
    <mergeCell ref="S35:V35"/>
    <mergeCell ref="H48:K48"/>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BA84"/>
  <sheetViews>
    <sheetView zoomScale="75" zoomScaleNormal="100" workbookViewId="0">
      <selection activeCell="AG19" sqref="AG19"/>
    </sheetView>
  </sheetViews>
  <sheetFormatPr defaultColWidth="2.625" defaultRowHeight="17.25" customHeight="1"/>
  <cols>
    <col min="1" max="2" width="1.875" style="11" customWidth="1"/>
    <col min="3" max="4" width="2.625" style="11" customWidth="1"/>
    <col min="5" max="5" width="2.875" style="11" customWidth="1"/>
    <col min="6" max="7" width="2.625" style="11" customWidth="1"/>
    <col min="8" max="9" width="2.25" style="11" customWidth="1"/>
    <col min="10" max="42" width="2.625" style="11" customWidth="1"/>
    <col min="43" max="44" width="2.875" style="11" customWidth="1"/>
    <col min="45" max="47" width="2.125" style="11" customWidth="1"/>
    <col min="48" max="49" width="2.875" style="11" customWidth="1"/>
    <col min="50" max="53" width="2.25" style="11" customWidth="1"/>
    <col min="54" max="16384" width="2.625" style="11"/>
  </cols>
  <sheetData>
    <row r="1" spans="1:53" ht="15" customHeight="1">
      <c r="A1" s="1" t="s">
        <v>307</v>
      </c>
      <c r="AX1" s="1291" t="s">
        <v>308</v>
      </c>
      <c r="AY1" s="1292"/>
      <c r="AZ1" s="1291" t="s">
        <v>308</v>
      </c>
      <c r="BA1" s="1292"/>
    </row>
    <row r="2" spans="1:53" ht="21" customHeight="1">
      <c r="A2" s="50" t="s">
        <v>309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170"/>
      <c r="AI2" s="50"/>
      <c r="AJ2" s="170"/>
      <c r="AX2" s="1293"/>
      <c r="AY2" s="1294"/>
      <c r="AZ2" s="1293"/>
      <c r="BA2" s="1294"/>
    </row>
    <row r="3" spans="1:53" ht="4.5" customHeight="1">
      <c r="AX3" s="1293"/>
      <c r="AY3" s="1294"/>
      <c r="AZ3" s="1293"/>
      <c r="BA3" s="1294"/>
    </row>
    <row r="4" spans="1:53" ht="15" customHeight="1">
      <c r="A4" s="876" t="s">
        <v>139</v>
      </c>
      <c r="B4" s="876"/>
      <c r="C4" s="876"/>
      <c r="D4" s="876"/>
      <c r="E4" s="925" t="s">
        <v>140</v>
      </c>
      <c r="F4" s="925"/>
      <c r="G4" s="925"/>
      <c r="H4" s="925"/>
      <c r="I4" s="925"/>
      <c r="J4" s="925"/>
      <c r="K4" s="925"/>
      <c r="L4" s="925"/>
      <c r="M4" s="925"/>
      <c r="N4" s="925"/>
      <c r="O4" s="925"/>
      <c r="P4" s="925"/>
      <c r="AX4" s="1295"/>
      <c r="AY4" s="1296"/>
      <c r="AZ4" s="1295"/>
      <c r="BA4" s="1296"/>
    </row>
    <row r="5" spans="1:53" ht="4.5" customHeight="1"/>
    <row r="6" spans="1:53" ht="15" customHeight="1">
      <c r="A6" s="876" t="s">
        <v>251</v>
      </c>
      <c r="B6" s="876"/>
      <c r="C6" s="1318">
        <v>24</v>
      </c>
      <c r="D6" s="1318"/>
      <c r="E6" s="20" t="s">
        <v>5</v>
      </c>
      <c r="F6" s="1318">
        <v>4</v>
      </c>
      <c r="G6" s="1318"/>
      <c r="H6" s="876" t="s">
        <v>37</v>
      </c>
      <c r="I6" s="876"/>
      <c r="AX6" s="1297" t="s">
        <v>310</v>
      </c>
      <c r="AY6" s="1297"/>
      <c r="AZ6" s="1297" t="s">
        <v>310</v>
      </c>
      <c r="BA6" s="1297"/>
    </row>
    <row r="7" spans="1:53" ht="4.5" customHeight="1"/>
    <row r="8" spans="1:53" ht="32.25" customHeight="1">
      <c r="A8" s="1267" t="s">
        <v>38</v>
      </c>
      <c r="B8" s="1269"/>
      <c r="C8" s="473" t="s">
        <v>311</v>
      </c>
      <c r="D8" s="474"/>
      <c r="E8" s="474"/>
      <c r="F8" s="474"/>
      <c r="G8" s="475"/>
      <c r="H8" s="1323" t="s">
        <v>22</v>
      </c>
      <c r="I8" s="1324"/>
      <c r="J8" s="1319" t="s">
        <v>312</v>
      </c>
      <c r="K8" s="1320"/>
      <c r="L8" s="417" t="s">
        <v>43</v>
      </c>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4"/>
      <c r="AQ8" s="1309" t="s">
        <v>313</v>
      </c>
      <c r="AR8" s="1309"/>
      <c r="AS8" s="1309" t="s">
        <v>314</v>
      </c>
      <c r="AT8" s="1310"/>
      <c r="AU8" s="1310"/>
      <c r="AV8" s="1309" t="s">
        <v>315</v>
      </c>
      <c r="AW8" s="1309"/>
      <c r="AX8" s="1298" t="s">
        <v>316</v>
      </c>
      <c r="AY8" s="1299"/>
      <c r="AZ8" s="1298" t="s">
        <v>317</v>
      </c>
      <c r="BA8" s="1299"/>
    </row>
    <row r="9" spans="1:53" ht="32.25" customHeight="1">
      <c r="A9" s="1270"/>
      <c r="B9" s="1272"/>
      <c r="C9" s="811"/>
      <c r="D9" s="812"/>
      <c r="E9" s="812"/>
      <c r="F9" s="812"/>
      <c r="G9" s="852"/>
      <c r="H9" s="1325"/>
      <c r="I9" s="1326"/>
      <c r="J9" s="1321"/>
      <c r="K9" s="1322"/>
      <c r="L9" s="171">
        <v>1</v>
      </c>
      <c r="M9" s="173">
        <v>2</v>
      </c>
      <c r="N9" s="173">
        <v>3</v>
      </c>
      <c r="O9" s="173">
        <v>4</v>
      </c>
      <c r="P9" s="173">
        <v>5</v>
      </c>
      <c r="Q9" s="173">
        <v>6</v>
      </c>
      <c r="R9" s="173">
        <v>7</v>
      </c>
      <c r="S9" s="173">
        <v>8</v>
      </c>
      <c r="T9" s="173">
        <v>9</v>
      </c>
      <c r="U9" s="173">
        <v>10</v>
      </c>
      <c r="V9" s="173">
        <v>11</v>
      </c>
      <c r="W9" s="173">
        <v>12</v>
      </c>
      <c r="X9" s="173">
        <v>13</v>
      </c>
      <c r="Y9" s="173">
        <v>14</v>
      </c>
      <c r="Z9" s="173">
        <v>15</v>
      </c>
      <c r="AA9" s="173">
        <v>16</v>
      </c>
      <c r="AB9" s="173">
        <v>17</v>
      </c>
      <c r="AC9" s="173">
        <v>18</v>
      </c>
      <c r="AD9" s="173">
        <v>19</v>
      </c>
      <c r="AE9" s="173">
        <v>20</v>
      </c>
      <c r="AF9" s="173">
        <v>21</v>
      </c>
      <c r="AG9" s="173">
        <v>22</v>
      </c>
      <c r="AH9" s="173">
        <v>23</v>
      </c>
      <c r="AI9" s="173">
        <v>24</v>
      </c>
      <c r="AJ9" s="173">
        <v>25</v>
      </c>
      <c r="AK9" s="173">
        <v>26</v>
      </c>
      <c r="AL9" s="173">
        <v>27</v>
      </c>
      <c r="AM9" s="173">
        <v>28</v>
      </c>
      <c r="AN9" s="173">
        <v>29</v>
      </c>
      <c r="AO9" s="173">
        <v>30</v>
      </c>
      <c r="AP9" s="174">
        <v>31</v>
      </c>
      <c r="AQ9" s="1309"/>
      <c r="AR9" s="1309"/>
      <c r="AS9" s="1310"/>
      <c r="AT9" s="1310"/>
      <c r="AU9" s="1310"/>
      <c r="AV9" s="1309"/>
      <c r="AW9" s="1309"/>
      <c r="AX9" s="1300"/>
      <c r="AY9" s="1301"/>
      <c r="AZ9" s="1300"/>
      <c r="BA9" s="1301"/>
    </row>
    <row r="10" spans="1:53" ht="17.25" customHeight="1">
      <c r="A10" s="1303">
        <v>1</v>
      </c>
      <c r="B10" s="1304"/>
      <c r="C10" s="1315" t="s">
        <v>318</v>
      </c>
      <c r="D10" s="1316"/>
      <c r="E10" s="1316"/>
      <c r="F10" s="1316"/>
      <c r="G10" s="1317"/>
      <c r="H10" s="1314">
        <v>2</v>
      </c>
      <c r="I10" s="1314"/>
      <c r="J10" s="1314">
        <v>2</v>
      </c>
      <c r="K10" s="1314"/>
      <c r="L10" s="172"/>
      <c r="M10" s="175"/>
      <c r="N10" s="175"/>
      <c r="O10" s="175"/>
      <c r="P10" s="175" t="s">
        <v>319</v>
      </c>
      <c r="Q10" s="175"/>
      <c r="R10" s="175"/>
      <c r="S10" s="175"/>
      <c r="T10" s="175"/>
      <c r="U10" s="175"/>
      <c r="V10" s="175"/>
      <c r="W10" s="175"/>
      <c r="X10" s="175"/>
      <c r="Y10" s="175"/>
      <c r="Z10" s="175"/>
      <c r="AA10" s="175" t="s">
        <v>319</v>
      </c>
      <c r="AB10" s="175"/>
      <c r="AC10" s="175"/>
      <c r="AD10" s="175"/>
      <c r="AE10" s="175"/>
      <c r="AF10" s="175"/>
      <c r="AG10" s="175"/>
      <c r="AH10" s="175"/>
      <c r="AI10" s="175"/>
      <c r="AJ10" s="175"/>
      <c r="AK10" s="175"/>
      <c r="AL10" s="175"/>
      <c r="AM10" s="175"/>
      <c r="AN10" s="175"/>
      <c r="AO10" s="175"/>
      <c r="AP10" s="176"/>
      <c r="AQ10" s="1302"/>
      <c r="AR10" s="1302"/>
      <c r="AS10" s="1308"/>
      <c r="AT10" s="1308"/>
      <c r="AU10" s="1308"/>
      <c r="AV10" s="1302"/>
      <c r="AW10" s="1302"/>
      <c r="AX10" s="1290"/>
      <c r="AY10" s="1290"/>
      <c r="AZ10" s="1290"/>
      <c r="BA10" s="1290"/>
    </row>
    <row r="11" spans="1:53" ht="17.25" customHeight="1">
      <c r="A11" s="1303">
        <v>2</v>
      </c>
      <c r="B11" s="1304"/>
      <c r="C11" s="1315" t="s">
        <v>318</v>
      </c>
      <c r="D11" s="1316"/>
      <c r="E11" s="1316"/>
      <c r="F11" s="1316"/>
      <c r="G11" s="1317"/>
      <c r="H11" s="1314">
        <v>5</v>
      </c>
      <c r="I11" s="1314"/>
      <c r="J11" s="1314">
        <v>12</v>
      </c>
      <c r="K11" s="1314"/>
      <c r="L11" s="172"/>
      <c r="M11" s="175" t="s">
        <v>319</v>
      </c>
      <c r="N11" s="175"/>
      <c r="O11" s="175" t="s">
        <v>319</v>
      </c>
      <c r="P11" s="175"/>
      <c r="Q11" s="175" t="s">
        <v>319</v>
      </c>
      <c r="R11" s="175"/>
      <c r="S11" s="175"/>
      <c r="T11" s="175" t="s">
        <v>319</v>
      </c>
      <c r="U11" s="175"/>
      <c r="V11" s="175" t="s">
        <v>319</v>
      </c>
      <c r="W11" s="175"/>
      <c r="X11" s="175" t="s">
        <v>319</v>
      </c>
      <c r="Y11" s="175"/>
      <c r="Z11" s="175"/>
      <c r="AA11" s="175" t="s">
        <v>319</v>
      </c>
      <c r="AB11" s="175"/>
      <c r="AC11" s="175" t="s">
        <v>319</v>
      </c>
      <c r="AD11" s="175"/>
      <c r="AE11" s="175" t="s">
        <v>319</v>
      </c>
      <c r="AF11" s="175"/>
      <c r="AG11" s="175"/>
      <c r="AH11" s="175" t="s">
        <v>319</v>
      </c>
      <c r="AI11" s="175"/>
      <c r="AJ11" s="175" t="s">
        <v>319</v>
      </c>
      <c r="AK11" s="175"/>
      <c r="AL11" s="175" t="s">
        <v>319</v>
      </c>
      <c r="AM11" s="175"/>
      <c r="AN11" s="175"/>
      <c r="AO11" s="175"/>
      <c r="AP11" s="176"/>
      <c r="AQ11" s="1302"/>
      <c r="AR11" s="1302"/>
      <c r="AS11" s="1308"/>
      <c r="AT11" s="1308"/>
      <c r="AU11" s="1308"/>
      <c r="AV11" s="1302"/>
      <c r="AW11" s="1302"/>
      <c r="AX11" s="1290" t="s">
        <v>320</v>
      </c>
      <c r="AY11" s="1290"/>
      <c r="AZ11" s="1290"/>
      <c r="BA11" s="1290"/>
    </row>
    <row r="12" spans="1:53" ht="17.25" customHeight="1">
      <c r="A12" s="1303">
        <v>3</v>
      </c>
      <c r="B12" s="1304"/>
      <c r="C12" s="1315" t="s">
        <v>318</v>
      </c>
      <c r="D12" s="1316"/>
      <c r="E12" s="1316"/>
      <c r="F12" s="1316"/>
      <c r="G12" s="1317"/>
      <c r="H12" s="1314">
        <v>1</v>
      </c>
      <c r="I12" s="1314"/>
      <c r="J12" s="1314">
        <v>4</v>
      </c>
      <c r="K12" s="1314"/>
      <c r="L12" s="172"/>
      <c r="M12" s="175"/>
      <c r="N12" s="175" t="s">
        <v>319</v>
      </c>
      <c r="O12" s="175"/>
      <c r="P12" s="175"/>
      <c r="Q12" s="175"/>
      <c r="R12" s="175"/>
      <c r="S12" s="175"/>
      <c r="T12" s="175"/>
      <c r="U12" s="175" t="s">
        <v>319</v>
      </c>
      <c r="V12" s="175"/>
      <c r="W12" s="175"/>
      <c r="X12" s="175"/>
      <c r="Y12" s="175"/>
      <c r="Z12" s="175"/>
      <c r="AA12" s="175"/>
      <c r="AB12" s="175" t="s">
        <v>319</v>
      </c>
      <c r="AC12" s="175"/>
      <c r="AD12" s="175"/>
      <c r="AE12" s="175"/>
      <c r="AF12" s="175"/>
      <c r="AG12" s="175"/>
      <c r="AH12" s="175"/>
      <c r="AI12" s="175" t="s">
        <v>319</v>
      </c>
      <c r="AJ12" s="175"/>
      <c r="AK12" s="175"/>
      <c r="AL12" s="175"/>
      <c r="AM12" s="175"/>
      <c r="AN12" s="175"/>
      <c r="AO12" s="175"/>
      <c r="AP12" s="176"/>
      <c r="AQ12" s="1302"/>
      <c r="AR12" s="1302"/>
      <c r="AS12" s="1308"/>
      <c r="AT12" s="1308"/>
      <c r="AU12" s="1308"/>
      <c r="AV12" s="1302" t="s">
        <v>321</v>
      </c>
      <c r="AW12" s="1302"/>
      <c r="AX12" s="1290"/>
      <c r="AY12" s="1290"/>
      <c r="AZ12" s="1290"/>
      <c r="BA12" s="1290"/>
    </row>
    <row r="13" spans="1:53" ht="17.25" customHeight="1">
      <c r="A13" s="1303">
        <v>4</v>
      </c>
      <c r="B13" s="1304"/>
      <c r="C13" s="1315" t="s">
        <v>318</v>
      </c>
      <c r="D13" s="1316"/>
      <c r="E13" s="1316"/>
      <c r="F13" s="1316"/>
      <c r="G13" s="1317"/>
      <c r="H13" s="1314">
        <v>3</v>
      </c>
      <c r="I13" s="1314"/>
      <c r="J13" s="1314">
        <v>4</v>
      </c>
      <c r="K13" s="1314"/>
      <c r="L13" s="172"/>
      <c r="M13" s="175"/>
      <c r="N13" s="175"/>
      <c r="O13" s="175"/>
      <c r="P13" s="175">
        <v>2</v>
      </c>
      <c r="Q13" s="175">
        <v>2</v>
      </c>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6"/>
      <c r="AQ13" s="1302" t="s">
        <v>320</v>
      </c>
      <c r="AR13" s="1302"/>
      <c r="AS13" s="1308">
        <v>320</v>
      </c>
      <c r="AT13" s="1308"/>
      <c r="AU13" s="1308"/>
      <c r="AV13" s="1302"/>
      <c r="AW13" s="1302"/>
      <c r="AX13" s="1290"/>
      <c r="AY13" s="1290"/>
      <c r="AZ13" s="1290"/>
      <c r="BA13" s="1290"/>
    </row>
    <row r="14" spans="1:53" ht="17.25" customHeight="1">
      <c r="A14" s="1303">
        <v>5</v>
      </c>
      <c r="B14" s="1304"/>
      <c r="C14" s="1311" t="s">
        <v>322</v>
      </c>
      <c r="D14" s="1312"/>
      <c r="E14" s="1312"/>
      <c r="F14" s="1312"/>
      <c r="G14" s="1313"/>
      <c r="H14" s="1303"/>
      <c r="I14" s="1304"/>
      <c r="J14" s="1303"/>
      <c r="K14" s="1304"/>
      <c r="L14" s="172"/>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6"/>
      <c r="AQ14" s="1302"/>
      <c r="AR14" s="1302"/>
      <c r="AS14" s="1308"/>
      <c r="AT14" s="1308"/>
      <c r="AU14" s="1308"/>
      <c r="AV14" s="1302"/>
      <c r="AW14" s="1302"/>
      <c r="AX14" s="1290"/>
      <c r="AY14" s="1290"/>
      <c r="AZ14" s="1290"/>
      <c r="BA14" s="1290"/>
    </row>
    <row r="15" spans="1:53" ht="17.25" customHeight="1">
      <c r="A15" s="1303">
        <v>6</v>
      </c>
      <c r="B15" s="1304"/>
      <c r="C15" s="1311" t="s">
        <v>322</v>
      </c>
      <c r="D15" s="1312"/>
      <c r="E15" s="1312"/>
      <c r="F15" s="1312"/>
      <c r="G15" s="1313"/>
      <c r="H15" s="1303"/>
      <c r="I15" s="1304"/>
      <c r="J15" s="1303"/>
      <c r="K15" s="1304"/>
      <c r="L15" s="172"/>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6"/>
      <c r="AQ15" s="1302"/>
      <c r="AR15" s="1302"/>
      <c r="AS15" s="1308"/>
      <c r="AT15" s="1308"/>
      <c r="AU15" s="1308"/>
      <c r="AV15" s="1302"/>
      <c r="AW15" s="1302"/>
      <c r="AX15" s="1290"/>
      <c r="AY15" s="1290"/>
      <c r="AZ15" s="1290"/>
      <c r="BA15" s="1290"/>
    </row>
    <row r="16" spans="1:53" ht="17.25" customHeight="1">
      <c r="A16" s="1303">
        <v>7</v>
      </c>
      <c r="B16" s="1304"/>
      <c r="C16" s="1305"/>
      <c r="D16" s="1306"/>
      <c r="E16" s="1306"/>
      <c r="F16" s="1306"/>
      <c r="G16" s="1307"/>
      <c r="H16" s="1303"/>
      <c r="I16" s="1304"/>
      <c r="J16" s="1303"/>
      <c r="K16" s="1304"/>
      <c r="L16" s="172"/>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6"/>
      <c r="AQ16" s="1302"/>
      <c r="AR16" s="1302"/>
      <c r="AS16" s="1308"/>
      <c r="AT16" s="1308"/>
      <c r="AU16" s="1308"/>
      <c r="AV16" s="1302"/>
      <c r="AW16" s="1302"/>
      <c r="AX16" s="1290"/>
      <c r="AY16" s="1290"/>
      <c r="AZ16" s="1290"/>
      <c r="BA16" s="1290"/>
    </row>
    <row r="17" spans="1:53" ht="17.25" customHeight="1">
      <c r="A17" s="1303">
        <v>8</v>
      </c>
      <c r="B17" s="1304"/>
      <c r="C17" s="1305"/>
      <c r="D17" s="1306"/>
      <c r="E17" s="1306"/>
      <c r="F17" s="1306"/>
      <c r="G17" s="1307"/>
      <c r="H17" s="1303"/>
      <c r="I17" s="1304"/>
      <c r="J17" s="1303"/>
      <c r="K17" s="1304"/>
      <c r="L17" s="172"/>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6"/>
      <c r="AQ17" s="1302"/>
      <c r="AR17" s="1302"/>
      <c r="AS17" s="1308"/>
      <c r="AT17" s="1308"/>
      <c r="AU17" s="1308"/>
      <c r="AV17" s="1302"/>
      <c r="AW17" s="1302"/>
      <c r="AX17" s="1290"/>
      <c r="AY17" s="1290"/>
      <c r="AZ17" s="1290"/>
      <c r="BA17" s="1290"/>
    </row>
    <row r="18" spans="1:53" ht="17.25" customHeight="1">
      <c r="A18" s="1303">
        <v>9</v>
      </c>
      <c r="B18" s="1304"/>
      <c r="C18" s="1305"/>
      <c r="D18" s="1306"/>
      <c r="E18" s="1306"/>
      <c r="F18" s="1306"/>
      <c r="G18" s="1307"/>
      <c r="H18" s="1303"/>
      <c r="I18" s="1304"/>
      <c r="J18" s="1303"/>
      <c r="K18" s="1304"/>
      <c r="L18" s="172"/>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6"/>
      <c r="AQ18" s="1302"/>
      <c r="AR18" s="1302"/>
      <c r="AS18" s="1308"/>
      <c r="AT18" s="1308"/>
      <c r="AU18" s="1308"/>
      <c r="AV18" s="1302"/>
      <c r="AW18" s="1302"/>
      <c r="AX18" s="1290"/>
      <c r="AY18" s="1290"/>
      <c r="AZ18" s="1290"/>
      <c r="BA18" s="1290"/>
    </row>
    <row r="19" spans="1:53" ht="17.25" customHeight="1">
      <c r="A19" s="1303">
        <v>10</v>
      </c>
      <c r="B19" s="1304"/>
      <c r="C19" s="1305"/>
      <c r="D19" s="1306"/>
      <c r="E19" s="1306"/>
      <c r="F19" s="1306"/>
      <c r="G19" s="1307"/>
      <c r="H19" s="1303"/>
      <c r="I19" s="1304"/>
      <c r="J19" s="1303"/>
      <c r="K19" s="1304"/>
      <c r="L19" s="172"/>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6"/>
      <c r="AQ19" s="1302"/>
      <c r="AR19" s="1302"/>
      <c r="AS19" s="1308"/>
      <c r="AT19" s="1308"/>
      <c r="AU19" s="1308"/>
      <c r="AV19" s="1302"/>
      <c r="AW19" s="1302"/>
      <c r="AX19" s="1290"/>
      <c r="AY19" s="1290"/>
      <c r="AZ19" s="1290"/>
      <c r="BA19" s="1290"/>
    </row>
    <row r="20" spans="1:53" ht="17.25" customHeight="1">
      <c r="A20" s="1303">
        <v>11</v>
      </c>
      <c r="B20" s="1304"/>
      <c r="C20" s="1305"/>
      <c r="D20" s="1306"/>
      <c r="E20" s="1306"/>
      <c r="F20" s="1306"/>
      <c r="G20" s="1307"/>
      <c r="H20" s="1303"/>
      <c r="I20" s="1304"/>
      <c r="J20" s="1303"/>
      <c r="K20" s="1304"/>
      <c r="L20" s="172"/>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6"/>
      <c r="AQ20" s="1302"/>
      <c r="AR20" s="1302"/>
      <c r="AS20" s="1308"/>
      <c r="AT20" s="1308"/>
      <c r="AU20" s="1308"/>
      <c r="AV20" s="1302"/>
      <c r="AW20" s="1302"/>
      <c r="AX20" s="1290"/>
      <c r="AY20" s="1290"/>
      <c r="AZ20" s="1290"/>
      <c r="BA20" s="1290"/>
    </row>
    <row r="21" spans="1:53" ht="17.25" customHeight="1">
      <c r="A21" s="1303">
        <v>12</v>
      </c>
      <c r="B21" s="1304"/>
      <c r="C21" s="1305"/>
      <c r="D21" s="1306"/>
      <c r="E21" s="1306"/>
      <c r="F21" s="1306"/>
      <c r="G21" s="1307"/>
      <c r="H21" s="1303"/>
      <c r="I21" s="1304"/>
      <c r="J21" s="1303"/>
      <c r="K21" s="1304"/>
      <c r="L21" s="172"/>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6"/>
      <c r="AQ21" s="1302"/>
      <c r="AR21" s="1302"/>
      <c r="AS21" s="1308"/>
      <c r="AT21" s="1308"/>
      <c r="AU21" s="1308"/>
      <c r="AV21" s="1302"/>
      <c r="AW21" s="1302"/>
      <c r="AX21" s="1290"/>
      <c r="AY21" s="1290"/>
      <c r="AZ21" s="1290"/>
      <c r="BA21" s="1290"/>
    </row>
    <row r="22" spans="1:53" ht="17.25" customHeight="1">
      <c r="A22" s="1303">
        <v>13</v>
      </c>
      <c r="B22" s="1304"/>
      <c r="C22" s="1305"/>
      <c r="D22" s="1306"/>
      <c r="E22" s="1306"/>
      <c r="F22" s="1306"/>
      <c r="G22" s="1307"/>
      <c r="H22" s="1303"/>
      <c r="I22" s="1304"/>
      <c r="J22" s="1303"/>
      <c r="K22" s="1304"/>
      <c r="L22" s="172"/>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6"/>
      <c r="AQ22" s="1302"/>
      <c r="AR22" s="1302"/>
      <c r="AS22" s="1308"/>
      <c r="AT22" s="1308"/>
      <c r="AU22" s="1308"/>
      <c r="AV22" s="1302"/>
      <c r="AW22" s="1302"/>
      <c r="AX22" s="1290"/>
      <c r="AY22" s="1290"/>
      <c r="AZ22" s="1290"/>
      <c r="BA22" s="1290"/>
    </row>
    <row r="23" spans="1:53" ht="17.25" customHeight="1">
      <c r="A23" s="1303">
        <v>14</v>
      </c>
      <c r="B23" s="1304"/>
      <c r="C23" s="1305"/>
      <c r="D23" s="1306"/>
      <c r="E23" s="1306"/>
      <c r="F23" s="1306"/>
      <c r="G23" s="1307"/>
      <c r="H23" s="1303"/>
      <c r="I23" s="1304"/>
      <c r="J23" s="1303"/>
      <c r="K23" s="1304"/>
      <c r="L23" s="172"/>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6"/>
      <c r="AQ23" s="1302"/>
      <c r="AR23" s="1302"/>
      <c r="AS23" s="1308"/>
      <c r="AT23" s="1308"/>
      <c r="AU23" s="1308"/>
      <c r="AV23" s="1302"/>
      <c r="AW23" s="1302"/>
      <c r="AX23" s="1290"/>
      <c r="AY23" s="1290"/>
      <c r="AZ23" s="1290"/>
      <c r="BA23" s="1290"/>
    </row>
    <row r="24" spans="1:53" ht="17.25" customHeight="1">
      <c r="A24" s="1303">
        <v>15</v>
      </c>
      <c r="B24" s="1304"/>
      <c r="C24" s="1305"/>
      <c r="D24" s="1306"/>
      <c r="E24" s="1306"/>
      <c r="F24" s="1306"/>
      <c r="G24" s="1307"/>
      <c r="H24" s="1303"/>
      <c r="I24" s="1304"/>
      <c r="J24" s="1303"/>
      <c r="K24" s="1304"/>
      <c r="L24" s="172"/>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6"/>
      <c r="AQ24" s="1302"/>
      <c r="AR24" s="1302"/>
      <c r="AS24" s="1308"/>
      <c r="AT24" s="1308"/>
      <c r="AU24" s="1308"/>
      <c r="AV24" s="1302"/>
      <c r="AW24" s="1302"/>
      <c r="AX24" s="1290"/>
      <c r="AY24" s="1290"/>
      <c r="AZ24" s="1290"/>
      <c r="BA24" s="1290"/>
    </row>
    <row r="25" spans="1:53" ht="17.25" customHeight="1">
      <c r="A25" s="1303">
        <v>16</v>
      </c>
      <c r="B25" s="1304"/>
      <c r="C25" s="1305"/>
      <c r="D25" s="1306"/>
      <c r="E25" s="1306"/>
      <c r="F25" s="1306"/>
      <c r="G25" s="1307"/>
      <c r="H25" s="1303"/>
      <c r="I25" s="1304"/>
      <c r="J25" s="1303"/>
      <c r="K25" s="1304"/>
      <c r="L25" s="172"/>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6"/>
      <c r="AQ25" s="1302"/>
      <c r="AR25" s="1302"/>
      <c r="AS25" s="1308"/>
      <c r="AT25" s="1308"/>
      <c r="AU25" s="1308"/>
      <c r="AV25" s="1302"/>
      <c r="AW25" s="1302"/>
      <c r="AX25" s="1290"/>
      <c r="AY25" s="1290"/>
      <c r="AZ25" s="1290"/>
      <c r="BA25" s="1290"/>
    </row>
    <row r="26" spans="1:53" ht="17.25" customHeight="1">
      <c r="A26" s="1303">
        <v>17</v>
      </c>
      <c r="B26" s="1304"/>
      <c r="C26" s="1305"/>
      <c r="D26" s="1306"/>
      <c r="E26" s="1306"/>
      <c r="F26" s="1306"/>
      <c r="G26" s="1307"/>
      <c r="H26" s="1303"/>
      <c r="I26" s="1304"/>
      <c r="J26" s="1303"/>
      <c r="K26" s="1304"/>
      <c r="L26" s="172"/>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6"/>
      <c r="AQ26" s="1302"/>
      <c r="AR26" s="1302"/>
      <c r="AS26" s="1308"/>
      <c r="AT26" s="1308"/>
      <c r="AU26" s="1308"/>
      <c r="AV26" s="1302"/>
      <c r="AW26" s="1302"/>
      <c r="AX26" s="1290"/>
      <c r="AY26" s="1290"/>
      <c r="AZ26" s="1290"/>
      <c r="BA26" s="1290"/>
    </row>
    <row r="27" spans="1:53" ht="17.25" customHeight="1">
      <c r="A27" s="1303">
        <v>18</v>
      </c>
      <c r="B27" s="1304"/>
      <c r="C27" s="1305"/>
      <c r="D27" s="1306"/>
      <c r="E27" s="1306"/>
      <c r="F27" s="1306"/>
      <c r="G27" s="1307"/>
      <c r="H27" s="1303"/>
      <c r="I27" s="1304"/>
      <c r="J27" s="1303"/>
      <c r="K27" s="1304"/>
      <c r="L27" s="172"/>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6"/>
      <c r="AQ27" s="1302"/>
      <c r="AR27" s="1302"/>
      <c r="AS27" s="1308"/>
      <c r="AT27" s="1308"/>
      <c r="AU27" s="1308"/>
      <c r="AV27" s="1302"/>
      <c r="AW27" s="1302"/>
      <c r="AX27" s="1290"/>
      <c r="AY27" s="1290"/>
      <c r="AZ27" s="1290"/>
      <c r="BA27" s="1290"/>
    </row>
    <row r="28" spans="1:53" ht="17.25" customHeight="1">
      <c r="A28" s="1303">
        <v>19</v>
      </c>
      <c r="B28" s="1304"/>
      <c r="C28" s="1305"/>
      <c r="D28" s="1306"/>
      <c r="E28" s="1306"/>
      <c r="F28" s="1306"/>
      <c r="G28" s="1307"/>
      <c r="H28" s="1303"/>
      <c r="I28" s="1304"/>
      <c r="J28" s="1303"/>
      <c r="K28" s="1304"/>
      <c r="L28" s="172"/>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6"/>
      <c r="AQ28" s="1302"/>
      <c r="AR28" s="1302"/>
      <c r="AS28" s="1308"/>
      <c r="AT28" s="1308"/>
      <c r="AU28" s="1308"/>
      <c r="AV28" s="1302"/>
      <c r="AW28" s="1302"/>
      <c r="AX28" s="1290"/>
      <c r="AY28" s="1290"/>
      <c r="AZ28" s="1290"/>
      <c r="BA28" s="1290"/>
    </row>
    <row r="29" spans="1:53" ht="17.25" customHeight="1">
      <c r="A29" s="1303">
        <v>20</v>
      </c>
      <c r="B29" s="1304"/>
      <c r="C29" s="1305"/>
      <c r="D29" s="1306"/>
      <c r="E29" s="1306"/>
      <c r="F29" s="1306"/>
      <c r="G29" s="1307"/>
      <c r="H29" s="1303"/>
      <c r="I29" s="1304"/>
      <c r="J29" s="1303"/>
      <c r="K29" s="1304"/>
      <c r="L29" s="172"/>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6"/>
      <c r="AQ29" s="1302"/>
      <c r="AR29" s="1302"/>
      <c r="AS29" s="1308"/>
      <c r="AT29" s="1308"/>
      <c r="AU29" s="1308"/>
      <c r="AV29" s="1302"/>
      <c r="AW29" s="1302"/>
      <c r="AX29" s="1290"/>
      <c r="AY29" s="1290"/>
      <c r="AZ29" s="1290"/>
      <c r="BA29" s="1290"/>
    </row>
    <row r="30" spans="1:53" ht="17.25" customHeight="1">
      <c r="A30" s="1303">
        <v>21</v>
      </c>
      <c r="B30" s="1304"/>
      <c r="C30" s="1305"/>
      <c r="D30" s="1306"/>
      <c r="E30" s="1306"/>
      <c r="F30" s="1306"/>
      <c r="G30" s="1307"/>
      <c r="H30" s="1303"/>
      <c r="I30" s="1304"/>
      <c r="J30" s="1303"/>
      <c r="K30" s="1304"/>
      <c r="L30" s="172"/>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6"/>
      <c r="AQ30" s="1302"/>
      <c r="AR30" s="1302"/>
      <c r="AS30" s="1308"/>
      <c r="AT30" s="1308"/>
      <c r="AU30" s="1308"/>
      <c r="AV30" s="1302"/>
      <c r="AW30" s="1302"/>
      <c r="AX30" s="1290"/>
      <c r="AY30" s="1290"/>
      <c r="AZ30" s="1290"/>
      <c r="BA30" s="1290"/>
    </row>
    <row r="31" spans="1:53" ht="17.25" customHeight="1">
      <c r="A31" s="1303">
        <v>22</v>
      </c>
      <c r="B31" s="1304"/>
      <c r="C31" s="1305"/>
      <c r="D31" s="1306"/>
      <c r="E31" s="1306"/>
      <c r="F31" s="1306"/>
      <c r="G31" s="1307"/>
      <c r="H31" s="1303"/>
      <c r="I31" s="1304"/>
      <c r="J31" s="1303"/>
      <c r="K31" s="1304"/>
      <c r="L31" s="172"/>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6"/>
      <c r="AQ31" s="1302"/>
      <c r="AR31" s="1302"/>
      <c r="AS31" s="1308"/>
      <c r="AT31" s="1308"/>
      <c r="AU31" s="1308"/>
      <c r="AV31" s="1302"/>
      <c r="AW31" s="1302"/>
      <c r="AX31" s="1290"/>
      <c r="AY31" s="1290"/>
      <c r="AZ31" s="1290"/>
      <c r="BA31" s="1290"/>
    </row>
    <row r="32" spans="1:53" ht="17.25" customHeight="1">
      <c r="A32" s="1303">
        <v>23</v>
      </c>
      <c r="B32" s="1304"/>
      <c r="C32" s="1305"/>
      <c r="D32" s="1306"/>
      <c r="E32" s="1306"/>
      <c r="F32" s="1306"/>
      <c r="G32" s="1307"/>
      <c r="H32" s="1303"/>
      <c r="I32" s="1304"/>
      <c r="J32" s="1303"/>
      <c r="K32" s="1304"/>
      <c r="L32" s="172"/>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6"/>
      <c r="AQ32" s="1302"/>
      <c r="AR32" s="1302"/>
      <c r="AS32" s="1308"/>
      <c r="AT32" s="1308"/>
      <c r="AU32" s="1308"/>
      <c r="AV32" s="1302"/>
      <c r="AW32" s="1302"/>
      <c r="AX32" s="1290"/>
      <c r="AY32" s="1290"/>
      <c r="AZ32" s="1290"/>
      <c r="BA32" s="1290"/>
    </row>
    <row r="33" spans="1:53" ht="17.25" customHeight="1">
      <c r="A33" s="1303">
        <v>24</v>
      </c>
      <c r="B33" s="1304"/>
      <c r="C33" s="1305"/>
      <c r="D33" s="1306"/>
      <c r="E33" s="1306"/>
      <c r="F33" s="1306"/>
      <c r="G33" s="1307"/>
      <c r="H33" s="1303"/>
      <c r="I33" s="1304"/>
      <c r="J33" s="1303"/>
      <c r="K33" s="1304"/>
      <c r="L33" s="172"/>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6"/>
      <c r="AQ33" s="1302"/>
      <c r="AR33" s="1302"/>
      <c r="AS33" s="1308"/>
      <c r="AT33" s="1308"/>
      <c r="AU33" s="1308"/>
      <c r="AV33" s="1302"/>
      <c r="AW33" s="1302"/>
      <c r="AX33" s="1290"/>
      <c r="AY33" s="1290"/>
      <c r="AZ33" s="1290"/>
      <c r="BA33" s="1290"/>
    </row>
    <row r="34" spans="1:53" ht="17.25" customHeight="1">
      <c r="A34" s="1303">
        <v>25</v>
      </c>
      <c r="B34" s="1304"/>
      <c r="C34" s="1305"/>
      <c r="D34" s="1306"/>
      <c r="E34" s="1306"/>
      <c r="F34" s="1306"/>
      <c r="G34" s="1307"/>
      <c r="H34" s="1303"/>
      <c r="I34" s="1304"/>
      <c r="J34" s="1303"/>
      <c r="K34" s="1304"/>
      <c r="L34" s="172"/>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6"/>
      <c r="AQ34" s="1302"/>
      <c r="AR34" s="1302"/>
      <c r="AS34" s="1308"/>
      <c r="AT34" s="1308"/>
      <c r="AU34" s="1308"/>
      <c r="AV34" s="1302"/>
      <c r="AW34" s="1302"/>
      <c r="AX34" s="1290"/>
      <c r="AY34" s="1290"/>
      <c r="AZ34" s="1290"/>
      <c r="BA34" s="1290"/>
    </row>
    <row r="35" spans="1:53" ht="17.25" customHeight="1">
      <c r="A35" s="1303">
        <v>26</v>
      </c>
      <c r="B35" s="1304"/>
      <c r="C35" s="1305"/>
      <c r="D35" s="1306"/>
      <c r="E35" s="1306"/>
      <c r="F35" s="1306"/>
      <c r="G35" s="1307"/>
      <c r="H35" s="1303"/>
      <c r="I35" s="1304"/>
      <c r="J35" s="1303"/>
      <c r="K35" s="1304"/>
      <c r="L35" s="172"/>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6"/>
      <c r="AQ35" s="1302"/>
      <c r="AR35" s="1302"/>
      <c r="AS35" s="1308"/>
      <c r="AT35" s="1308"/>
      <c r="AU35" s="1308"/>
      <c r="AV35" s="1302"/>
      <c r="AW35" s="1302"/>
      <c r="AX35" s="1290"/>
      <c r="AY35" s="1290"/>
      <c r="AZ35" s="1290"/>
      <c r="BA35" s="1290"/>
    </row>
    <row r="36" spans="1:53" ht="17.25" customHeight="1">
      <c r="A36" s="1303">
        <v>27</v>
      </c>
      <c r="B36" s="1304"/>
      <c r="C36" s="1305"/>
      <c r="D36" s="1306"/>
      <c r="E36" s="1306"/>
      <c r="F36" s="1306"/>
      <c r="G36" s="1307"/>
      <c r="H36" s="1303"/>
      <c r="I36" s="1304"/>
      <c r="J36" s="1303"/>
      <c r="K36" s="1304"/>
      <c r="L36" s="172"/>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6"/>
      <c r="AQ36" s="1302"/>
      <c r="AR36" s="1302"/>
      <c r="AS36" s="1308"/>
      <c r="AT36" s="1308"/>
      <c r="AU36" s="1308"/>
      <c r="AV36" s="1302"/>
      <c r="AW36" s="1302"/>
      <c r="AX36" s="1290"/>
      <c r="AY36" s="1290"/>
      <c r="AZ36" s="1290"/>
      <c r="BA36" s="1290"/>
    </row>
    <row r="37" spans="1:53" ht="17.25" customHeight="1">
      <c r="A37" s="1303">
        <v>28</v>
      </c>
      <c r="B37" s="1304"/>
      <c r="C37" s="1305"/>
      <c r="D37" s="1306"/>
      <c r="E37" s="1306"/>
      <c r="F37" s="1306"/>
      <c r="G37" s="1307"/>
      <c r="H37" s="1303"/>
      <c r="I37" s="1304"/>
      <c r="J37" s="1303"/>
      <c r="K37" s="1304"/>
      <c r="L37" s="172"/>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6"/>
      <c r="AQ37" s="1302"/>
      <c r="AR37" s="1302"/>
      <c r="AS37" s="1308"/>
      <c r="AT37" s="1308"/>
      <c r="AU37" s="1308"/>
      <c r="AV37" s="1302"/>
      <c r="AW37" s="1302"/>
      <c r="AX37" s="1290"/>
      <c r="AY37" s="1290"/>
      <c r="AZ37" s="1290"/>
      <c r="BA37" s="1290"/>
    </row>
    <row r="38" spans="1:53" ht="17.25" customHeight="1">
      <c r="A38" s="1303">
        <v>29</v>
      </c>
      <c r="B38" s="1304"/>
      <c r="C38" s="1305"/>
      <c r="D38" s="1306"/>
      <c r="E38" s="1306"/>
      <c r="F38" s="1306"/>
      <c r="G38" s="1307"/>
      <c r="H38" s="1303"/>
      <c r="I38" s="1304"/>
      <c r="J38" s="1303"/>
      <c r="K38" s="1304"/>
      <c r="L38" s="172"/>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6"/>
      <c r="AQ38" s="1302"/>
      <c r="AR38" s="1302"/>
      <c r="AS38" s="1308"/>
      <c r="AT38" s="1308"/>
      <c r="AU38" s="1308"/>
      <c r="AV38" s="1302"/>
      <c r="AW38" s="1302"/>
      <c r="AX38" s="1290"/>
      <c r="AY38" s="1290"/>
      <c r="AZ38" s="1290"/>
      <c r="BA38" s="1290"/>
    </row>
    <row r="39" spans="1:53" ht="17.25" customHeight="1">
      <c r="A39" s="1303">
        <v>30</v>
      </c>
      <c r="B39" s="1304"/>
      <c r="C39" s="1305"/>
      <c r="D39" s="1306"/>
      <c r="E39" s="1306"/>
      <c r="F39" s="1306"/>
      <c r="G39" s="1307"/>
      <c r="H39" s="1303"/>
      <c r="I39" s="1304"/>
      <c r="J39" s="1303"/>
      <c r="K39" s="1304"/>
      <c r="L39" s="172"/>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6"/>
      <c r="AQ39" s="1302"/>
      <c r="AR39" s="1302"/>
      <c r="AS39" s="1308"/>
      <c r="AT39" s="1308"/>
      <c r="AU39" s="1308"/>
      <c r="AV39" s="1302"/>
      <c r="AW39" s="1302"/>
      <c r="AX39" s="1290"/>
      <c r="AY39" s="1290"/>
      <c r="AZ39" s="1290"/>
      <c r="BA39" s="1290"/>
    </row>
    <row r="40" spans="1:53" ht="17.25" customHeight="1">
      <c r="A40" s="1303">
        <v>31</v>
      </c>
      <c r="B40" s="1304"/>
      <c r="C40" s="1305"/>
      <c r="D40" s="1306"/>
      <c r="E40" s="1306"/>
      <c r="F40" s="1306"/>
      <c r="G40" s="1307"/>
      <c r="H40" s="1303"/>
      <c r="I40" s="1304"/>
      <c r="J40" s="1303"/>
      <c r="K40" s="1304"/>
      <c r="L40" s="172"/>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6"/>
      <c r="AQ40" s="1302"/>
      <c r="AR40" s="1302"/>
      <c r="AS40" s="1308"/>
      <c r="AT40" s="1308"/>
      <c r="AU40" s="1308"/>
      <c r="AV40" s="1302"/>
      <c r="AW40" s="1302"/>
      <c r="AX40" s="1290"/>
      <c r="AY40" s="1290"/>
      <c r="AZ40" s="1290"/>
      <c r="BA40" s="1290"/>
    </row>
    <row r="41" spans="1:53" ht="17.25" customHeight="1">
      <c r="A41" s="1303">
        <v>32</v>
      </c>
      <c r="B41" s="1304"/>
      <c r="C41" s="1305"/>
      <c r="D41" s="1306"/>
      <c r="E41" s="1306"/>
      <c r="F41" s="1306"/>
      <c r="G41" s="1307"/>
      <c r="H41" s="1303"/>
      <c r="I41" s="1304"/>
      <c r="J41" s="1303"/>
      <c r="K41" s="1304"/>
      <c r="L41" s="172"/>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6"/>
      <c r="AQ41" s="1302"/>
      <c r="AR41" s="1302"/>
      <c r="AS41" s="1308"/>
      <c r="AT41" s="1308"/>
      <c r="AU41" s="1308"/>
      <c r="AV41" s="1302"/>
      <c r="AW41" s="1302"/>
      <c r="AX41" s="1290"/>
      <c r="AY41" s="1290"/>
      <c r="AZ41" s="1290"/>
      <c r="BA41" s="1290"/>
    </row>
    <row r="42" spans="1:53" ht="17.25" customHeight="1">
      <c r="A42" s="1303">
        <v>33</v>
      </c>
      <c r="B42" s="1304"/>
      <c r="C42" s="1305"/>
      <c r="D42" s="1306"/>
      <c r="E42" s="1306"/>
      <c r="F42" s="1306"/>
      <c r="G42" s="1307"/>
      <c r="H42" s="1303"/>
      <c r="I42" s="1304"/>
      <c r="J42" s="1303"/>
      <c r="K42" s="1304"/>
      <c r="L42" s="172"/>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6"/>
      <c r="AQ42" s="1302"/>
      <c r="AR42" s="1302"/>
      <c r="AS42" s="1308"/>
      <c r="AT42" s="1308"/>
      <c r="AU42" s="1308"/>
      <c r="AV42" s="1302"/>
      <c r="AW42" s="1302"/>
      <c r="AX42" s="1290"/>
      <c r="AY42" s="1290"/>
      <c r="AZ42" s="1290"/>
      <c r="BA42" s="1290"/>
    </row>
    <row r="43" spans="1:53" ht="17.25" customHeight="1">
      <c r="A43" s="1303">
        <v>34</v>
      </c>
      <c r="B43" s="1304"/>
      <c r="C43" s="1305"/>
      <c r="D43" s="1306"/>
      <c r="E43" s="1306"/>
      <c r="F43" s="1306"/>
      <c r="G43" s="1307"/>
      <c r="H43" s="1303"/>
      <c r="I43" s="1304"/>
      <c r="J43" s="1303"/>
      <c r="K43" s="1304"/>
      <c r="L43" s="172"/>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6"/>
      <c r="AQ43" s="1302"/>
      <c r="AR43" s="1302"/>
      <c r="AS43" s="1308"/>
      <c r="AT43" s="1308"/>
      <c r="AU43" s="1308"/>
      <c r="AV43" s="1302"/>
      <c r="AW43" s="1302"/>
      <c r="AX43" s="1290"/>
      <c r="AY43" s="1290"/>
      <c r="AZ43" s="1290"/>
      <c r="BA43" s="1290"/>
    </row>
    <row r="44" spans="1:53" ht="17.25" customHeight="1">
      <c r="A44" s="1303">
        <v>35</v>
      </c>
      <c r="B44" s="1304"/>
      <c r="C44" s="1305"/>
      <c r="D44" s="1306"/>
      <c r="E44" s="1306"/>
      <c r="F44" s="1306"/>
      <c r="G44" s="1307"/>
      <c r="H44" s="1303"/>
      <c r="I44" s="1304"/>
      <c r="J44" s="1303"/>
      <c r="K44" s="1304"/>
      <c r="L44" s="172"/>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6"/>
      <c r="AQ44" s="1302"/>
      <c r="AR44" s="1302"/>
      <c r="AS44" s="1308"/>
      <c r="AT44" s="1308"/>
      <c r="AU44" s="1308"/>
      <c r="AV44" s="1302"/>
      <c r="AW44" s="1302"/>
      <c r="AX44" s="1290"/>
      <c r="AY44" s="1290"/>
      <c r="AZ44" s="1290"/>
      <c r="BA44" s="1290"/>
    </row>
    <row r="45" spans="1:53" ht="17.25" customHeight="1">
      <c r="A45" s="1303">
        <v>36</v>
      </c>
      <c r="B45" s="1304"/>
      <c r="C45" s="1305"/>
      <c r="D45" s="1306"/>
      <c r="E45" s="1306"/>
      <c r="F45" s="1306"/>
      <c r="G45" s="1307"/>
      <c r="H45" s="1303"/>
      <c r="I45" s="1304"/>
      <c r="J45" s="1303"/>
      <c r="K45" s="1304"/>
      <c r="L45" s="172"/>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6"/>
      <c r="AQ45" s="1302"/>
      <c r="AR45" s="1302"/>
      <c r="AS45" s="1308"/>
      <c r="AT45" s="1308"/>
      <c r="AU45" s="1308"/>
      <c r="AV45" s="1302"/>
      <c r="AW45" s="1302"/>
      <c r="AX45" s="1290"/>
      <c r="AY45" s="1290"/>
      <c r="AZ45" s="1290"/>
      <c r="BA45" s="1290"/>
    </row>
    <row r="46" spans="1:53" ht="17.25" customHeight="1">
      <c r="A46" s="1303">
        <v>37</v>
      </c>
      <c r="B46" s="1304"/>
      <c r="C46" s="1305"/>
      <c r="D46" s="1306"/>
      <c r="E46" s="1306"/>
      <c r="F46" s="1306"/>
      <c r="G46" s="1307"/>
      <c r="H46" s="1303"/>
      <c r="I46" s="1304"/>
      <c r="J46" s="1303"/>
      <c r="K46" s="1304"/>
      <c r="L46" s="172"/>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6"/>
      <c r="AQ46" s="1302"/>
      <c r="AR46" s="1302"/>
      <c r="AS46" s="1308"/>
      <c r="AT46" s="1308"/>
      <c r="AU46" s="1308"/>
      <c r="AV46" s="1302"/>
      <c r="AW46" s="1302"/>
      <c r="AX46" s="1290"/>
      <c r="AY46" s="1290"/>
      <c r="AZ46" s="1290"/>
      <c r="BA46" s="1290"/>
    </row>
    <row r="47" spans="1:53" ht="17.25" customHeight="1">
      <c r="A47" s="1303">
        <v>38</v>
      </c>
      <c r="B47" s="1304"/>
      <c r="C47" s="1305"/>
      <c r="D47" s="1306"/>
      <c r="E47" s="1306"/>
      <c r="F47" s="1306"/>
      <c r="G47" s="1307"/>
      <c r="H47" s="1303"/>
      <c r="I47" s="1304"/>
      <c r="J47" s="1303"/>
      <c r="K47" s="1304"/>
      <c r="L47" s="172"/>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6"/>
      <c r="AQ47" s="1302"/>
      <c r="AR47" s="1302"/>
      <c r="AS47" s="1308"/>
      <c r="AT47" s="1308"/>
      <c r="AU47" s="1308"/>
      <c r="AV47" s="1302"/>
      <c r="AW47" s="1302"/>
      <c r="AX47" s="1290"/>
      <c r="AY47" s="1290"/>
      <c r="AZ47" s="1290"/>
      <c r="BA47" s="1290"/>
    </row>
    <row r="48" spans="1:53" ht="17.25" customHeight="1">
      <c r="A48" s="1303">
        <v>39</v>
      </c>
      <c r="B48" s="1304"/>
      <c r="C48" s="1305"/>
      <c r="D48" s="1306"/>
      <c r="E48" s="1306"/>
      <c r="F48" s="1306"/>
      <c r="G48" s="1307"/>
      <c r="H48" s="1303"/>
      <c r="I48" s="1304"/>
      <c r="J48" s="1303"/>
      <c r="K48" s="1304"/>
      <c r="L48" s="172"/>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6"/>
      <c r="AQ48" s="1302"/>
      <c r="AR48" s="1302"/>
      <c r="AS48" s="1308"/>
      <c r="AT48" s="1308"/>
      <c r="AU48" s="1308"/>
      <c r="AV48" s="1302"/>
      <c r="AW48" s="1302"/>
      <c r="AX48" s="1290"/>
      <c r="AY48" s="1290"/>
      <c r="AZ48" s="1290"/>
      <c r="BA48" s="1290"/>
    </row>
    <row r="49" spans="1:53" ht="17.25" customHeight="1">
      <c r="A49" s="1303">
        <v>40</v>
      </c>
      <c r="B49" s="1304"/>
      <c r="C49" s="1305"/>
      <c r="D49" s="1306"/>
      <c r="E49" s="1306"/>
      <c r="F49" s="1306"/>
      <c r="G49" s="1307"/>
      <c r="H49" s="1303"/>
      <c r="I49" s="1304"/>
      <c r="J49" s="1303"/>
      <c r="K49" s="1304"/>
      <c r="L49" s="172"/>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6"/>
      <c r="AQ49" s="1302"/>
      <c r="AR49" s="1302"/>
      <c r="AS49" s="1308"/>
      <c r="AT49" s="1308"/>
      <c r="AU49" s="1308"/>
      <c r="AV49" s="1302"/>
      <c r="AW49" s="1302"/>
      <c r="AX49" s="1290"/>
      <c r="AY49" s="1290"/>
      <c r="AZ49" s="1290"/>
      <c r="BA49" s="1290"/>
    </row>
    <row r="50" spans="1:53" ht="17.25" customHeight="1">
      <c r="A50" s="1303">
        <v>41</v>
      </c>
      <c r="B50" s="1304"/>
      <c r="C50" s="1305"/>
      <c r="D50" s="1306"/>
      <c r="E50" s="1306"/>
      <c r="F50" s="1306"/>
      <c r="G50" s="1307"/>
      <c r="H50" s="1303"/>
      <c r="I50" s="1304"/>
      <c r="J50" s="1303"/>
      <c r="K50" s="1304"/>
      <c r="L50" s="172"/>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6"/>
      <c r="AQ50" s="1302"/>
      <c r="AR50" s="1302"/>
      <c r="AS50" s="1308"/>
      <c r="AT50" s="1308"/>
      <c r="AU50" s="1308"/>
      <c r="AV50" s="1302"/>
      <c r="AW50" s="1302"/>
      <c r="AX50" s="1290"/>
      <c r="AY50" s="1290"/>
      <c r="AZ50" s="1290"/>
      <c r="BA50" s="1290"/>
    </row>
    <row r="51" spans="1:53" ht="17.25" customHeight="1">
      <c r="A51" s="1303">
        <v>42</v>
      </c>
      <c r="B51" s="1304"/>
      <c r="C51" s="1305"/>
      <c r="D51" s="1306"/>
      <c r="E51" s="1306"/>
      <c r="F51" s="1306"/>
      <c r="G51" s="1307"/>
      <c r="H51" s="1303"/>
      <c r="I51" s="1304"/>
      <c r="J51" s="1303"/>
      <c r="K51" s="1304"/>
      <c r="L51" s="172"/>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6"/>
      <c r="AQ51" s="1302"/>
      <c r="AR51" s="1302"/>
      <c r="AS51" s="1308"/>
      <c r="AT51" s="1308"/>
      <c r="AU51" s="1308"/>
      <c r="AV51" s="1302"/>
      <c r="AW51" s="1302"/>
      <c r="AX51" s="1290"/>
      <c r="AY51" s="1290"/>
      <c r="AZ51" s="1290"/>
      <c r="BA51" s="1290"/>
    </row>
    <row r="52" spans="1:53" ht="17.25" customHeight="1">
      <c r="A52" s="1303">
        <v>43</v>
      </c>
      <c r="B52" s="1304"/>
      <c r="C52" s="1305"/>
      <c r="D52" s="1306"/>
      <c r="E52" s="1306"/>
      <c r="F52" s="1306"/>
      <c r="G52" s="1307"/>
      <c r="H52" s="1303"/>
      <c r="I52" s="1304"/>
      <c r="J52" s="1303"/>
      <c r="K52" s="1304"/>
      <c r="L52" s="172"/>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6"/>
      <c r="AQ52" s="1302"/>
      <c r="AR52" s="1302"/>
      <c r="AS52" s="1308"/>
      <c r="AT52" s="1308"/>
      <c r="AU52" s="1308"/>
      <c r="AV52" s="1302"/>
      <c r="AW52" s="1302"/>
      <c r="AX52" s="1290"/>
      <c r="AY52" s="1290"/>
      <c r="AZ52" s="1290"/>
      <c r="BA52" s="1290"/>
    </row>
    <row r="53" spans="1:53" ht="17.25" customHeight="1">
      <c r="A53" s="1303">
        <v>44</v>
      </c>
      <c r="B53" s="1304"/>
      <c r="C53" s="1305"/>
      <c r="D53" s="1306"/>
      <c r="E53" s="1306"/>
      <c r="F53" s="1306"/>
      <c r="G53" s="1307"/>
      <c r="H53" s="1303"/>
      <c r="I53" s="1304"/>
      <c r="J53" s="1303"/>
      <c r="K53" s="1304"/>
      <c r="L53" s="172"/>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6"/>
      <c r="AQ53" s="1302"/>
      <c r="AR53" s="1302"/>
      <c r="AS53" s="1308"/>
      <c r="AT53" s="1308"/>
      <c r="AU53" s="1308"/>
      <c r="AV53" s="1302"/>
      <c r="AW53" s="1302"/>
      <c r="AX53" s="1290"/>
      <c r="AY53" s="1290"/>
      <c r="AZ53" s="1290"/>
      <c r="BA53" s="1290"/>
    </row>
    <row r="54" spans="1:53" ht="17.25" customHeight="1">
      <c r="A54" s="1303">
        <v>45</v>
      </c>
      <c r="B54" s="1304"/>
      <c r="C54" s="1305"/>
      <c r="D54" s="1306"/>
      <c r="E54" s="1306"/>
      <c r="F54" s="1306"/>
      <c r="G54" s="1307"/>
      <c r="H54" s="1303"/>
      <c r="I54" s="1304"/>
      <c r="J54" s="1303"/>
      <c r="K54" s="1304"/>
      <c r="L54" s="172"/>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6"/>
      <c r="AQ54" s="1302"/>
      <c r="AR54" s="1302"/>
      <c r="AS54" s="1308"/>
      <c r="AT54" s="1308"/>
      <c r="AU54" s="1308"/>
      <c r="AV54" s="1302"/>
      <c r="AW54" s="1302"/>
      <c r="AX54" s="1290"/>
      <c r="AY54" s="1290"/>
      <c r="AZ54" s="1290"/>
      <c r="BA54" s="1290"/>
    </row>
    <row r="55" spans="1:53" ht="17.25" customHeight="1">
      <c r="A55" s="1303">
        <v>46</v>
      </c>
      <c r="B55" s="1304"/>
      <c r="C55" s="1305"/>
      <c r="D55" s="1306"/>
      <c r="E55" s="1306"/>
      <c r="F55" s="1306"/>
      <c r="G55" s="1307"/>
      <c r="H55" s="1303"/>
      <c r="I55" s="1304"/>
      <c r="J55" s="1303"/>
      <c r="K55" s="1304"/>
      <c r="L55" s="172"/>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6"/>
      <c r="AQ55" s="1302"/>
      <c r="AR55" s="1302"/>
      <c r="AS55" s="1308"/>
      <c r="AT55" s="1308"/>
      <c r="AU55" s="1308"/>
      <c r="AV55" s="1302"/>
      <c r="AW55" s="1302"/>
      <c r="AX55" s="1290"/>
      <c r="AY55" s="1290"/>
      <c r="AZ55" s="1290"/>
      <c r="BA55" s="1290"/>
    </row>
    <row r="56" spans="1:53" ht="17.25" customHeight="1">
      <c r="A56" s="1303">
        <v>47</v>
      </c>
      <c r="B56" s="1304"/>
      <c r="C56" s="1305"/>
      <c r="D56" s="1306"/>
      <c r="E56" s="1306"/>
      <c r="F56" s="1306"/>
      <c r="G56" s="1307"/>
      <c r="H56" s="1303"/>
      <c r="I56" s="1304"/>
      <c r="J56" s="1303"/>
      <c r="K56" s="1304"/>
      <c r="L56" s="172"/>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6"/>
      <c r="AQ56" s="1302"/>
      <c r="AR56" s="1302"/>
      <c r="AS56" s="1308"/>
      <c r="AT56" s="1308"/>
      <c r="AU56" s="1308"/>
      <c r="AV56" s="1302"/>
      <c r="AW56" s="1302"/>
      <c r="AX56" s="1290"/>
      <c r="AY56" s="1290"/>
      <c r="AZ56" s="1290"/>
      <c r="BA56" s="1290"/>
    </row>
    <row r="57" spans="1:53" ht="17.25" customHeight="1">
      <c r="A57" s="1303">
        <v>48</v>
      </c>
      <c r="B57" s="1304"/>
      <c r="C57" s="1305"/>
      <c r="D57" s="1306"/>
      <c r="E57" s="1306"/>
      <c r="F57" s="1306"/>
      <c r="G57" s="1307"/>
      <c r="H57" s="1303"/>
      <c r="I57" s="1304"/>
      <c r="J57" s="1303"/>
      <c r="K57" s="1304"/>
      <c r="L57" s="172"/>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6"/>
      <c r="AQ57" s="1302"/>
      <c r="AR57" s="1302"/>
      <c r="AS57" s="1308"/>
      <c r="AT57" s="1308"/>
      <c r="AU57" s="1308"/>
      <c r="AV57" s="1302"/>
      <c r="AW57" s="1302"/>
      <c r="AX57" s="1290"/>
      <c r="AY57" s="1290"/>
      <c r="AZ57" s="1290"/>
      <c r="BA57" s="1290"/>
    </row>
    <row r="58" spans="1:53" ht="17.25" customHeight="1">
      <c r="A58" s="1303">
        <v>49</v>
      </c>
      <c r="B58" s="1304"/>
      <c r="C58" s="1305"/>
      <c r="D58" s="1306"/>
      <c r="E58" s="1306"/>
      <c r="F58" s="1306"/>
      <c r="G58" s="1307"/>
      <c r="H58" s="1303"/>
      <c r="I58" s="1304"/>
      <c r="J58" s="1303"/>
      <c r="K58" s="1304"/>
      <c r="L58" s="172"/>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6"/>
      <c r="AQ58" s="1302"/>
      <c r="AR58" s="1302"/>
      <c r="AS58" s="1308"/>
      <c r="AT58" s="1308"/>
      <c r="AU58" s="1308"/>
      <c r="AV58" s="1302"/>
      <c r="AW58" s="1302"/>
      <c r="AX58" s="1290"/>
      <c r="AY58" s="1290"/>
      <c r="AZ58" s="1290"/>
      <c r="BA58" s="1290"/>
    </row>
    <row r="59" spans="1:53" ht="17.25" customHeight="1">
      <c r="A59" s="1303">
        <v>50</v>
      </c>
      <c r="B59" s="1304"/>
      <c r="C59" s="1305"/>
      <c r="D59" s="1306"/>
      <c r="E59" s="1306"/>
      <c r="F59" s="1306"/>
      <c r="G59" s="1307"/>
      <c r="H59" s="1303"/>
      <c r="I59" s="1304"/>
      <c r="J59" s="1303"/>
      <c r="K59" s="1304"/>
      <c r="L59" s="172"/>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6"/>
      <c r="AQ59" s="1302"/>
      <c r="AR59" s="1302"/>
      <c r="AS59" s="1308"/>
      <c r="AT59" s="1308"/>
      <c r="AU59" s="1308"/>
      <c r="AV59" s="1302"/>
      <c r="AW59" s="1302"/>
      <c r="AX59" s="1290"/>
      <c r="AY59" s="1290"/>
      <c r="AZ59" s="1290"/>
      <c r="BA59" s="1290"/>
    </row>
    <row r="60" spans="1:53" ht="17.25" customHeight="1">
      <c r="A60" s="1303">
        <v>51</v>
      </c>
      <c r="B60" s="1304"/>
      <c r="C60" s="1305"/>
      <c r="D60" s="1306"/>
      <c r="E60" s="1306"/>
      <c r="F60" s="1306"/>
      <c r="G60" s="1307"/>
      <c r="H60" s="1303"/>
      <c r="I60" s="1304"/>
      <c r="J60" s="1303"/>
      <c r="K60" s="1304"/>
      <c r="L60" s="172"/>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6"/>
      <c r="AQ60" s="1302"/>
      <c r="AR60" s="1302"/>
      <c r="AS60" s="1308"/>
      <c r="AT60" s="1308"/>
      <c r="AU60" s="1308"/>
      <c r="AV60" s="1302"/>
      <c r="AW60" s="1302"/>
      <c r="AX60" s="1290"/>
      <c r="AY60" s="1290"/>
      <c r="AZ60" s="1290"/>
      <c r="BA60" s="1290"/>
    </row>
    <row r="61" spans="1:53" ht="17.25" customHeight="1">
      <c r="A61" s="1303">
        <v>52</v>
      </c>
      <c r="B61" s="1304"/>
      <c r="C61" s="1305"/>
      <c r="D61" s="1306"/>
      <c r="E61" s="1306"/>
      <c r="F61" s="1306"/>
      <c r="G61" s="1307"/>
      <c r="H61" s="1303"/>
      <c r="I61" s="1304"/>
      <c r="J61" s="1303"/>
      <c r="K61" s="1304"/>
      <c r="L61" s="172"/>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6"/>
      <c r="AQ61" s="1302"/>
      <c r="AR61" s="1302"/>
      <c r="AS61" s="1308"/>
      <c r="AT61" s="1308"/>
      <c r="AU61" s="1308"/>
      <c r="AV61" s="1302"/>
      <c r="AW61" s="1302"/>
      <c r="AX61" s="1290"/>
      <c r="AY61" s="1290"/>
      <c r="AZ61" s="1290"/>
      <c r="BA61" s="1290"/>
    </row>
    <row r="62" spans="1:53" ht="17.25" customHeight="1">
      <c r="A62" s="1303">
        <v>53</v>
      </c>
      <c r="B62" s="1304"/>
      <c r="C62" s="1305"/>
      <c r="D62" s="1306"/>
      <c r="E62" s="1306"/>
      <c r="F62" s="1306"/>
      <c r="G62" s="1307"/>
      <c r="H62" s="1303"/>
      <c r="I62" s="1304"/>
      <c r="J62" s="1303"/>
      <c r="K62" s="1304"/>
      <c r="L62" s="172"/>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6"/>
      <c r="AQ62" s="1302"/>
      <c r="AR62" s="1302"/>
      <c r="AS62" s="1308"/>
      <c r="AT62" s="1308"/>
      <c r="AU62" s="1308"/>
      <c r="AV62" s="1302"/>
      <c r="AW62" s="1302"/>
      <c r="AX62" s="1290"/>
      <c r="AY62" s="1290"/>
      <c r="AZ62" s="1290"/>
      <c r="BA62" s="1290"/>
    </row>
    <row r="63" spans="1:53" ht="17.25" customHeight="1">
      <c r="A63" s="1303">
        <v>54</v>
      </c>
      <c r="B63" s="1304"/>
      <c r="C63" s="1305"/>
      <c r="D63" s="1306"/>
      <c r="E63" s="1306"/>
      <c r="F63" s="1306"/>
      <c r="G63" s="1307"/>
      <c r="H63" s="1303"/>
      <c r="I63" s="1304"/>
      <c r="J63" s="1303"/>
      <c r="K63" s="1304"/>
      <c r="L63" s="172"/>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6"/>
      <c r="AQ63" s="1302"/>
      <c r="AR63" s="1302"/>
      <c r="AS63" s="1308"/>
      <c r="AT63" s="1308"/>
      <c r="AU63" s="1308"/>
      <c r="AV63" s="1302"/>
      <c r="AW63" s="1302"/>
      <c r="AX63" s="1290"/>
      <c r="AY63" s="1290"/>
      <c r="AZ63" s="1290"/>
      <c r="BA63" s="1290"/>
    </row>
    <row r="64" spans="1:53" ht="17.25" customHeight="1">
      <c r="A64" s="1303">
        <v>55</v>
      </c>
      <c r="B64" s="1304"/>
      <c r="C64" s="1305"/>
      <c r="D64" s="1306"/>
      <c r="E64" s="1306"/>
      <c r="F64" s="1306"/>
      <c r="G64" s="1307"/>
      <c r="H64" s="1303"/>
      <c r="I64" s="1304"/>
      <c r="J64" s="1303"/>
      <c r="K64" s="1304"/>
      <c r="L64" s="172"/>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6"/>
      <c r="AQ64" s="1302"/>
      <c r="AR64" s="1302"/>
      <c r="AS64" s="1308"/>
      <c r="AT64" s="1308"/>
      <c r="AU64" s="1308"/>
      <c r="AV64" s="1302"/>
      <c r="AW64" s="1302"/>
      <c r="AX64" s="1290"/>
      <c r="AY64" s="1290"/>
      <c r="AZ64" s="1290"/>
      <c r="BA64" s="1290"/>
    </row>
    <row r="65" spans="1:53" ht="17.25" customHeight="1">
      <c r="A65" s="1303">
        <v>56</v>
      </c>
      <c r="B65" s="1304"/>
      <c r="C65" s="1305"/>
      <c r="D65" s="1306"/>
      <c r="E65" s="1306"/>
      <c r="F65" s="1306"/>
      <c r="G65" s="1307"/>
      <c r="H65" s="1303"/>
      <c r="I65" s="1304"/>
      <c r="J65" s="1303"/>
      <c r="K65" s="1304"/>
      <c r="L65" s="172"/>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6"/>
      <c r="AQ65" s="1302"/>
      <c r="AR65" s="1302"/>
      <c r="AS65" s="1308"/>
      <c r="AT65" s="1308"/>
      <c r="AU65" s="1308"/>
      <c r="AV65" s="1302"/>
      <c r="AW65" s="1302"/>
      <c r="AX65" s="1290"/>
      <c r="AY65" s="1290"/>
      <c r="AZ65" s="1290"/>
      <c r="BA65" s="1290"/>
    </row>
    <row r="66" spans="1:53" ht="17.25" customHeight="1">
      <c r="A66" s="1303">
        <v>57</v>
      </c>
      <c r="B66" s="1304"/>
      <c r="C66" s="1305"/>
      <c r="D66" s="1306"/>
      <c r="E66" s="1306"/>
      <c r="F66" s="1306"/>
      <c r="G66" s="1307"/>
      <c r="H66" s="1303"/>
      <c r="I66" s="1304"/>
      <c r="J66" s="1303"/>
      <c r="K66" s="1304"/>
      <c r="L66" s="172"/>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6"/>
      <c r="AQ66" s="1302"/>
      <c r="AR66" s="1302"/>
      <c r="AS66" s="1308"/>
      <c r="AT66" s="1308"/>
      <c r="AU66" s="1308"/>
      <c r="AV66" s="1302"/>
      <c r="AW66" s="1302"/>
      <c r="AX66" s="1290"/>
      <c r="AY66" s="1290"/>
      <c r="AZ66" s="1290"/>
      <c r="BA66" s="1290"/>
    </row>
    <row r="67" spans="1:53" ht="17.25" customHeight="1">
      <c r="A67" s="1303">
        <v>58</v>
      </c>
      <c r="B67" s="1304"/>
      <c r="C67" s="1305"/>
      <c r="D67" s="1306"/>
      <c r="E67" s="1306"/>
      <c r="F67" s="1306"/>
      <c r="G67" s="1307"/>
      <c r="H67" s="1303"/>
      <c r="I67" s="1304"/>
      <c r="J67" s="1303"/>
      <c r="K67" s="1304"/>
      <c r="L67" s="172"/>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6"/>
      <c r="AQ67" s="1302"/>
      <c r="AR67" s="1302"/>
      <c r="AS67" s="1308"/>
      <c r="AT67" s="1308"/>
      <c r="AU67" s="1308"/>
      <c r="AV67" s="1302"/>
      <c r="AW67" s="1302"/>
      <c r="AX67" s="1290"/>
      <c r="AY67" s="1290"/>
      <c r="AZ67" s="1290"/>
      <c r="BA67" s="1290"/>
    </row>
    <row r="68" spans="1:53" ht="17.25" customHeight="1">
      <c r="A68" s="1303">
        <v>59</v>
      </c>
      <c r="B68" s="1304"/>
      <c r="C68" s="1305"/>
      <c r="D68" s="1306"/>
      <c r="E68" s="1306"/>
      <c r="F68" s="1306"/>
      <c r="G68" s="1307"/>
      <c r="H68" s="1303"/>
      <c r="I68" s="1304"/>
      <c r="J68" s="1303"/>
      <c r="K68" s="1304"/>
      <c r="L68" s="172"/>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6"/>
      <c r="AQ68" s="1302"/>
      <c r="AR68" s="1302"/>
      <c r="AS68" s="1308"/>
      <c r="AT68" s="1308"/>
      <c r="AU68" s="1308"/>
      <c r="AV68" s="1302"/>
      <c r="AW68" s="1302"/>
      <c r="AX68" s="1290"/>
      <c r="AY68" s="1290"/>
      <c r="AZ68" s="1290"/>
      <c r="BA68" s="1290"/>
    </row>
    <row r="69" spans="1:53" ht="17.25" customHeight="1">
      <c r="A69" s="1303">
        <v>60</v>
      </c>
      <c r="B69" s="1304"/>
      <c r="C69" s="1305"/>
      <c r="D69" s="1306"/>
      <c r="E69" s="1306"/>
      <c r="F69" s="1306"/>
      <c r="G69" s="1307"/>
      <c r="H69" s="1303"/>
      <c r="I69" s="1304"/>
      <c r="J69" s="1303"/>
      <c r="K69" s="1304"/>
      <c r="L69" s="172"/>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6"/>
      <c r="AQ69" s="1302"/>
      <c r="AR69" s="1302"/>
      <c r="AS69" s="1308"/>
      <c r="AT69" s="1308"/>
      <c r="AU69" s="1308"/>
      <c r="AV69" s="1302"/>
      <c r="AW69" s="1302"/>
      <c r="AX69" s="1290"/>
      <c r="AY69" s="1290"/>
      <c r="AZ69" s="1290"/>
      <c r="BA69" s="1290"/>
    </row>
    <row r="70" spans="1:53" ht="17.25" customHeight="1">
      <c r="A70" s="1303">
        <v>61</v>
      </c>
      <c r="B70" s="1304"/>
      <c r="C70" s="1305"/>
      <c r="D70" s="1306"/>
      <c r="E70" s="1306"/>
      <c r="F70" s="1306"/>
      <c r="G70" s="1307"/>
      <c r="H70" s="1303"/>
      <c r="I70" s="1304"/>
      <c r="J70" s="1303"/>
      <c r="K70" s="1304"/>
      <c r="L70" s="172"/>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6"/>
      <c r="AQ70" s="1302"/>
      <c r="AR70" s="1302"/>
      <c r="AS70" s="1308"/>
      <c r="AT70" s="1308"/>
      <c r="AU70" s="1308"/>
      <c r="AV70" s="1302"/>
      <c r="AW70" s="1302"/>
      <c r="AX70" s="1290"/>
      <c r="AY70" s="1290"/>
      <c r="AZ70" s="1290"/>
      <c r="BA70" s="1290"/>
    </row>
    <row r="71" spans="1:53" ht="17.25" customHeight="1">
      <c r="A71" s="1303">
        <v>62</v>
      </c>
      <c r="B71" s="1304"/>
      <c r="C71" s="1305"/>
      <c r="D71" s="1306"/>
      <c r="E71" s="1306"/>
      <c r="F71" s="1306"/>
      <c r="G71" s="1307"/>
      <c r="H71" s="1303"/>
      <c r="I71" s="1304"/>
      <c r="J71" s="1303"/>
      <c r="K71" s="1304"/>
      <c r="L71" s="172"/>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6"/>
      <c r="AQ71" s="1302"/>
      <c r="AR71" s="1302"/>
      <c r="AS71" s="1308"/>
      <c r="AT71" s="1308"/>
      <c r="AU71" s="1308"/>
      <c r="AV71" s="1302"/>
      <c r="AW71" s="1302"/>
      <c r="AX71" s="1290"/>
      <c r="AY71" s="1290"/>
      <c r="AZ71" s="1290"/>
      <c r="BA71" s="1290"/>
    </row>
    <row r="72" spans="1:53" ht="17.25" customHeight="1">
      <c r="A72" s="1303">
        <v>63</v>
      </c>
      <c r="B72" s="1304"/>
      <c r="C72" s="1305"/>
      <c r="D72" s="1306"/>
      <c r="E72" s="1306"/>
      <c r="F72" s="1306"/>
      <c r="G72" s="1307"/>
      <c r="H72" s="1303"/>
      <c r="I72" s="1304"/>
      <c r="J72" s="1303"/>
      <c r="K72" s="1304"/>
      <c r="L72" s="172"/>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6"/>
      <c r="AQ72" s="1302"/>
      <c r="AR72" s="1302"/>
      <c r="AS72" s="1308"/>
      <c r="AT72" s="1308"/>
      <c r="AU72" s="1308"/>
      <c r="AV72" s="1302"/>
      <c r="AW72" s="1302"/>
      <c r="AX72" s="1290"/>
      <c r="AY72" s="1290"/>
      <c r="AZ72" s="1290"/>
      <c r="BA72" s="1290"/>
    </row>
    <row r="73" spans="1:53" ht="17.25" customHeight="1">
      <c r="A73" s="1303">
        <v>64</v>
      </c>
      <c r="B73" s="1304"/>
      <c r="C73" s="1305"/>
      <c r="D73" s="1306"/>
      <c r="E73" s="1306"/>
      <c r="F73" s="1306"/>
      <c r="G73" s="1307"/>
      <c r="H73" s="1303"/>
      <c r="I73" s="1304"/>
      <c r="J73" s="1303"/>
      <c r="K73" s="1304"/>
      <c r="L73" s="172"/>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6"/>
      <c r="AQ73" s="1302"/>
      <c r="AR73" s="1302"/>
      <c r="AS73" s="1308"/>
      <c r="AT73" s="1308"/>
      <c r="AU73" s="1308"/>
      <c r="AV73" s="1302"/>
      <c r="AW73" s="1302"/>
      <c r="AX73" s="1290"/>
      <c r="AY73" s="1290"/>
      <c r="AZ73" s="1290"/>
      <c r="BA73" s="1290"/>
    </row>
    <row r="74" spans="1:53" ht="17.25" customHeight="1">
      <c r="A74" s="1303">
        <v>65</v>
      </c>
      <c r="B74" s="1304"/>
      <c r="C74" s="1305"/>
      <c r="D74" s="1306"/>
      <c r="E74" s="1306"/>
      <c r="F74" s="1306"/>
      <c r="G74" s="1307"/>
      <c r="H74" s="1303"/>
      <c r="I74" s="1304"/>
      <c r="J74" s="1303"/>
      <c r="K74" s="1304"/>
      <c r="L74" s="172"/>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6"/>
      <c r="AQ74" s="1302"/>
      <c r="AR74" s="1302"/>
      <c r="AS74" s="1308"/>
      <c r="AT74" s="1308"/>
      <c r="AU74" s="1308"/>
      <c r="AV74" s="1302"/>
      <c r="AW74" s="1302"/>
      <c r="AX74" s="1290"/>
      <c r="AY74" s="1290"/>
      <c r="AZ74" s="1290"/>
      <c r="BA74" s="1290"/>
    </row>
    <row r="75" spans="1:53" ht="17.25" customHeight="1">
      <c r="A75" s="1303">
        <v>66</v>
      </c>
      <c r="B75" s="1304"/>
      <c r="C75" s="1305"/>
      <c r="D75" s="1306"/>
      <c r="E75" s="1306"/>
      <c r="F75" s="1306"/>
      <c r="G75" s="1307"/>
      <c r="H75" s="1303"/>
      <c r="I75" s="1304"/>
      <c r="J75" s="1303"/>
      <c r="K75" s="1304"/>
      <c r="L75" s="172"/>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6"/>
      <c r="AQ75" s="1302"/>
      <c r="AR75" s="1302"/>
      <c r="AS75" s="1308"/>
      <c r="AT75" s="1308"/>
      <c r="AU75" s="1308"/>
      <c r="AV75" s="1302"/>
      <c r="AW75" s="1302"/>
      <c r="AX75" s="1290"/>
      <c r="AY75" s="1290"/>
      <c r="AZ75" s="1290"/>
      <c r="BA75" s="1290"/>
    </row>
    <row r="76" spans="1:53" ht="17.25" customHeight="1">
      <c r="A76" s="1303">
        <v>67</v>
      </c>
      <c r="B76" s="1304"/>
      <c r="C76" s="1305"/>
      <c r="D76" s="1306"/>
      <c r="E76" s="1306"/>
      <c r="F76" s="1306"/>
      <c r="G76" s="1307"/>
      <c r="H76" s="1303"/>
      <c r="I76" s="1304"/>
      <c r="J76" s="1303"/>
      <c r="K76" s="1304"/>
      <c r="L76" s="172"/>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6"/>
      <c r="AQ76" s="1302"/>
      <c r="AR76" s="1302"/>
      <c r="AS76" s="1308"/>
      <c r="AT76" s="1308"/>
      <c r="AU76" s="1308"/>
      <c r="AV76" s="1302"/>
      <c r="AW76" s="1302"/>
      <c r="AX76" s="1290"/>
      <c r="AY76" s="1290"/>
      <c r="AZ76" s="1290"/>
      <c r="BA76" s="1290"/>
    </row>
    <row r="77" spans="1:53" ht="17.25" customHeight="1">
      <c r="A77" s="1303">
        <v>68</v>
      </c>
      <c r="B77" s="1304"/>
      <c r="C77" s="1305"/>
      <c r="D77" s="1306"/>
      <c r="E77" s="1306"/>
      <c r="F77" s="1306"/>
      <c r="G77" s="1307"/>
      <c r="H77" s="1303"/>
      <c r="I77" s="1304"/>
      <c r="J77" s="1303"/>
      <c r="K77" s="1304"/>
      <c r="L77" s="172"/>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6"/>
      <c r="AQ77" s="1302"/>
      <c r="AR77" s="1302"/>
      <c r="AS77" s="1308"/>
      <c r="AT77" s="1308"/>
      <c r="AU77" s="1308"/>
      <c r="AV77" s="1302"/>
      <c r="AW77" s="1302"/>
      <c r="AX77" s="1290"/>
      <c r="AY77" s="1290"/>
      <c r="AZ77" s="1290"/>
      <c r="BA77" s="1290"/>
    </row>
    <row r="78" spans="1:53" ht="17.25" customHeight="1">
      <c r="A78" s="1303">
        <v>69</v>
      </c>
      <c r="B78" s="1304"/>
      <c r="C78" s="1305"/>
      <c r="D78" s="1306"/>
      <c r="E78" s="1306"/>
      <c r="F78" s="1306"/>
      <c r="G78" s="1307"/>
      <c r="H78" s="1303"/>
      <c r="I78" s="1304"/>
      <c r="J78" s="1303"/>
      <c r="K78" s="1304"/>
      <c r="L78" s="172"/>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6"/>
      <c r="AQ78" s="1302"/>
      <c r="AR78" s="1302"/>
      <c r="AS78" s="1308"/>
      <c r="AT78" s="1308"/>
      <c r="AU78" s="1308"/>
      <c r="AV78" s="1302"/>
      <c r="AW78" s="1302"/>
      <c r="AX78" s="1290"/>
      <c r="AY78" s="1290"/>
      <c r="AZ78" s="1290"/>
      <c r="BA78" s="1290"/>
    </row>
    <row r="79" spans="1:53" ht="17.25" customHeight="1">
      <c r="A79" s="1303">
        <v>70</v>
      </c>
      <c r="B79" s="1304"/>
      <c r="C79" s="1305"/>
      <c r="D79" s="1306"/>
      <c r="E79" s="1306"/>
      <c r="F79" s="1306"/>
      <c r="G79" s="1307"/>
      <c r="H79" s="1303"/>
      <c r="I79" s="1304"/>
      <c r="J79" s="1303"/>
      <c r="K79" s="1304"/>
      <c r="L79" s="172"/>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6"/>
      <c r="AQ79" s="1302"/>
      <c r="AR79" s="1302"/>
      <c r="AS79" s="1308"/>
      <c r="AT79" s="1308"/>
      <c r="AU79" s="1308"/>
      <c r="AV79" s="1302"/>
      <c r="AW79" s="1302"/>
      <c r="AX79" s="1290"/>
      <c r="AY79" s="1290"/>
      <c r="AZ79" s="1290"/>
      <c r="BA79" s="1290"/>
    </row>
    <row r="80" spans="1:53" ht="17.25" customHeight="1">
      <c r="A80" s="1303">
        <v>71</v>
      </c>
      <c r="B80" s="1304"/>
      <c r="C80" s="1305"/>
      <c r="D80" s="1306"/>
      <c r="E80" s="1306"/>
      <c r="F80" s="1306"/>
      <c r="G80" s="1307"/>
      <c r="H80" s="1303"/>
      <c r="I80" s="1304"/>
      <c r="J80" s="1303"/>
      <c r="K80" s="1304"/>
      <c r="L80" s="172"/>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6"/>
      <c r="AQ80" s="1302"/>
      <c r="AR80" s="1302"/>
      <c r="AS80" s="1308"/>
      <c r="AT80" s="1308"/>
      <c r="AU80" s="1308"/>
      <c r="AV80" s="1302"/>
      <c r="AW80" s="1302"/>
      <c r="AX80" s="1290"/>
      <c r="AY80" s="1290"/>
      <c r="AZ80" s="1290"/>
      <c r="BA80" s="1290"/>
    </row>
    <row r="81" spans="1:53" ht="17.25" customHeight="1">
      <c r="A81" s="1303">
        <v>72</v>
      </c>
      <c r="B81" s="1304"/>
      <c r="C81" s="1305"/>
      <c r="D81" s="1306"/>
      <c r="E81" s="1306"/>
      <c r="F81" s="1306"/>
      <c r="G81" s="1307"/>
      <c r="H81" s="1303"/>
      <c r="I81" s="1304"/>
      <c r="J81" s="1303"/>
      <c r="K81" s="1304"/>
      <c r="L81" s="172"/>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6"/>
      <c r="AQ81" s="1302"/>
      <c r="AR81" s="1302"/>
      <c r="AS81" s="1308"/>
      <c r="AT81" s="1308"/>
      <c r="AU81" s="1308"/>
      <c r="AV81" s="1302"/>
      <c r="AW81" s="1302"/>
      <c r="AX81" s="1290"/>
      <c r="AY81" s="1290"/>
      <c r="AZ81" s="1290"/>
      <c r="BA81" s="1290"/>
    </row>
    <row r="82" spans="1:53" ht="17.25" customHeight="1">
      <c r="A82" s="1303">
        <v>73</v>
      </c>
      <c r="B82" s="1304"/>
      <c r="C82" s="1305"/>
      <c r="D82" s="1306"/>
      <c r="E82" s="1306"/>
      <c r="F82" s="1306"/>
      <c r="G82" s="1307"/>
      <c r="H82" s="1303"/>
      <c r="I82" s="1304"/>
      <c r="J82" s="1303"/>
      <c r="K82" s="1304"/>
      <c r="L82" s="172"/>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6"/>
      <c r="AQ82" s="1302"/>
      <c r="AR82" s="1302"/>
      <c r="AS82" s="1308"/>
      <c r="AT82" s="1308"/>
      <c r="AU82" s="1308"/>
      <c r="AV82" s="1302"/>
      <c r="AW82" s="1302"/>
      <c r="AX82" s="1290"/>
      <c r="AY82" s="1290"/>
      <c r="AZ82" s="1290"/>
      <c r="BA82" s="1290"/>
    </row>
    <row r="83" spans="1:53" ht="17.25" customHeight="1">
      <c r="A83" s="1303">
        <v>74</v>
      </c>
      <c r="B83" s="1304"/>
      <c r="C83" s="1305"/>
      <c r="D83" s="1306"/>
      <c r="E83" s="1306"/>
      <c r="F83" s="1306"/>
      <c r="G83" s="1307"/>
      <c r="H83" s="1303"/>
      <c r="I83" s="1304"/>
      <c r="J83" s="1303"/>
      <c r="K83" s="1304"/>
      <c r="L83" s="172"/>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6"/>
      <c r="AQ83" s="1302"/>
      <c r="AR83" s="1302"/>
      <c r="AS83" s="1308"/>
      <c r="AT83" s="1308"/>
      <c r="AU83" s="1308"/>
      <c r="AV83" s="1302"/>
      <c r="AW83" s="1302"/>
      <c r="AX83" s="1290"/>
      <c r="AY83" s="1290"/>
      <c r="AZ83" s="1290"/>
      <c r="BA83" s="1290"/>
    </row>
    <row r="84" spans="1:53" ht="17.25" customHeight="1">
      <c r="A84" s="1303">
        <v>75</v>
      </c>
      <c r="B84" s="1304"/>
      <c r="C84" s="1305"/>
      <c r="D84" s="1306"/>
      <c r="E84" s="1306"/>
      <c r="F84" s="1306"/>
      <c r="G84" s="1307"/>
      <c r="H84" s="1303"/>
      <c r="I84" s="1304"/>
      <c r="J84" s="1303"/>
      <c r="K84" s="1304"/>
      <c r="L84" s="172"/>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6"/>
      <c r="AQ84" s="1302"/>
      <c r="AR84" s="1302"/>
      <c r="AS84" s="1308"/>
      <c r="AT84" s="1308"/>
      <c r="AU84" s="1308"/>
      <c r="AV84" s="1302"/>
      <c r="AW84" s="1302"/>
      <c r="AX84" s="1290"/>
      <c r="AY84" s="1290"/>
      <c r="AZ84" s="1290"/>
      <c r="BA84" s="1290"/>
    </row>
  </sheetData>
  <mergeCells count="695">
    <mergeCell ref="A4:D4"/>
    <mergeCell ref="H6:I6"/>
    <mergeCell ref="F6:G6"/>
    <mergeCell ref="C6:D6"/>
    <mergeCell ref="A6:B6"/>
    <mergeCell ref="J11:K11"/>
    <mergeCell ref="H11:I11"/>
    <mergeCell ref="C11:G11"/>
    <mergeCell ref="A11:B11"/>
    <mergeCell ref="E4:P4"/>
    <mergeCell ref="L8:AP8"/>
    <mergeCell ref="A8:B9"/>
    <mergeCell ref="A10:B10"/>
    <mergeCell ref="J8:K9"/>
    <mergeCell ref="C10:G10"/>
    <mergeCell ref="H10:I10"/>
    <mergeCell ref="J10:K10"/>
    <mergeCell ref="H8:I9"/>
    <mergeCell ref="C8:G9"/>
    <mergeCell ref="J12:K12"/>
    <mergeCell ref="H12:I12"/>
    <mergeCell ref="C12:G12"/>
    <mergeCell ref="A12:B12"/>
    <mergeCell ref="J13:K13"/>
    <mergeCell ref="H13:I13"/>
    <mergeCell ref="C13:G13"/>
    <mergeCell ref="A13:B13"/>
    <mergeCell ref="J14:K14"/>
    <mergeCell ref="H14:I14"/>
    <mergeCell ref="C14:G14"/>
    <mergeCell ref="A14:B14"/>
    <mergeCell ref="J15:K15"/>
    <mergeCell ref="H15:I15"/>
    <mergeCell ref="C15:G15"/>
    <mergeCell ref="A15:B15"/>
    <mergeCell ref="J16:K16"/>
    <mergeCell ref="H16:I16"/>
    <mergeCell ref="C16:G16"/>
    <mergeCell ref="A16:B16"/>
    <mergeCell ref="J17:K17"/>
    <mergeCell ref="H17:I17"/>
    <mergeCell ref="C17:G17"/>
    <mergeCell ref="A17:B17"/>
    <mergeCell ref="J18:K18"/>
    <mergeCell ref="H18:I18"/>
    <mergeCell ref="C18:G18"/>
    <mergeCell ref="A18:B18"/>
    <mergeCell ref="J19:K19"/>
    <mergeCell ref="H19:I19"/>
    <mergeCell ref="C19:G19"/>
    <mergeCell ref="A19:B19"/>
    <mergeCell ref="J20:K20"/>
    <mergeCell ref="H20:I20"/>
    <mergeCell ref="C20:G20"/>
    <mergeCell ref="A20:B20"/>
    <mergeCell ref="J21:K21"/>
    <mergeCell ref="H21:I21"/>
    <mergeCell ref="C21:G21"/>
    <mergeCell ref="A21:B21"/>
    <mergeCell ref="J22:K22"/>
    <mergeCell ref="H22:I22"/>
    <mergeCell ref="C22:G22"/>
    <mergeCell ref="A22:B22"/>
    <mergeCell ref="J23:K23"/>
    <mergeCell ref="H23:I23"/>
    <mergeCell ref="C23:G23"/>
    <mergeCell ref="A23:B23"/>
    <mergeCell ref="J24:K24"/>
    <mergeCell ref="H24:I24"/>
    <mergeCell ref="C24:G24"/>
    <mergeCell ref="A24:B24"/>
    <mergeCell ref="J25:K25"/>
    <mergeCell ref="H25:I25"/>
    <mergeCell ref="C25:G25"/>
    <mergeCell ref="A25:B25"/>
    <mergeCell ref="J26:K26"/>
    <mergeCell ref="H26:I26"/>
    <mergeCell ref="C26:G26"/>
    <mergeCell ref="A26:B26"/>
    <mergeCell ref="J27:K27"/>
    <mergeCell ref="H27:I27"/>
    <mergeCell ref="C27:G27"/>
    <mergeCell ref="A27:B27"/>
    <mergeCell ref="J28:K28"/>
    <mergeCell ref="H28:I28"/>
    <mergeCell ref="C28:G28"/>
    <mergeCell ref="A28:B28"/>
    <mergeCell ref="J29:K29"/>
    <mergeCell ref="H29:I29"/>
    <mergeCell ref="C29:G29"/>
    <mergeCell ref="A29:B29"/>
    <mergeCell ref="J30:K30"/>
    <mergeCell ref="H30:I30"/>
    <mergeCell ref="C30:G30"/>
    <mergeCell ref="A30:B30"/>
    <mergeCell ref="J31:K31"/>
    <mergeCell ref="H31:I31"/>
    <mergeCell ref="C31:G31"/>
    <mergeCell ref="A31:B31"/>
    <mergeCell ref="J32:K32"/>
    <mergeCell ref="H32:I32"/>
    <mergeCell ref="C32:G32"/>
    <mergeCell ref="A32:B32"/>
    <mergeCell ref="J33:K33"/>
    <mergeCell ref="H33:I33"/>
    <mergeCell ref="C33:G33"/>
    <mergeCell ref="A33:B33"/>
    <mergeCell ref="J34:K34"/>
    <mergeCell ref="H34:I34"/>
    <mergeCell ref="C34:G34"/>
    <mergeCell ref="A34:B34"/>
    <mergeCell ref="J35:K35"/>
    <mergeCell ref="H35:I35"/>
    <mergeCell ref="C35:G35"/>
    <mergeCell ref="A35:B35"/>
    <mergeCell ref="J36:K36"/>
    <mergeCell ref="H36:I36"/>
    <mergeCell ref="C36:G36"/>
    <mergeCell ref="A36:B36"/>
    <mergeCell ref="J37:K37"/>
    <mergeCell ref="H37:I37"/>
    <mergeCell ref="C37:G37"/>
    <mergeCell ref="A37:B37"/>
    <mergeCell ref="J38:K38"/>
    <mergeCell ref="H38:I38"/>
    <mergeCell ref="C38:G38"/>
    <mergeCell ref="A38:B38"/>
    <mergeCell ref="J39:K39"/>
    <mergeCell ref="H39:I39"/>
    <mergeCell ref="C39:G39"/>
    <mergeCell ref="A39:B39"/>
    <mergeCell ref="J40:K40"/>
    <mergeCell ref="H40:I40"/>
    <mergeCell ref="C40:G40"/>
    <mergeCell ref="A40:B40"/>
    <mergeCell ref="J41:K41"/>
    <mergeCell ref="H41:I41"/>
    <mergeCell ref="C41:G41"/>
    <mergeCell ref="A41:B41"/>
    <mergeCell ref="J42:K42"/>
    <mergeCell ref="H42:I42"/>
    <mergeCell ref="C42:G42"/>
    <mergeCell ref="A42:B42"/>
    <mergeCell ref="J43:K43"/>
    <mergeCell ref="H43:I43"/>
    <mergeCell ref="C43:G43"/>
    <mergeCell ref="A43:B43"/>
    <mergeCell ref="J44:K44"/>
    <mergeCell ref="H44:I44"/>
    <mergeCell ref="C44:G44"/>
    <mergeCell ref="A44:B44"/>
    <mergeCell ref="J45:K45"/>
    <mergeCell ref="H45:I45"/>
    <mergeCell ref="C45:G45"/>
    <mergeCell ref="A45:B45"/>
    <mergeCell ref="J46:K46"/>
    <mergeCell ref="H46:I46"/>
    <mergeCell ref="C46:G46"/>
    <mergeCell ref="A46:B46"/>
    <mergeCell ref="J47:K47"/>
    <mergeCell ref="H47:I47"/>
    <mergeCell ref="C47:G47"/>
    <mergeCell ref="A47:B47"/>
    <mergeCell ref="J48:K48"/>
    <mergeCell ref="H48:I48"/>
    <mergeCell ref="C48:G48"/>
    <mergeCell ref="A48:B48"/>
    <mergeCell ref="J49:K49"/>
    <mergeCell ref="H49:I49"/>
    <mergeCell ref="C49:G49"/>
    <mergeCell ref="A49:B49"/>
    <mergeCell ref="J50:K50"/>
    <mergeCell ref="H50:I50"/>
    <mergeCell ref="C50:G50"/>
    <mergeCell ref="A50:B50"/>
    <mergeCell ref="J51:K51"/>
    <mergeCell ref="H51:I51"/>
    <mergeCell ref="C51:G51"/>
    <mergeCell ref="A51:B51"/>
    <mergeCell ref="J52:K52"/>
    <mergeCell ref="H52:I52"/>
    <mergeCell ref="C52:G52"/>
    <mergeCell ref="A52:B52"/>
    <mergeCell ref="J53:K53"/>
    <mergeCell ref="H53:I53"/>
    <mergeCell ref="C53:G53"/>
    <mergeCell ref="A53:B53"/>
    <mergeCell ref="J54:K54"/>
    <mergeCell ref="H54:I54"/>
    <mergeCell ref="C54:G54"/>
    <mergeCell ref="A54:B54"/>
    <mergeCell ref="J55:K55"/>
    <mergeCell ref="H55:I55"/>
    <mergeCell ref="C55:G55"/>
    <mergeCell ref="A55:B55"/>
    <mergeCell ref="J56:K56"/>
    <mergeCell ref="H56:I56"/>
    <mergeCell ref="C56:G56"/>
    <mergeCell ref="A56:B56"/>
    <mergeCell ref="J57:K57"/>
    <mergeCell ref="H57:I57"/>
    <mergeCell ref="C57:G57"/>
    <mergeCell ref="A57:B57"/>
    <mergeCell ref="J58:K58"/>
    <mergeCell ref="H58:I58"/>
    <mergeCell ref="C58:G58"/>
    <mergeCell ref="A58:B58"/>
    <mergeCell ref="J59:K59"/>
    <mergeCell ref="H59:I59"/>
    <mergeCell ref="C59:G59"/>
    <mergeCell ref="A59:B59"/>
    <mergeCell ref="J60:K60"/>
    <mergeCell ref="H60:I60"/>
    <mergeCell ref="C60:G60"/>
    <mergeCell ref="A60:B60"/>
    <mergeCell ref="J61:K61"/>
    <mergeCell ref="H61:I61"/>
    <mergeCell ref="C61:G61"/>
    <mergeCell ref="A61:B61"/>
    <mergeCell ref="J62:K62"/>
    <mergeCell ref="H62:I62"/>
    <mergeCell ref="C62:G62"/>
    <mergeCell ref="A62:B62"/>
    <mergeCell ref="J63:K63"/>
    <mergeCell ref="H63:I63"/>
    <mergeCell ref="C63:G63"/>
    <mergeCell ref="A63:B63"/>
    <mergeCell ref="J64:K64"/>
    <mergeCell ref="H64:I64"/>
    <mergeCell ref="C64:G64"/>
    <mergeCell ref="A64:B64"/>
    <mergeCell ref="J65:K65"/>
    <mergeCell ref="H65:I65"/>
    <mergeCell ref="C65:G65"/>
    <mergeCell ref="A65:B65"/>
    <mergeCell ref="J68:K68"/>
    <mergeCell ref="H68:I68"/>
    <mergeCell ref="C68:G68"/>
    <mergeCell ref="A68:B68"/>
    <mergeCell ref="J69:K69"/>
    <mergeCell ref="H69:I69"/>
    <mergeCell ref="C69:G69"/>
    <mergeCell ref="A69:B69"/>
    <mergeCell ref="J66:K66"/>
    <mergeCell ref="H66:I66"/>
    <mergeCell ref="C66:G66"/>
    <mergeCell ref="A66:B66"/>
    <mergeCell ref="J67:K67"/>
    <mergeCell ref="H67:I67"/>
    <mergeCell ref="C67:G67"/>
    <mergeCell ref="A67:B67"/>
    <mergeCell ref="A72:B72"/>
    <mergeCell ref="J73:K73"/>
    <mergeCell ref="H73:I73"/>
    <mergeCell ref="C73:G73"/>
    <mergeCell ref="A73:B73"/>
    <mergeCell ref="J70:K70"/>
    <mergeCell ref="H70:I70"/>
    <mergeCell ref="C70:G70"/>
    <mergeCell ref="A70:B70"/>
    <mergeCell ref="J71:K71"/>
    <mergeCell ref="J72:K72"/>
    <mergeCell ref="H72:I72"/>
    <mergeCell ref="C72:G72"/>
    <mergeCell ref="H71:I71"/>
    <mergeCell ref="C71:G71"/>
    <mergeCell ref="A71:B71"/>
    <mergeCell ref="A77:B77"/>
    <mergeCell ref="J74:K74"/>
    <mergeCell ref="H74:I74"/>
    <mergeCell ref="C74:G74"/>
    <mergeCell ref="A74:B74"/>
    <mergeCell ref="A76:B76"/>
    <mergeCell ref="J75:K75"/>
    <mergeCell ref="H75:I75"/>
    <mergeCell ref="C75:G75"/>
    <mergeCell ref="A75:B75"/>
    <mergeCell ref="J76:K76"/>
    <mergeCell ref="H76:I76"/>
    <mergeCell ref="C76:G76"/>
    <mergeCell ref="J77:K77"/>
    <mergeCell ref="H77:I77"/>
    <mergeCell ref="C77:G77"/>
    <mergeCell ref="AS11:AU11"/>
    <mergeCell ref="AX11:AY11"/>
    <mergeCell ref="AV8:AW9"/>
    <mergeCell ref="AQ8:AR9"/>
    <mergeCell ref="AS8:AU9"/>
    <mergeCell ref="AX8:AY9"/>
    <mergeCell ref="AV11:AW11"/>
    <mergeCell ref="AX12:AY12"/>
    <mergeCell ref="AQ10:AR10"/>
    <mergeCell ref="AS10:AU10"/>
    <mergeCell ref="AV10:AW10"/>
    <mergeCell ref="AX10:AY10"/>
    <mergeCell ref="AQ11:AR11"/>
    <mergeCell ref="AQ13:AR13"/>
    <mergeCell ref="AS13:AU13"/>
    <mergeCell ref="AV15:AW15"/>
    <mergeCell ref="AQ12:AR12"/>
    <mergeCell ref="AS12:AU12"/>
    <mergeCell ref="AV12:AW12"/>
    <mergeCell ref="AX13:AY13"/>
    <mergeCell ref="AX14:AY14"/>
    <mergeCell ref="AQ15:AR15"/>
    <mergeCell ref="AS15:AU15"/>
    <mergeCell ref="AV13:AW13"/>
    <mergeCell ref="AV17:AW17"/>
    <mergeCell ref="AQ14:AR14"/>
    <mergeCell ref="AS14:AU14"/>
    <mergeCell ref="AV14:AW14"/>
    <mergeCell ref="AX15:AY15"/>
    <mergeCell ref="AX16:AY16"/>
    <mergeCell ref="AQ17:AR17"/>
    <mergeCell ref="AS17:AU17"/>
    <mergeCell ref="AV19:AW19"/>
    <mergeCell ref="AQ16:AR16"/>
    <mergeCell ref="AS16:AU16"/>
    <mergeCell ref="AV16:AW16"/>
    <mergeCell ref="AX17:AY17"/>
    <mergeCell ref="AX18:AY18"/>
    <mergeCell ref="AQ19:AR19"/>
    <mergeCell ref="AS19:AU19"/>
    <mergeCell ref="AV21:AW21"/>
    <mergeCell ref="AQ18:AR18"/>
    <mergeCell ref="AS18:AU18"/>
    <mergeCell ref="AV18:AW18"/>
    <mergeCell ref="AX19:AY19"/>
    <mergeCell ref="AX20:AY20"/>
    <mergeCell ref="AQ21:AR21"/>
    <mergeCell ref="AS21:AU21"/>
    <mergeCell ref="AQ20:AR20"/>
    <mergeCell ref="AS20:AU20"/>
    <mergeCell ref="AV20:AW20"/>
    <mergeCell ref="AX21:AY21"/>
    <mergeCell ref="AX22:AY22"/>
    <mergeCell ref="AQ23:AR23"/>
    <mergeCell ref="AS23:AU23"/>
    <mergeCell ref="AQ22:AR22"/>
    <mergeCell ref="AS22:AU22"/>
    <mergeCell ref="AV22:AW22"/>
    <mergeCell ref="AX23:AY23"/>
    <mergeCell ref="AX24:AY24"/>
    <mergeCell ref="AQ25:AR25"/>
    <mergeCell ref="AS25:AU25"/>
    <mergeCell ref="AV23:AW23"/>
    <mergeCell ref="AQ24:AR24"/>
    <mergeCell ref="AS24:AU24"/>
    <mergeCell ref="AV24:AW24"/>
    <mergeCell ref="AX25:AY25"/>
    <mergeCell ref="AX26:AY26"/>
    <mergeCell ref="AQ27:AR27"/>
    <mergeCell ref="AS27:AU27"/>
    <mergeCell ref="AV25:AW25"/>
    <mergeCell ref="AQ26:AR26"/>
    <mergeCell ref="AS26:AU26"/>
    <mergeCell ref="AV26:AW26"/>
    <mergeCell ref="AX27:AY27"/>
    <mergeCell ref="AX28:AY28"/>
    <mergeCell ref="AV31:AW31"/>
    <mergeCell ref="AQ32:AR32"/>
    <mergeCell ref="AS32:AU32"/>
    <mergeCell ref="AV32:AW32"/>
    <mergeCell ref="AX33:AY33"/>
    <mergeCell ref="AX34:AY34"/>
    <mergeCell ref="AQ29:AR29"/>
    <mergeCell ref="AS29:AU29"/>
    <mergeCell ref="AV27:AW27"/>
    <mergeCell ref="AQ28:AR28"/>
    <mergeCell ref="AS28:AU28"/>
    <mergeCell ref="AV28:AW28"/>
    <mergeCell ref="AX29:AY29"/>
    <mergeCell ref="AX30:AY30"/>
    <mergeCell ref="AQ31:AR31"/>
    <mergeCell ref="AS31:AU31"/>
    <mergeCell ref="AV29:AW29"/>
    <mergeCell ref="AQ30:AR30"/>
    <mergeCell ref="AS30:AU30"/>
    <mergeCell ref="AV30:AW30"/>
    <mergeCell ref="AX31:AY31"/>
    <mergeCell ref="AQ38:AR38"/>
    <mergeCell ref="AS38:AU38"/>
    <mergeCell ref="AV38:AW38"/>
    <mergeCell ref="AX39:AY39"/>
    <mergeCell ref="AX40:AY40"/>
    <mergeCell ref="AQ35:AR35"/>
    <mergeCell ref="AS35:AU35"/>
    <mergeCell ref="AV33:AW33"/>
    <mergeCell ref="AQ34:AR34"/>
    <mergeCell ref="AS34:AU34"/>
    <mergeCell ref="AV34:AW34"/>
    <mergeCell ref="AX35:AY35"/>
    <mergeCell ref="AX36:AY36"/>
    <mergeCell ref="AQ37:AR37"/>
    <mergeCell ref="AS37:AU37"/>
    <mergeCell ref="AV35:AW35"/>
    <mergeCell ref="AQ36:AR36"/>
    <mergeCell ref="AS36:AU36"/>
    <mergeCell ref="AV36:AW36"/>
    <mergeCell ref="AX37:AY37"/>
    <mergeCell ref="AQ33:AR33"/>
    <mergeCell ref="AS33:AU33"/>
    <mergeCell ref="AQ44:AR44"/>
    <mergeCell ref="AS44:AU44"/>
    <mergeCell ref="AV44:AW44"/>
    <mergeCell ref="AX45:AY45"/>
    <mergeCell ref="AX46:AY46"/>
    <mergeCell ref="AQ41:AR41"/>
    <mergeCell ref="AS41:AU41"/>
    <mergeCell ref="AV39:AW39"/>
    <mergeCell ref="AQ40:AR40"/>
    <mergeCell ref="AS40:AU40"/>
    <mergeCell ref="AV40:AW40"/>
    <mergeCell ref="AX41:AY41"/>
    <mergeCell ref="AX42:AY42"/>
    <mergeCell ref="AQ43:AR43"/>
    <mergeCell ref="AS43:AU43"/>
    <mergeCell ref="AV41:AW41"/>
    <mergeCell ref="AQ42:AR42"/>
    <mergeCell ref="AS42:AU42"/>
    <mergeCell ref="AV42:AW42"/>
    <mergeCell ref="AX43:AY43"/>
    <mergeCell ref="AQ39:AR39"/>
    <mergeCell ref="AS39:AU39"/>
    <mergeCell ref="AQ50:AR50"/>
    <mergeCell ref="AS50:AU50"/>
    <mergeCell ref="AV50:AW50"/>
    <mergeCell ref="AX51:AY51"/>
    <mergeCell ref="AX52:AY52"/>
    <mergeCell ref="AQ47:AR47"/>
    <mergeCell ref="AS47:AU47"/>
    <mergeCell ref="AV45:AW45"/>
    <mergeCell ref="AQ46:AR46"/>
    <mergeCell ref="AS46:AU46"/>
    <mergeCell ref="AV46:AW46"/>
    <mergeCell ref="AX47:AY47"/>
    <mergeCell ref="AX48:AY48"/>
    <mergeCell ref="AQ49:AR49"/>
    <mergeCell ref="AS49:AU49"/>
    <mergeCell ref="AV47:AW47"/>
    <mergeCell ref="AQ48:AR48"/>
    <mergeCell ref="AS48:AU48"/>
    <mergeCell ref="AV48:AW48"/>
    <mergeCell ref="AX49:AY49"/>
    <mergeCell ref="AQ45:AR45"/>
    <mergeCell ref="AS45:AU45"/>
    <mergeCell ref="AQ56:AR56"/>
    <mergeCell ref="AS56:AU56"/>
    <mergeCell ref="AV56:AW56"/>
    <mergeCell ref="AX57:AY57"/>
    <mergeCell ref="AX58:AY58"/>
    <mergeCell ref="AQ53:AR53"/>
    <mergeCell ref="AS53:AU53"/>
    <mergeCell ref="AV51:AW51"/>
    <mergeCell ref="AQ52:AR52"/>
    <mergeCell ref="AS52:AU52"/>
    <mergeCell ref="AV52:AW52"/>
    <mergeCell ref="AX53:AY53"/>
    <mergeCell ref="AX54:AY54"/>
    <mergeCell ref="AQ55:AR55"/>
    <mergeCell ref="AS55:AU55"/>
    <mergeCell ref="AV53:AW53"/>
    <mergeCell ref="AQ54:AR54"/>
    <mergeCell ref="AS54:AU54"/>
    <mergeCell ref="AV54:AW54"/>
    <mergeCell ref="AX55:AY55"/>
    <mergeCell ref="AQ51:AR51"/>
    <mergeCell ref="AS51:AU51"/>
    <mergeCell ref="AQ62:AR62"/>
    <mergeCell ref="AS62:AU62"/>
    <mergeCell ref="AV62:AW62"/>
    <mergeCell ref="AX63:AY63"/>
    <mergeCell ref="AX64:AY64"/>
    <mergeCell ref="AQ59:AR59"/>
    <mergeCell ref="AS59:AU59"/>
    <mergeCell ref="AV57:AW57"/>
    <mergeCell ref="AQ58:AR58"/>
    <mergeCell ref="AS58:AU58"/>
    <mergeCell ref="AV58:AW58"/>
    <mergeCell ref="AX59:AY59"/>
    <mergeCell ref="AX60:AY60"/>
    <mergeCell ref="AQ61:AR61"/>
    <mergeCell ref="AS61:AU61"/>
    <mergeCell ref="AV59:AW59"/>
    <mergeCell ref="AQ60:AR60"/>
    <mergeCell ref="AS60:AU60"/>
    <mergeCell ref="AV60:AW60"/>
    <mergeCell ref="AX61:AY61"/>
    <mergeCell ref="AQ57:AR57"/>
    <mergeCell ref="AS57:AU57"/>
    <mergeCell ref="AQ68:AR68"/>
    <mergeCell ref="AV67:AW67"/>
    <mergeCell ref="AS68:AU68"/>
    <mergeCell ref="AV68:AW68"/>
    <mergeCell ref="AX69:AY69"/>
    <mergeCell ref="AV70:AW70"/>
    <mergeCell ref="AQ65:AR65"/>
    <mergeCell ref="AS65:AU65"/>
    <mergeCell ref="AV63:AW63"/>
    <mergeCell ref="AQ64:AR64"/>
    <mergeCell ref="AS64:AU64"/>
    <mergeCell ref="AV64:AW64"/>
    <mergeCell ref="AX65:AY65"/>
    <mergeCell ref="AX66:AY66"/>
    <mergeCell ref="AQ67:AR67"/>
    <mergeCell ref="AS67:AU67"/>
    <mergeCell ref="AV65:AW65"/>
    <mergeCell ref="AQ66:AR66"/>
    <mergeCell ref="AS66:AU66"/>
    <mergeCell ref="AV66:AW66"/>
    <mergeCell ref="AX67:AY67"/>
    <mergeCell ref="AQ63:AR63"/>
    <mergeCell ref="AS63:AU63"/>
    <mergeCell ref="AQ72:AR72"/>
    <mergeCell ref="AS72:AU72"/>
    <mergeCell ref="AV72:AW72"/>
    <mergeCell ref="AV69:AW69"/>
    <mergeCell ref="AX73:AY73"/>
    <mergeCell ref="AX70:AY70"/>
    <mergeCell ref="AQ71:AR71"/>
    <mergeCell ref="AS71:AU71"/>
    <mergeCell ref="AQ70:AR70"/>
    <mergeCell ref="AS70:AU70"/>
    <mergeCell ref="AV71:AW71"/>
    <mergeCell ref="AX71:AY71"/>
    <mergeCell ref="AQ69:AR69"/>
    <mergeCell ref="AS69:AU69"/>
    <mergeCell ref="AQ75:AR75"/>
    <mergeCell ref="AS75:AU75"/>
    <mergeCell ref="AV73:AW73"/>
    <mergeCell ref="AQ74:AR74"/>
    <mergeCell ref="AS74:AU74"/>
    <mergeCell ref="AV74:AW74"/>
    <mergeCell ref="AV75:AW75"/>
    <mergeCell ref="AQ73:AR73"/>
    <mergeCell ref="AS73:AU73"/>
    <mergeCell ref="AQ77:AR77"/>
    <mergeCell ref="AS77:AU77"/>
    <mergeCell ref="AQ76:AR76"/>
    <mergeCell ref="AS76:AU76"/>
    <mergeCell ref="AV76:AW76"/>
    <mergeCell ref="AX77:AY77"/>
    <mergeCell ref="AV77:AW77"/>
    <mergeCell ref="AV80:AW80"/>
    <mergeCell ref="AX80:AY80"/>
    <mergeCell ref="AQ78:AR78"/>
    <mergeCell ref="AS78:AU78"/>
    <mergeCell ref="A78:B78"/>
    <mergeCell ref="C78:G78"/>
    <mergeCell ref="A81:B81"/>
    <mergeCell ref="C81:G81"/>
    <mergeCell ref="AQ82:AR82"/>
    <mergeCell ref="AS82:AU82"/>
    <mergeCell ref="J82:K82"/>
    <mergeCell ref="H82:I82"/>
    <mergeCell ref="A79:B79"/>
    <mergeCell ref="C79:G79"/>
    <mergeCell ref="AQ79:AR79"/>
    <mergeCell ref="AS79:AU79"/>
    <mergeCell ref="A83:B83"/>
    <mergeCell ref="C83:G83"/>
    <mergeCell ref="H83:I83"/>
    <mergeCell ref="J83:K83"/>
    <mergeCell ref="A80:B80"/>
    <mergeCell ref="C80:G80"/>
    <mergeCell ref="H80:I80"/>
    <mergeCell ref="J80:K80"/>
    <mergeCell ref="A82:B82"/>
    <mergeCell ref="C82:G82"/>
    <mergeCell ref="A84:B84"/>
    <mergeCell ref="C84:G84"/>
    <mergeCell ref="H84:I84"/>
    <mergeCell ref="J84:K84"/>
    <mergeCell ref="AQ84:AR84"/>
    <mergeCell ref="AS84:AU84"/>
    <mergeCell ref="AX84:AY84"/>
    <mergeCell ref="AV78:AW78"/>
    <mergeCell ref="AX72:AY72"/>
    <mergeCell ref="AQ83:AR83"/>
    <mergeCell ref="AS83:AU83"/>
    <mergeCell ref="AV82:AW82"/>
    <mergeCell ref="AX78:AY78"/>
    <mergeCell ref="AQ80:AR80"/>
    <mergeCell ref="AS80:AU80"/>
    <mergeCell ref="H81:I81"/>
    <mergeCell ref="J81:K81"/>
    <mergeCell ref="AQ81:AR81"/>
    <mergeCell ref="AS81:AU81"/>
    <mergeCell ref="AV84:AW84"/>
    <mergeCell ref="H78:I78"/>
    <mergeCell ref="J78:K78"/>
    <mergeCell ref="H79:I79"/>
    <mergeCell ref="J79:K79"/>
    <mergeCell ref="AX1:AY4"/>
    <mergeCell ref="AX6:AY6"/>
    <mergeCell ref="AV83:AW83"/>
    <mergeCell ref="AX82:AY82"/>
    <mergeCell ref="AX83:AY83"/>
    <mergeCell ref="AX74:AY74"/>
    <mergeCell ref="AX75:AY75"/>
    <mergeCell ref="AV79:AW79"/>
    <mergeCell ref="AX79:AY79"/>
    <mergeCell ref="AV81:AW81"/>
    <mergeCell ref="AX81:AY81"/>
    <mergeCell ref="AX76:AY76"/>
    <mergeCell ref="AX68:AY68"/>
    <mergeCell ref="AX62:AY62"/>
    <mergeCell ref="AV61:AW61"/>
    <mergeCell ref="AX56:AY56"/>
    <mergeCell ref="AV55:AW55"/>
    <mergeCell ref="AX50:AY50"/>
    <mergeCell ref="AV49:AW49"/>
    <mergeCell ref="AX44:AY44"/>
    <mergeCell ref="AV43:AW43"/>
    <mergeCell ref="AX38:AY38"/>
    <mergeCell ref="AV37:AW37"/>
    <mergeCell ref="AX32:AY32"/>
    <mergeCell ref="AZ11:BA11"/>
    <mergeCell ref="AZ12:BA12"/>
    <mergeCell ref="AZ13:BA13"/>
    <mergeCell ref="AZ14:BA14"/>
    <mergeCell ref="AZ1:BA4"/>
    <mergeCell ref="AZ6:BA6"/>
    <mergeCell ref="AZ8:BA9"/>
    <mergeCell ref="AZ10:BA10"/>
    <mergeCell ref="AZ19:BA19"/>
    <mergeCell ref="AZ20:BA20"/>
    <mergeCell ref="AZ21:BA21"/>
    <mergeCell ref="AZ22:BA22"/>
    <mergeCell ref="AZ15:BA15"/>
    <mergeCell ref="AZ16:BA16"/>
    <mergeCell ref="AZ17:BA17"/>
    <mergeCell ref="AZ18:BA18"/>
    <mergeCell ref="AZ27:BA27"/>
    <mergeCell ref="AZ28:BA28"/>
    <mergeCell ref="AZ29:BA29"/>
    <mergeCell ref="AZ30:BA30"/>
    <mergeCell ref="AZ23:BA23"/>
    <mergeCell ref="AZ24:BA24"/>
    <mergeCell ref="AZ25:BA25"/>
    <mergeCell ref="AZ26:BA26"/>
    <mergeCell ref="AZ35:BA35"/>
    <mergeCell ref="AZ36:BA36"/>
    <mergeCell ref="AZ37:BA37"/>
    <mergeCell ref="AZ38:BA38"/>
    <mergeCell ref="AZ31:BA31"/>
    <mergeCell ref="AZ32:BA32"/>
    <mergeCell ref="AZ33:BA33"/>
    <mergeCell ref="AZ34:BA34"/>
    <mergeCell ref="AZ43:BA43"/>
    <mergeCell ref="AZ44:BA44"/>
    <mergeCell ref="AZ45:BA45"/>
    <mergeCell ref="AZ46:BA46"/>
    <mergeCell ref="AZ39:BA39"/>
    <mergeCell ref="AZ40:BA40"/>
    <mergeCell ref="AZ41:BA41"/>
    <mergeCell ref="AZ42:BA42"/>
    <mergeCell ref="AZ51:BA51"/>
    <mergeCell ref="AZ52:BA52"/>
    <mergeCell ref="AZ53:BA53"/>
    <mergeCell ref="AZ54:BA54"/>
    <mergeCell ref="AZ47:BA47"/>
    <mergeCell ref="AZ48:BA48"/>
    <mergeCell ref="AZ49:BA49"/>
    <mergeCell ref="AZ50:BA50"/>
    <mergeCell ref="AZ59:BA59"/>
    <mergeCell ref="AZ60:BA60"/>
    <mergeCell ref="AZ61:BA61"/>
    <mergeCell ref="AZ62:BA62"/>
    <mergeCell ref="AZ55:BA55"/>
    <mergeCell ref="AZ56:BA56"/>
    <mergeCell ref="AZ57:BA57"/>
    <mergeCell ref="AZ58:BA58"/>
    <mergeCell ref="AZ67:BA67"/>
    <mergeCell ref="AZ68:BA68"/>
    <mergeCell ref="AZ69:BA69"/>
    <mergeCell ref="AZ70:BA70"/>
    <mergeCell ref="AZ63:BA63"/>
    <mergeCell ref="AZ64:BA64"/>
    <mergeCell ref="AZ65:BA65"/>
    <mergeCell ref="AZ66:BA66"/>
    <mergeCell ref="AZ75:BA75"/>
    <mergeCell ref="AZ76:BA76"/>
    <mergeCell ref="AZ77:BA77"/>
    <mergeCell ref="AZ78:BA78"/>
    <mergeCell ref="AZ71:BA71"/>
    <mergeCell ref="AZ72:BA72"/>
    <mergeCell ref="AZ73:BA73"/>
    <mergeCell ref="AZ74:BA74"/>
    <mergeCell ref="AZ83:BA83"/>
    <mergeCell ref="AZ84:BA84"/>
    <mergeCell ref="AZ79:BA79"/>
    <mergeCell ref="AZ80:BA80"/>
    <mergeCell ref="AZ81:BA81"/>
    <mergeCell ref="AZ82:BA82"/>
  </mergeCells>
  <phoneticPr fontId="4"/>
  <conditionalFormatting sqref="L9:AP84">
    <cfRule type="expression" dxfId="3" priority="1" stopIfTrue="1">
      <formula>OR($C$6="",$F$6="")</formula>
    </cfRule>
    <cfRule type="expression" dxfId="2" priority="2" stopIfTrue="1">
      <formula>(WEEKDAY(DATE($C$6+1988,$F$6,L$9))=1)</formula>
    </cfRule>
    <cfRule type="expression" dxfId="1" priority="3" stopIfTrue="1">
      <formula>(WEEKDAY(DATE($C$6+1988,$F$6,L$9))=7)</formula>
    </cfRule>
  </conditionalFormatting>
  <dataValidations count="6">
    <dataValidation type="whole" imeMode="off" operator="greaterThanOrEqual" allowBlank="1" sqref="A10:B84" xr:uid="{00000000-0002-0000-1300-000000000000}">
      <formula1>1</formula1>
    </dataValidation>
    <dataValidation imeMode="on" allowBlank="1" sqref="C10:G84 L10:AP84" xr:uid="{00000000-0002-0000-1300-000001000000}"/>
    <dataValidation type="list" imeMode="on" allowBlank="1" sqref="AX10:BA84 AQ10:AR84" xr:uid="{00000000-0002-0000-1300-000002000000}">
      <formula1>"○"</formula1>
    </dataValidation>
    <dataValidation type="whole" imeMode="off" operator="greaterThanOrEqual" allowBlank="1" sqref="J10:K84 AS10:AU84" xr:uid="{00000000-0002-0000-1300-000003000000}">
      <formula1>0</formula1>
    </dataValidation>
    <dataValidation type="list" imeMode="on" allowBlank="1" sqref="AV10:AW84" xr:uid="{00000000-0002-0000-1300-000004000000}">
      <formula1>"軽度,中度,重度"</formula1>
    </dataValidation>
    <dataValidation type="whole" imeMode="off" allowBlank="1" sqref="H10:I84" xr:uid="{00000000-0002-0000-1300-000005000000}">
      <formula1>0</formula1>
      <formula2>7</formula2>
    </dataValidation>
  </dataValidations>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D51"/>
  <sheetViews>
    <sheetView topLeftCell="A4" zoomScaleNormal="100" workbookViewId="0">
      <selection activeCell="AG19" sqref="AG19"/>
    </sheetView>
  </sheetViews>
  <sheetFormatPr defaultColWidth="2.625" defaultRowHeight="18" customHeight="1"/>
  <cols>
    <col min="1" max="16384" width="2.625" style="2"/>
  </cols>
  <sheetData>
    <row r="1" spans="1:30" ht="18" customHeight="1">
      <c r="A1" s="1" t="s">
        <v>323</v>
      </c>
    </row>
    <row r="2" spans="1:30" ht="18" customHeight="1">
      <c r="A2" s="490" t="s">
        <v>324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325</v>
      </c>
    </row>
    <row r="4" spans="1:30" ht="4.5" customHeight="1"/>
    <row r="5" spans="1:30" s="141" customFormat="1" ht="18" customHeight="1">
      <c r="A5" s="11" t="s">
        <v>326</v>
      </c>
    </row>
    <row r="6" spans="1:30" ht="4.5" customHeight="1"/>
    <row r="7" spans="1:30" ht="18" customHeight="1">
      <c r="AD7" s="34" t="s">
        <v>248</v>
      </c>
    </row>
    <row r="8" spans="1:30" ht="4.5" customHeight="1"/>
    <row r="9" spans="1:30" ht="15" customHeight="1"/>
    <row r="10" spans="1:30" ht="18" customHeight="1">
      <c r="A10" s="482" t="s">
        <v>134</v>
      </c>
      <c r="B10" s="482"/>
      <c r="C10" s="482"/>
      <c r="D10" s="482"/>
      <c r="E10" s="482"/>
      <c r="F10" s="482"/>
      <c r="G10" s="482"/>
      <c r="H10" s="482"/>
      <c r="I10" s="482"/>
      <c r="J10" s="482"/>
      <c r="K10" s="482"/>
      <c r="L10" s="482"/>
      <c r="M10" s="482"/>
      <c r="N10" s="482"/>
      <c r="O10" s="482"/>
      <c r="P10" s="482"/>
      <c r="Q10" s="482"/>
      <c r="R10" s="894">
        <v>24</v>
      </c>
      <c r="S10" s="894"/>
      <c r="T10" s="2" t="s">
        <v>268</v>
      </c>
      <c r="U10" s="894">
        <v>4</v>
      </c>
      <c r="V10" s="894"/>
      <c r="W10" s="482" t="s">
        <v>327</v>
      </c>
      <c r="X10" s="482"/>
      <c r="Y10" s="482"/>
      <c r="Z10" s="482"/>
      <c r="AA10" s="482"/>
      <c r="AB10" s="482"/>
      <c r="AC10" s="482"/>
      <c r="AD10" s="482"/>
    </row>
    <row r="11" spans="1:30" ht="18" customHeight="1">
      <c r="A11" s="2" t="s">
        <v>328</v>
      </c>
    </row>
    <row r="12" spans="1:30" ht="15" customHeight="1"/>
    <row r="13" spans="1:30" ht="18" customHeight="1">
      <c r="A13" s="2" t="s">
        <v>329</v>
      </c>
    </row>
    <row r="14" spans="1:30" ht="4.5" customHeight="1"/>
    <row r="15" spans="1:30" ht="18" customHeight="1">
      <c r="B15" s="1333" t="s">
        <v>139</v>
      </c>
      <c r="C15" s="1333"/>
      <c r="D15" s="1333"/>
      <c r="E15" s="1333"/>
      <c r="F15" s="1333"/>
      <c r="G15" s="1333"/>
      <c r="H15" s="1333"/>
      <c r="I15" s="1333"/>
      <c r="J15" s="1333"/>
      <c r="K15" s="1333"/>
      <c r="L15" s="1333"/>
      <c r="M15" s="1333"/>
      <c r="N15" s="1333"/>
      <c r="O15" s="1333"/>
      <c r="Q15" s="1328"/>
      <c r="R15" s="1328"/>
      <c r="S15" s="1328"/>
      <c r="T15" s="1328"/>
      <c r="U15" s="1328"/>
      <c r="V15" s="1328"/>
      <c r="W15" s="1328"/>
      <c r="X15" s="1328"/>
      <c r="Y15" s="1328"/>
      <c r="Z15" s="1328"/>
      <c r="AA15" s="1328"/>
      <c r="AB15" s="1328"/>
      <c r="AC15" s="1328"/>
      <c r="AD15" s="1328"/>
    </row>
    <row r="16" spans="1:30" ht="18" customHeight="1">
      <c r="B16" s="1334" t="s">
        <v>140</v>
      </c>
      <c r="C16" s="1334"/>
      <c r="D16" s="1334"/>
      <c r="E16" s="1334"/>
      <c r="F16" s="1334"/>
      <c r="G16" s="1334"/>
      <c r="H16" s="1334"/>
      <c r="I16" s="1334"/>
      <c r="J16" s="1334"/>
      <c r="K16" s="1334"/>
      <c r="L16" s="1334"/>
      <c r="M16" s="1334"/>
      <c r="N16" s="1334"/>
      <c r="O16" s="1334"/>
      <c r="Q16" s="1329"/>
      <c r="R16" s="1329"/>
      <c r="S16" s="1329"/>
      <c r="T16" s="1329"/>
      <c r="U16" s="1329"/>
      <c r="V16" s="1329"/>
      <c r="W16" s="1329"/>
      <c r="X16" s="1329"/>
      <c r="Y16" s="1329"/>
      <c r="Z16" s="1329"/>
      <c r="AA16" s="1329"/>
      <c r="AB16" s="1329"/>
      <c r="AC16" s="1329"/>
      <c r="AD16" s="1329"/>
    </row>
    <row r="17" spans="1:30" ht="18" customHeight="1">
      <c r="B17" s="1332" t="s">
        <v>330</v>
      </c>
      <c r="C17" s="1332"/>
      <c r="D17" s="1332"/>
      <c r="E17" s="1332"/>
      <c r="F17" s="1332"/>
      <c r="G17" s="1332"/>
      <c r="H17" s="1332"/>
      <c r="I17" s="1332"/>
      <c r="J17" s="1332"/>
      <c r="K17" s="1332"/>
      <c r="L17" s="1332"/>
      <c r="M17" s="1332"/>
      <c r="N17" s="1332"/>
      <c r="O17" s="1332"/>
      <c r="Q17" s="1329"/>
      <c r="R17" s="1329"/>
      <c r="S17" s="1329"/>
      <c r="T17" s="1329"/>
      <c r="U17" s="1329"/>
      <c r="V17" s="1329"/>
      <c r="W17" s="1329"/>
      <c r="X17" s="1329"/>
      <c r="Y17" s="1329"/>
      <c r="Z17" s="1329"/>
      <c r="AA17" s="1329"/>
      <c r="AB17" s="1329"/>
      <c r="AC17" s="1329"/>
      <c r="AD17" s="1329"/>
    </row>
    <row r="18" spans="1:30" ht="18" customHeight="1">
      <c r="B18" s="1332" t="s">
        <v>331</v>
      </c>
      <c r="C18" s="1332"/>
      <c r="D18" s="1332"/>
      <c r="E18" s="1332"/>
      <c r="F18" s="1332"/>
      <c r="G18" s="1332"/>
      <c r="H18" s="1332"/>
      <c r="I18" s="1332"/>
      <c r="J18" s="1332"/>
      <c r="K18" s="1332"/>
      <c r="L18" s="1332"/>
      <c r="M18" s="1332"/>
      <c r="N18" s="1332"/>
      <c r="O18" s="1332"/>
      <c r="Q18" s="1329"/>
      <c r="R18" s="1329"/>
      <c r="S18" s="1329"/>
      <c r="T18" s="1329"/>
      <c r="U18" s="1329"/>
      <c r="V18" s="1329"/>
      <c r="W18" s="1329"/>
      <c r="X18" s="1329"/>
      <c r="Y18" s="1329"/>
      <c r="Z18" s="1329"/>
      <c r="AA18" s="1329"/>
      <c r="AB18" s="1329"/>
      <c r="AC18" s="1329"/>
      <c r="AD18" s="1329"/>
    </row>
    <row r="19" spans="1:30" ht="18" customHeight="1">
      <c r="B19" s="1331"/>
      <c r="C19" s="1331"/>
      <c r="D19" s="1331"/>
      <c r="E19" s="1331"/>
      <c r="F19" s="1331"/>
      <c r="G19" s="1331"/>
      <c r="H19" s="1331"/>
      <c r="I19" s="1331"/>
      <c r="J19" s="1331"/>
      <c r="K19" s="1331"/>
      <c r="L19" s="1331"/>
      <c r="M19" s="1331"/>
      <c r="N19" s="1331"/>
      <c r="O19" s="1331"/>
      <c r="Q19" s="1329"/>
      <c r="R19" s="1329"/>
      <c r="S19" s="1329"/>
      <c r="T19" s="1329"/>
      <c r="U19" s="1329"/>
      <c r="V19" s="1329"/>
      <c r="W19" s="1329"/>
      <c r="X19" s="1329"/>
      <c r="Y19" s="1329"/>
      <c r="Z19" s="1329"/>
      <c r="AA19" s="1329"/>
      <c r="AB19" s="1329"/>
      <c r="AC19" s="1329"/>
      <c r="AD19" s="1329"/>
    </row>
    <row r="20" spans="1:30" ht="18" customHeight="1">
      <c r="B20" s="1331"/>
      <c r="C20" s="1331"/>
      <c r="D20" s="1331"/>
      <c r="E20" s="1331"/>
      <c r="F20" s="1331"/>
      <c r="G20" s="1331"/>
      <c r="H20" s="1331"/>
      <c r="I20" s="1331"/>
      <c r="J20" s="1331"/>
      <c r="K20" s="1331"/>
      <c r="L20" s="1331"/>
      <c r="M20" s="1331"/>
      <c r="N20" s="1331"/>
      <c r="O20" s="1331"/>
      <c r="Q20" s="1329"/>
      <c r="R20" s="1329"/>
      <c r="S20" s="1329"/>
      <c r="T20" s="1329"/>
      <c r="U20" s="1329"/>
      <c r="V20" s="1329"/>
      <c r="W20" s="1329"/>
      <c r="X20" s="1329"/>
      <c r="Y20" s="1329"/>
      <c r="Z20" s="1329"/>
      <c r="AA20" s="1329"/>
      <c r="AB20" s="1329"/>
      <c r="AC20" s="1329"/>
      <c r="AD20" s="1329"/>
    </row>
    <row r="21" spans="1:30" ht="18" customHeight="1">
      <c r="B21" s="1331"/>
      <c r="C21" s="1331"/>
      <c r="D21" s="1331"/>
      <c r="E21" s="1331"/>
      <c r="F21" s="1331"/>
      <c r="G21" s="1331"/>
      <c r="H21" s="1331"/>
      <c r="I21" s="1331"/>
      <c r="J21" s="1331"/>
      <c r="K21" s="1331"/>
      <c r="L21" s="1331"/>
      <c r="M21" s="1331"/>
      <c r="N21" s="1331"/>
      <c r="O21" s="1331"/>
      <c r="Q21" s="1329"/>
      <c r="R21" s="1329"/>
      <c r="S21" s="1329"/>
      <c r="T21" s="1329"/>
      <c r="U21" s="1329"/>
      <c r="V21" s="1329"/>
      <c r="W21" s="1329"/>
      <c r="X21" s="1329"/>
      <c r="Y21" s="1329"/>
      <c r="Z21" s="1329"/>
      <c r="AA21" s="1329"/>
      <c r="AB21" s="1329"/>
      <c r="AC21" s="1329"/>
      <c r="AD21" s="1329"/>
    </row>
    <row r="22" spans="1:30" ht="18" customHeight="1">
      <c r="B22" s="1331"/>
      <c r="C22" s="1331"/>
      <c r="D22" s="1331"/>
      <c r="E22" s="1331"/>
      <c r="F22" s="1331"/>
      <c r="G22" s="1331"/>
      <c r="H22" s="1331"/>
      <c r="I22" s="1331"/>
      <c r="J22" s="1331"/>
      <c r="K22" s="1331"/>
      <c r="L22" s="1331"/>
      <c r="M22" s="1331"/>
      <c r="N22" s="1331"/>
      <c r="O22" s="1331"/>
      <c r="Q22" s="1329"/>
      <c r="R22" s="1329"/>
      <c r="S22" s="1329"/>
      <c r="T22" s="1329"/>
      <c r="U22" s="1329"/>
      <c r="V22" s="1329"/>
      <c r="W22" s="1329"/>
      <c r="X22" s="1329"/>
      <c r="Y22" s="1329"/>
      <c r="Z22" s="1329"/>
      <c r="AA22" s="1329"/>
      <c r="AB22" s="1329"/>
      <c r="AC22" s="1329"/>
      <c r="AD22" s="1329"/>
    </row>
    <row r="23" spans="1:30" ht="18" customHeight="1">
      <c r="B23" s="1331"/>
      <c r="C23" s="1331"/>
      <c r="D23" s="1331"/>
      <c r="E23" s="1331"/>
      <c r="F23" s="1331"/>
      <c r="G23" s="1331"/>
      <c r="H23" s="1331"/>
      <c r="I23" s="1331"/>
      <c r="J23" s="1331"/>
      <c r="K23" s="1331"/>
      <c r="L23" s="1331"/>
      <c r="M23" s="1331"/>
      <c r="N23" s="1331"/>
      <c r="O23" s="1331"/>
      <c r="Q23" s="1329"/>
      <c r="R23" s="1329"/>
      <c r="S23" s="1329"/>
      <c r="T23" s="1329"/>
      <c r="U23" s="1329"/>
      <c r="V23" s="1329"/>
      <c r="W23" s="1329"/>
      <c r="X23" s="1329"/>
      <c r="Y23" s="1329"/>
      <c r="Z23" s="1329"/>
      <c r="AA23" s="1329"/>
      <c r="AB23" s="1329"/>
      <c r="AC23" s="1329"/>
      <c r="AD23" s="1329"/>
    </row>
    <row r="24" spans="1:30" ht="17.25" customHeight="1">
      <c r="B24" s="1330"/>
      <c r="C24" s="1330"/>
      <c r="D24" s="1330"/>
      <c r="E24" s="1330"/>
      <c r="F24" s="1330"/>
      <c r="G24" s="1330"/>
      <c r="H24" s="1330"/>
      <c r="I24" s="1330"/>
      <c r="J24" s="1330"/>
      <c r="K24" s="1330"/>
      <c r="L24" s="1330"/>
      <c r="M24" s="1330"/>
      <c r="N24" s="1330"/>
      <c r="O24" s="1330"/>
      <c r="Q24" s="1327"/>
      <c r="R24" s="1327"/>
      <c r="S24" s="1327"/>
      <c r="T24" s="1327"/>
      <c r="U24" s="1327"/>
      <c r="V24" s="1327"/>
      <c r="W24" s="1327"/>
      <c r="X24" s="1327"/>
      <c r="Y24" s="1327"/>
      <c r="Z24" s="1327"/>
      <c r="AA24" s="1327"/>
      <c r="AB24" s="1327"/>
      <c r="AC24" s="1327"/>
      <c r="AD24" s="1327"/>
    </row>
    <row r="25" spans="1:30" ht="4.5" customHeight="1"/>
    <row r="27" spans="1:30" ht="18" customHeight="1">
      <c r="A27" s="2" t="s">
        <v>332</v>
      </c>
    </row>
    <row r="28" spans="1:30" ht="4.5" customHeight="1"/>
    <row r="29" spans="1:30" ht="18" customHeight="1">
      <c r="A29" s="2" t="s">
        <v>333</v>
      </c>
    </row>
    <row r="30" spans="1:30" ht="4.5" customHeight="1"/>
    <row r="32" spans="1:30" ht="18" customHeight="1">
      <c r="B32" s="2" t="s">
        <v>334</v>
      </c>
    </row>
    <row r="51" spans="1:30" ht="18" customHeight="1">
      <c r="A51" s="883" t="s">
        <v>335</v>
      </c>
      <c r="B51" s="883"/>
      <c r="C51" s="883"/>
      <c r="D51" s="883"/>
      <c r="E51" s="883"/>
      <c r="F51" s="883"/>
      <c r="G51" s="883"/>
      <c r="H51" s="883"/>
      <c r="I51" s="883"/>
      <c r="J51" s="883"/>
      <c r="K51" s="883"/>
      <c r="L51" s="883"/>
      <c r="M51" s="883"/>
      <c r="N51" s="883"/>
      <c r="O51" s="883"/>
      <c r="P51" s="883"/>
      <c r="Q51" s="883"/>
      <c r="R51" s="883"/>
      <c r="S51" s="883"/>
      <c r="T51" s="883"/>
      <c r="U51" s="883"/>
      <c r="V51" s="883"/>
      <c r="W51" s="883"/>
      <c r="X51" s="883"/>
      <c r="Y51" s="883"/>
      <c r="Z51" s="883"/>
      <c r="AA51" s="883"/>
      <c r="AB51" s="883"/>
      <c r="AC51" s="883"/>
      <c r="AD51" s="883"/>
    </row>
  </sheetData>
  <mergeCells count="26">
    <mergeCell ref="A2:AD2"/>
    <mergeCell ref="B23:O23"/>
    <mergeCell ref="B18:O18"/>
    <mergeCell ref="Q23:AD23"/>
    <mergeCell ref="B21:O21"/>
    <mergeCell ref="B20:O20"/>
    <mergeCell ref="B22:O22"/>
    <mergeCell ref="B15:O15"/>
    <mergeCell ref="B16:O16"/>
    <mergeCell ref="B17:O17"/>
    <mergeCell ref="A10:Q10"/>
    <mergeCell ref="R10:S10"/>
    <mergeCell ref="B19:O19"/>
    <mergeCell ref="Q19:AD19"/>
    <mergeCell ref="U10:V10"/>
    <mergeCell ref="W10:AD10"/>
    <mergeCell ref="A51:AD51"/>
    <mergeCell ref="Q24:AD24"/>
    <mergeCell ref="Q15:AD15"/>
    <mergeCell ref="Q16:AD16"/>
    <mergeCell ref="Q17:AD17"/>
    <mergeCell ref="Q18:AD18"/>
    <mergeCell ref="Q21:AD21"/>
    <mergeCell ref="Q20:AD20"/>
    <mergeCell ref="Q22:AD22"/>
    <mergeCell ref="B24:O24"/>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AW29"/>
  <sheetViews>
    <sheetView zoomScaleNormal="100" workbookViewId="0">
      <pane xSplit="5" ySplit="8" topLeftCell="F9" activePane="bottomRight" state="frozen"/>
      <selection pane="topRight" activeCell="AG19" sqref="AG19"/>
      <selection pane="bottomLeft" activeCell="AG19" sqref="AG19"/>
      <selection pane="bottomRight" activeCell="AG19" sqref="AG19"/>
    </sheetView>
  </sheetViews>
  <sheetFormatPr defaultColWidth="2.625" defaultRowHeight="16.5" customHeight="1"/>
  <cols>
    <col min="1" max="2" width="5.125" style="2" customWidth="1"/>
    <col min="3" max="3" width="2.625" style="2" customWidth="1"/>
    <col min="4" max="4" width="5.125" style="2" customWidth="1"/>
    <col min="5" max="5" width="9.625" style="2" customWidth="1"/>
    <col min="6" max="12" width="5.125" style="2" customWidth="1"/>
    <col min="13" max="13" width="5.625" style="2" customWidth="1"/>
    <col min="14" max="23" width="5.125" style="2" customWidth="1"/>
    <col min="24" max="24" width="5.625" style="2" customWidth="1"/>
    <col min="25" max="34" width="5.125" style="2" customWidth="1"/>
    <col min="35" max="35" width="5.625" style="2" customWidth="1"/>
    <col min="36" max="45" width="5.125" style="2" customWidth="1"/>
    <col min="46" max="46" width="5.625" style="2" customWidth="1"/>
    <col min="47" max="49" width="5.125" style="2" customWidth="1"/>
    <col min="50" max="16384" width="2.625" style="2"/>
  </cols>
  <sheetData>
    <row r="1" spans="1:49" ht="16.5" customHeight="1">
      <c r="A1" s="1" t="s">
        <v>336</v>
      </c>
    </row>
    <row r="2" spans="1:49" ht="4.5" customHeight="1">
      <c r="A2" s="1"/>
    </row>
    <row r="3" spans="1:49" ht="21" customHeight="1">
      <c r="A3" s="1341" t="s">
        <v>145</v>
      </c>
      <c r="B3" s="1341"/>
      <c r="C3" s="1341"/>
      <c r="D3" s="1341"/>
      <c r="E3" s="1341"/>
      <c r="F3" s="50" t="s">
        <v>337</v>
      </c>
    </row>
    <row r="4" spans="1:49" ht="4.5" customHeight="1">
      <c r="A4" s="1"/>
    </row>
    <row r="5" spans="1:49" ht="16.5" customHeight="1">
      <c r="A5" s="2" t="s">
        <v>251</v>
      </c>
      <c r="B5" s="169">
        <v>24</v>
      </c>
      <c r="C5" s="38" t="s">
        <v>5</v>
      </c>
      <c r="D5" s="169">
        <v>4</v>
      </c>
      <c r="E5" s="2" t="s">
        <v>70</v>
      </c>
    </row>
    <row r="6" spans="1:49" ht="4.5" customHeight="1" thickBot="1"/>
    <row r="7" spans="1:49" ht="16.5" customHeight="1">
      <c r="A7" s="1335" t="s">
        <v>38</v>
      </c>
      <c r="B7" s="1343" t="s">
        <v>338</v>
      </c>
      <c r="C7" s="1344"/>
      <c r="D7" s="1344"/>
      <c r="E7" s="1345"/>
      <c r="F7" s="1335" t="s">
        <v>285</v>
      </c>
      <c r="G7" s="1336"/>
      <c r="H7" s="1336"/>
      <c r="I7" s="1336"/>
      <c r="J7" s="1336"/>
      <c r="K7" s="1336"/>
      <c r="L7" s="1336"/>
      <c r="M7" s="1336"/>
      <c r="N7" s="1336"/>
      <c r="O7" s="1336"/>
      <c r="P7" s="1337"/>
      <c r="Q7" s="1335" t="s">
        <v>288</v>
      </c>
      <c r="R7" s="1336"/>
      <c r="S7" s="1336"/>
      <c r="T7" s="1336"/>
      <c r="U7" s="1336"/>
      <c r="V7" s="1336"/>
      <c r="W7" s="1336"/>
      <c r="X7" s="1336"/>
      <c r="Y7" s="1336"/>
      <c r="Z7" s="1336"/>
      <c r="AA7" s="1337"/>
      <c r="AB7" s="1335" t="s">
        <v>339</v>
      </c>
      <c r="AC7" s="1336"/>
      <c r="AD7" s="1336"/>
      <c r="AE7" s="1336"/>
      <c r="AF7" s="1336"/>
      <c r="AG7" s="1336"/>
      <c r="AH7" s="1336"/>
      <c r="AI7" s="1336"/>
      <c r="AJ7" s="1336"/>
      <c r="AK7" s="1336"/>
      <c r="AL7" s="1337"/>
      <c r="AM7" s="1338" t="s">
        <v>29</v>
      </c>
      <c r="AN7" s="1339"/>
      <c r="AO7" s="1339"/>
      <c r="AP7" s="1339"/>
      <c r="AQ7" s="1339"/>
      <c r="AR7" s="1339"/>
      <c r="AS7" s="1339"/>
      <c r="AT7" s="1339"/>
      <c r="AU7" s="1339"/>
      <c r="AV7" s="1339"/>
      <c r="AW7" s="1340"/>
    </row>
    <row r="8" spans="1:49" ht="16.5" customHeight="1" thickBot="1">
      <c r="A8" s="1342"/>
      <c r="B8" s="1346"/>
      <c r="C8" s="1347"/>
      <c r="D8" s="1347"/>
      <c r="E8" s="1348"/>
      <c r="F8" s="40" t="s">
        <v>279</v>
      </c>
      <c r="G8" s="41" t="s">
        <v>280</v>
      </c>
      <c r="H8" s="41" t="s">
        <v>281</v>
      </c>
      <c r="I8" s="41" t="s">
        <v>282</v>
      </c>
      <c r="J8" s="41" t="s">
        <v>283</v>
      </c>
      <c r="K8" s="41" t="s">
        <v>284</v>
      </c>
      <c r="L8" s="42" t="s">
        <v>340</v>
      </c>
      <c r="M8" s="72" t="s">
        <v>341</v>
      </c>
      <c r="N8" s="41" t="s">
        <v>342</v>
      </c>
      <c r="O8" s="41" t="s">
        <v>343</v>
      </c>
      <c r="P8" s="43" t="s">
        <v>344</v>
      </c>
      <c r="Q8" s="40" t="s">
        <v>279</v>
      </c>
      <c r="R8" s="41" t="s">
        <v>280</v>
      </c>
      <c r="S8" s="41" t="s">
        <v>281</v>
      </c>
      <c r="T8" s="41" t="s">
        <v>282</v>
      </c>
      <c r="U8" s="41" t="s">
        <v>283</v>
      </c>
      <c r="V8" s="41" t="s">
        <v>284</v>
      </c>
      <c r="W8" s="42" t="s">
        <v>340</v>
      </c>
      <c r="X8" s="72" t="s">
        <v>341</v>
      </c>
      <c r="Y8" s="41" t="s">
        <v>342</v>
      </c>
      <c r="Z8" s="41" t="s">
        <v>343</v>
      </c>
      <c r="AA8" s="43" t="s">
        <v>344</v>
      </c>
      <c r="AB8" s="40" t="s">
        <v>279</v>
      </c>
      <c r="AC8" s="41" t="s">
        <v>280</v>
      </c>
      <c r="AD8" s="41" t="s">
        <v>281</v>
      </c>
      <c r="AE8" s="41" t="s">
        <v>282</v>
      </c>
      <c r="AF8" s="41" t="s">
        <v>283</v>
      </c>
      <c r="AG8" s="41" t="s">
        <v>284</v>
      </c>
      <c r="AH8" s="42" t="s">
        <v>340</v>
      </c>
      <c r="AI8" s="72" t="s">
        <v>341</v>
      </c>
      <c r="AJ8" s="41" t="s">
        <v>342</v>
      </c>
      <c r="AK8" s="41" t="s">
        <v>343</v>
      </c>
      <c r="AL8" s="43" t="s">
        <v>344</v>
      </c>
      <c r="AM8" s="44" t="s">
        <v>279</v>
      </c>
      <c r="AN8" s="45" t="s">
        <v>280</v>
      </c>
      <c r="AO8" s="45" t="s">
        <v>281</v>
      </c>
      <c r="AP8" s="45" t="s">
        <v>282</v>
      </c>
      <c r="AQ8" s="45" t="s">
        <v>283</v>
      </c>
      <c r="AR8" s="45" t="s">
        <v>284</v>
      </c>
      <c r="AS8" s="74" t="s">
        <v>340</v>
      </c>
      <c r="AT8" s="73" t="s">
        <v>341</v>
      </c>
      <c r="AU8" s="45" t="s">
        <v>342</v>
      </c>
      <c r="AV8" s="45" t="s">
        <v>343</v>
      </c>
      <c r="AW8" s="46" t="s">
        <v>344</v>
      </c>
    </row>
    <row r="9" spans="1:49" ht="16.5" customHeight="1">
      <c r="A9" s="47">
        <v>1</v>
      </c>
      <c r="B9" s="1351" t="s">
        <v>140</v>
      </c>
      <c r="C9" s="1352"/>
      <c r="D9" s="1352"/>
      <c r="E9" s="1353"/>
      <c r="F9" s="163">
        <v>3</v>
      </c>
      <c r="G9" s="164">
        <v>12</v>
      </c>
      <c r="H9" s="164">
        <v>10</v>
      </c>
      <c r="I9" s="164">
        <v>7</v>
      </c>
      <c r="J9" s="164">
        <v>2</v>
      </c>
      <c r="K9" s="164">
        <v>4</v>
      </c>
      <c r="L9" s="153">
        <f t="shared" ref="L9:L28" si="0">SUM(F9:K9)</f>
        <v>38</v>
      </c>
      <c r="M9" s="164">
        <v>5</v>
      </c>
      <c r="N9" s="164">
        <v>4</v>
      </c>
      <c r="O9" s="164">
        <v>0</v>
      </c>
      <c r="P9" s="165">
        <v>0</v>
      </c>
      <c r="Q9" s="163">
        <v>0</v>
      </c>
      <c r="R9" s="164">
        <v>2</v>
      </c>
      <c r="S9" s="164">
        <v>0</v>
      </c>
      <c r="T9" s="164">
        <v>0</v>
      </c>
      <c r="U9" s="164">
        <v>0</v>
      </c>
      <c r="V9" s="164">
        <v>0</v>
      </c>
      <c r="W9" s="153">
        <f t="shared" ref="W9:W28" si="1">SUM(Q9:V9)</f>
        <v>2</v>
      </c>
      <c r="X9" s="164">
        <v>0</v>
      </c>
      <c r="Y9" s="164">
        <v>0</v>
      </c>
      <c r="Z9" s="164">
        <v>0</v>
      </c>
      <c r="AA9" s="165">
        <v>0</v>
      </c>
      <c r="AB9" s="163">
        <v>0</v>
      </c>
      <c r="AC9" s="164">
        <v>3</v>
      </c>
      <c r="AD9" s="164">
        <v>7</v>
      </c>
      <c r="AE9" s="164">
        <v>0</v>
      </c>
      <c r="AF9" s="164">
        <v>0</v>
      </c>
      <c r="AG9" s="164">
        <v>0</v>
      </c>
      <c r="AH9" s="153">
        <f t="shared" ref="AH9:AH28" si="2">SUM(AB9:AG9)</f>
        <v>10</v>
      </c>
      <c r="AI9" s="164">
        <v>0</v>
      </c>
      <c r="AJ9" s="164">
        <v>0</v>
      </c>
      <c r="AK9" s="164">
        <v>0</v>
      </c>
      <c r="AL9" s="165">
        <v>0</v>
      </c>
      <c r="AM9" s="155">
        <f t="shared" ref="AM9:AM28" si="3">SUM(F9,Q9,AB9)</f>
        <v>3</v>
      </c>
      <c r="AN9" s="156">
        <f t="shared" ref="AN9:AN28" si="4">SUM(G9,R9,AC9)</f>
        <v>17</v>
      </c>
      <c r="AO9" s="156">
        <f t="shared" ref="AO9:AO28" si="5">SUM(H9,S9,AD9)</f>
        <v>17</v>
      </c>
      <c r="AP9" s="156">
        <f t="shared" ref="AP9:AP28" si="6">SUM(I9,T9,AE9)</f>
        <v>7</v>
      </c>
      <c r="AQ9" s="156">
        <f t="shared" ref="AQ9:AQ28" si="7">SUM(J9,U9,AF9)</f>
        <v>2</v>
      </c>
      <c r="AR9" s="156">
        <f t="shared" ref="AR9:AR28" si="8">SUM(K9,V9,AG9)</f>
        <v>4</v>
      </c>
      <c r="AS9" s="157">
        <f t="shared" ref="AS9:AS28" si="9">SUM(L9,W9,AH9)</f>
        <v>50</v>
      </c>
      <c r="AT9" s="156">
        <f t="shared" ref="AT9:AT28" si="10">SUM(M9,X9,AI9)</f>
        <v>5</v>
      </c>
      <c r="AU9" s="156">
        <f t="shared" ref="AU9:AU28" si="11">SUM(N9,Y9,AJ9)</f>
        <v>4</v>
      </c>
      <c r="AV9" s="156">
        <f t="shared" ref="AV9:AV28" si="12">SUM(O9,Z9,AK9)</f>
        <v>0</v>
      </c>
      <c r="AW9" s="158">
        <f t="shared" ref="AW9:AW28" si="13">SUM(P9,AA9,AL9)</f>
        <v>0</v>
      </c>
    </row>
    <row r="10" spans="1:49" ht="16.5" customHeight="1">
      <c r="A10" s="48">
        <v>2</v>
      </c>
      <c r="B10" s="1354" t="s">
        <v>330</v>
      </c>
      <c r="C10" s="1355"/>
      <c r="D10" s="1355"/>
      <c r="E10" s="1356"/>
      <c r="F10" s="166">
        <v>5</v>
      </c>
      <c r="G10" s="167">
        <v>28</v>
      </c>
      <c r="H10" s="167">
        <v>26</v>
      </c>
      <c r="I10" s="167">
        <v>33</v>
      </c>
      <c r="J10" s="167">
        <v>29</v>
      </c>
      <c r="K10" s="167">
        <v>15</v>
      </c>
      <c r="L10" s="154">
        <f t="shared" si="0"/>
        <v>136</v>
      </c>
      <c r="M10" s="167">
        <v>37</v>
      </c>
      <c r="N10" s="167">
        <v>0</v>
      </c>
      <c r="O10" s="167">
        <v>0</v>
      </c>
      <c r="P10" s="168">
        <v>0</v>
      </c>
      <c r="Q10" s="166">
        <v>0</v>
      </c>
      <c r="R10" s="167">
        <v>0</v>
      </c>
      <c r="S10" s="167">
        <v>0</v>
      </c>
      <c r="T10" s="167">
        <v>0</v>
      </c>
      <c r="U10" s="167">
        <v>0</v>
      </c>
      <c r="V10" s="167">
        <v>0</v>
      </c>
      <c r="W10" s="154">
        <f t="shared" si="1"/>
        <v>0</v>
      </c>
      <c r="X10" s="167">
        <v>0</v>
      </c>
      <c r="Y10" s="167">
        <v>0</v>
      </c>
      <c r="Z10" s="167">
        <v>0</v>
      </c>
      <c r="AA10" s="168">
        <v>0</v>
      </c>
      <c r="AB10" s="166">
        <v>0</v>
      </c>
      <c r="AC10" s="167">
        <v>3</v>
      </c>
      <c r="AD10" s="167">
        <v>0</v>
      </c>
      <c r="AE10" s="167">
        <v>2</v>
      </c>
      <c r="AF10" s="167">
        <v>3</v>
      </c>
      <c r="AG10" s="167">
        <v>1</v>
      </c>
      <c r="AH10" s="154">
        <f t="shared" si="2"/>
        <v>9</v>
      </c>
      <c r="AI10" s="167">
        <v>0</v>
      </c>
      <c r="AJ10" s="167">
        <v>0</v>
      </c>
      <c r="AK10" s="167">
        <v>0</v>
      </c>
      <c r="AL10" s="168">
        <v>0</v>
      </c>
      <c r="AM10" s="159">
        <f t="shared" si="3"/>
        <v>5</v>
      </c>
      <c r="AN10" s="160">
        <f t="shared" si="4"/>
        <v>31</v>
      </c>
      <c r="AO10" s="160">
        <f t="shared" si="5"/>
        <v>26</v>
      </c>
      <c r="AP10" s="160">
        <f t="shared" si="6"/>
        <v>35</v>
      </c>
      <c r="AQ10" s="160">
        <f t="shared" si="7"/>
        <v>32</v>
      </c>
      <c r="AR10" s="160">
        <f t="shared" si="8"/>
        <v>16</v>
      </c>
      <c r="AS10" s="161">
        <f t="shared" si="9"/>
        <v>145</v>
      </c>
      <c r="AT10" s="160">
        <f t="shared" si="10"/>
        <v>37</v>
      </c>
      <c r="AU10" s="160">
        <f t="shared" si="11"/>
        <v>0</v>
      </c>
      <c r="AV10" s="160">
        <f t="shared" si="12"/>
        <v>0</v>
      </c>
      <c r="AW10" s="162">
        <f t="shared" si="13"/>
        <v>0</v>
      </c>
    </row>
    <row r="11" spans="1:49" ht="16.5" customHeight="1">
      <c r="A11" s="48">
        <v>3</v>
      </c>
      <c r="B11" s="1354" t="s">
        <v>331</v>
      </c>
      <c r="C11" s="1355"/>
      <c r="D11" s="1355"/>
      <c r="E11" s="1356"/>
      <c r="F11" s="166">
        <v>0</v>
      </c>
      <c r="G11" s="167">
        <v>0</v>
      </c>
      <c r="H11" s="167">
        <v>0</v>
      </c>
      <c r="I11" s="167">
        <v>10</v>
      </c>
      <c r="J11" s="167">
        <v>0</v>
      </c>
      <c r="K11" s="167">
        <v>0</v>
      </c>
      <c r="L11" s="154">
        <f t="shared" si="0"/>
        <v>10</v>
      </c>
      <c r="M11" s="167">
        <v>0</v>
      </c>
      <c r="N11" s="167">
        <v>0</v>
      </c>
      <c r="O11" s="167">
        <v>10</v>
      </c>
      <c r="P11" s="168">
        <v>0</v>
      </c>
      <c r="Q11" s="166">
        <v>0</v>
      </c>
      <c r="R11" s="167">
        <v>0</v>
      </c>
      <c r="S11" s="167">
        <v>3</v>
      </c>
      <c r="T11" s="167">
        <v>3</v>
      </c>
      <c r="U11" s="167">
        <v>0</v>
      </c>
      <c r="V11" s="167">
        <v>0</v>
      </c>
      <c r="W11" s="154">
        <f t="shared" si="1"/>
        <v>6</v>
      </c>
      <c r="X11" s="167">
        <v>0</v>
      </c>
      <c r="Y11" s="167">
        <v>0</v>
      </c>
      <c r="Z11" s="167">
        <v>0</v>
      </c>
      <c r="AA11" s="168">
        <v>0</v>
      </c>
      <c r="AB11" s="166">
        <v>0</v>
      </c>
      <c r="AC11" s="167">
        <v>2</v>
      </c>
      <c r="AD11" s="167">
        <v>0</v>
      </c>
      <c r="AE11" s="167">
        <v>1</v>
      </c>
      <c r="AF11" s="167">
        <v>2</v>
      </c>
      <c r="AG11" s="167">
        <v>0</v>
      </c>
      <c r="AH11" s="154">
        <f t="shared" si="2"/>
        <v>5</v>
      </c>
      <c r="AI11" s="167">
        <v>4</v>
      </c>
      <c r="AJ11" s="167">
        <v>0</v>
      </c>
      <c r="AK11" s="167">
        <v>0</v>
      </c>
      <c r="AL11" s="168">
        <v>0</v>
      </c>
      <c r="AM11" s="159">
        <f t="shared" si="3"/>
        <v>0</v>
      </c>
      <c r="AN11" s="160">
        <f t="shared" si="4"/>
        <v>2</v>
      </c>
      <c r="AO11" s="160">
        <f t="shared" si="5"/>
        <v>3</v>
      </c>
      <c r="AP11" s="160">
        <f t="shared" si="6"/>
        <v>14</v>
      </c>
      <c r="AQ11" s="160">
        <f t="shared" si="7"/>
        <v>2</v>
      </c>
      <c r="AR11" s="160">
        <f t="shared" si="8"/>
        <v>0</v>
      </c>
      <c r="AS11" s="161">
        <f t="shared" si="9"/>
        <v>21</v>
      </c>
      <c r="AT11" s="160">
        <f t="shared" si="10"/>
        <v>4</v>
      </c>
      <c r="AU11" s="160">
        <f t="shared" si="11"/>
        <v>0</v>
      </c>
      <c r="AV11" s="160">
        <f t="shared" si="12"/>
        <v>10</v>
      </c>
      <c r="AW11" s="162">
        <f t="shared" si="13"/>
        <v>0</v>
      </c>
    </row>
    <row r="12" spans="1:49" ht="16.5" customHeight="1">
      <c r="A12" s="48">
        <v>4</v>
      </c>
      <c r="B12" s="1349"/>
      <c r="C12" s="418"/>
      <c r="D12" s="418"/>
      <c r="E12" s="1350"/>
      <c r="F12" s="51"/>
      <c r="G12" s="52"/>
      <c r="H12" s="52"/>
      <c r="I12" s="52"/>
      <c r="J12" s="52"/>
      <c r="K12" s="52"/>
      <c r="L12" s="53">
        <f t="shared" si="0"/>
        <v>0</v>
      </c>
      <c r="M12" s="52"/>
      <c r="N12" s="52"/>
      <c r="O12" s="52"/>
      <c r="P12" s="54"/>
      <c r="Q12" s="51"/>
      <c r="R12" s="52"/>
      <c r="S12" s="52"/>
      <c r="T12" s="52"/>
      <c r="U12" s="52"/>
      <c r="V12" s="52"/>
      <c r="W12" s="53">
        <f t="shared" si="1"/>
        <v>0</v>
      </c>
      <c r="X12" s="52"/>
      <c r="Y12" s="52"/>
      <c r="Z12" s="52"/>
      <c r="AA12" s="54"/>
      <c r="AB12" s="51"/>
      <c r="AC12" s="52"/>
      <c r="AD12" s="52"/>
      <c r="AE12" s="52"/>
      <c r="AF12" s="52"/>
      <c r="AG12" s="52"/>
      <c r="AH12" s="53">
        <f t="shared" si="2"/>
        <v>0</v>
      </c>
      <c r="AI12" s="52"/>
      <c r="AJ12" s="52"/>
      <c r="AK12" s="52"/>
      <c r="AL12" s="54"/>
      <c r="AM12" s="55">
        <f t="shared" si="3"/>
        <v>0</v>
      </c>
      <c r="AN12" s="56">
        <f t="shared" si="4"/>
        <v>0</v>
      </c>
      <c r="AO12" s="56">
        <f t="shared" si="5"/>
        <v>0</v>
      </c>
      <c r="AP12" s="56">
        <f t="shared" si="6"/>
        <v>0</v>
      </c>
      <c r="AQ12" s="56">
        <f t="shared" si="7"/>
        <v>0</v>
      </c>
      <c r="AR12" s="56">
        <f t="shared" si="8"/>
        <v>0</v>
      </c>
      <c r="AS12" s="75">
        <f t="shared" si="9"/>
        <v>0</v>
      </c>
      <c r="AT12" s="56">
        <f t="shared" si="10"/>
        <v>0</v>
      </c>
      <c r="AU12" s="56">
        <f t="shared" si="11"/>
        <v>0</v>
      </c>
      <c r="AV12" s="56">
        <f t="shared" si="12"/>
        <v>0</v>
      </c>
      <c r="AW12" s="57">
        <f t="shared" si="13"/>
        <v>0</v>
      </c>
    </row>
    <row r="13" spans="1:49" ht="16.5" customHeight="1">
      <c r="A13" s="48">
        <v>5</v>
      </c>
      <c r="B13" s="1349"/>
      <c r="C13" s="418"/>
      <c r="D13" s="418"/>
      <c r="E13" s="1350"/>
      <c r="F13" s="51"/>
      <c r="G13" s="52"/>
      <c r="H13" s="52"/>
      <c r="I13" s="52"/>
      <c r="J13" s="52"/>
      <c r="K13" s="52"/>
      <c r="L13" s="53">
        <f t="shared" si="0"/>
        <v>0</v>
      </c>
      <c r="M13" s="52"/>
      <c r="N13" s="52"/>
      <c r="O13" s="52"/>
      <c r="P13" s="54"/>
      <c r="Q13" s="51"/>
      <c r="R13" s="52"/>
      <c r="S13" s="52"/>
      <c r="T13" s="52"/>
      <c r="U13" s="52"/>
      <c r="V13" s="52"/>
      <c r="W13" s="53">
        <f t="shared" si="1"/>
        <v>0</v>
      </c>
      <c r="X13" s="52"/>
      <c r="Y13" s="52"/>
      <c r="Z13" s="52"/>
      <c r="AA13" s="54"/>
      <c r="AB13" s="51"/>
      <c r="AC13" s="52"/>
      <c r="AD13" s="52"/>
      <c r="AE13" s="52"/>
      <c r="AF13" s="52"/>
      <c r="AG13" s="52"/>
      <c r="AH13" s="53">
        <f t="shared" si="2"/>
        <v>0</v>
      </c>
      <c r="AI13" s="52"/>
      <c r="AJ13" s="52"/>
      <c r="AK13" s="52"/>
      <c r="AL13" s="54"/>
      <c r="AM13" s="55">
        <f t="shared" si="3"/>
        <v>0</v>
      </c>
      <c r="AN13" s="56">
        <f t="shared" si="4"/>
        <v>0</v>
      </c>
      <c r="AO13" s="56">
        <f t="shared" si="5"/>
        <v>0</v>
      </c>
      <c r="AP13" s="56">
        <f t="shared" si="6"/>
        <v>0</v>
      </c>
      <c r="AQ13" s="56">
        <f t="shared" si="7"/>
        <v>0</v>
      </c>
      <c r="AR13" s="56">
        <f t="shared" si="8"/>
        <v>0</v>
      </c>
      <c r="AS13" s="75">
        <f t="shared" si="9"/>
        <v>0</v>
      </c>
      <c r="AT13" s="56">
        <f t="shared" si="10"/>
        <v>0</v>
      </c>
      <c r="AU13" s="56">
        <f t="shared" si="11"/>
        <v>0</v>
      </c>
      <c r="AV13" s="56">
        <f t="shared" si="12"/>
        <v>0</v>
      </c>
      <c r="AW13" s="57">
        <f t="shared" si="13"/>
        <v>0</v>
      </c>
    </row>
    <row r="14" spans="1:49" ht="16.5" customHeight="1">
      <c r="A14" s="48">
        <v>6</v>
      </c>
      <c r="B14" s="1349"/>
      <c r="C14" s="418"/>
      <c r="D14" s="418"/>
      <c r="E14" s="1350"/>
      <c r="F14" s="51"/>
      <c r="G14" s="52"/>
      <c r="H14" s="52"/>
      <c r="I14" s="52"/>
      <c r="J14" s="52"/>
      <c r="K14" s="52"/>
      <c r="L14" s="53">
        <f t="shared" si="0"/>
        <v>0</v>
      </c>
      <c r="M14" s="52"/>
      <c r="N14" s="52"/>
      <c r="O14" s="52"/>
      <c r="P14" s="54"/>
      <c r="Q14" s="51"/>
      <c r="R14" s="52"/>
      <c r="S14" s="52"/>
      <c r="T14" s="52"/>
      <c r="U14" s="52"/>
      <c r="V14" s="52"/>
      <c r="W14" s="53">
        <f t="shared" si="1"/>
        <v>0</v>
      </c>
      <c r="X14" s="52"/>
      <c r="Y14" s="52"/>
      <c r="Z14" s="52"/>
      <c r="AA14" s="54"/>
      <c r="AB14" s="51"/>
      <c r="AC14" s="52"/>
      <c r="AD14" s="52"/>
      <c r="AE14" s="52"/>
      <c r="AF14" s="52"/>
      <c r="AG14" s="52"/>
      <c r="AH14" s="53">
        <f t="shared" si="2"/>
        <v>0</v>
      </c>
      <c r="AI14" s="52"/>
      <c r="AJ14" s="52"/>
      <c r="AK14" s="52"/>
      <c r="AL14" s="54"/>
      <c r="AM14" s="55">
        <f t="shared" si="3"/>
        <v>0</v>
      </c>
      <c r="AN14" s="56">
        <f t="shared" si="4"/>
        <v>0</v>
      </c>
      <c r="AO14" s="56">
        <f t="shared" si="5"/>
        <v>0</v>
      </c>
      <c r="AP14" s="56">
        <f t="shared" si="6"/>
        <v>0</v>
      </c>
      <c r="AQ14" s="56">
        <f t="shared" si="7"/>
        <v>0</v>
      </c>
      <c r="AR14" s="56">
        <f t="shared" si="8"/>
        <v>0</v>
      </c>
      <c r="AS14" s="75">
        <f t="shared" si="9"/>
        <v>0</v>
      </c>
      <c r="AT14" s="56">
        <f t="shared" si="10"/>
        <v>0</v>
      </c>
      <c r="AU14" s="56">
        <f t="shared" si="11"/>
        <v>0</v>
      </c>
      <c r="AV14" s="56">
        <f t="shared" si="12"/>
        <v>0</v>
      </c>
      <c r="AW14" s="57">
        <f t="shared" si="13"/>
        <v>0</v>
      </c>
    </row>
    <row r="15" spans="1:49" ht="16.5" customHeight="1">
      <c r="A15" s="48">
        <v>7</v>
      </c>
      <c r="B15" s="1349"/>
      <c r="C15" s="418"/>
      <c r="D15" s="418"/>
      <c r="E15" s="1350"/>
      <c r="F15" s="51"/>
      <c r="G15" s="52"/>
      <c r="H15" s="52"/>
      <c r="I15" s="52"/>
      <c r="J15" s="52"/>
      <c r="K15" s="52"/>
      <c r="L15" s="53">
        <f t="shared" si="0"/>
        <v>0</v>
      </c>
      <c r="M15" s="52"/>
      <c r="N15" s="52"/>
      <c r="O15" s="52"/>
      <c r="P15" s="54"/>
      <c r="Q15" s="51"/>
      <c r="R15" s="52"/>
      <c r="S15" s="52"/>
      <c r="T15" s="52"/>
      <c r="U15" s="52"/>
      <c r="V15" s="52"/>
      <c r="W15" s="53">
        <f t="shared" si="1"/>
        <v>0</v>
      </c>
      <c r="X15" s="52"/>
      <c r="Y15" s="52"/>
      <c r="Z15" s="52"/>
      <c r="AA15" s="54"/>
      <c r="AB15" s="51"/>
      <c r="AC15" s="52"/>
      <c r="AD15" s="52"/>
      <c r="AE15" s="52"/>
      <c r="AF15" s="52"/>
      <c r="AG15" s="52"/>
      <c r="AH15" s="53">
        <f t="shared" si="2"/>
        <v>0</v>
      </c>
      <c r="AI15" s="52"/>
      <c r="AJ15" s="52"/>
      <c r="AK15" s="52"/>
      <c r="AL15" s="54"/>
      <c r="AM15" s="55">
        <f t="shared" si="3"/>
        <v>0</v>
      </c>
      <c r="AN15" s="56">
        <f t="shared" si="4"/>
        <v>0</v>
      </c>
      <c r="AO15" s="56">
        <f t="shared" si="5"/>
        <v>0</v>
      </c>
      <c r="AP15" s="56">
        <f t="shared" si="6"/>
        <v>0</v>
      </c>
      <c r="AQ15" s="56">
        <f t="shared" si="7"/>
        <v>0</v>
      </c>
      <c r="AR15" s="56">
        <f t="shared" si="8"/>
        <v>0</v>
      </c>
      <c r="AS15" s="75">
        <f t="shared" si="9"/>
        <v>0</v>
      </c>
      <c r="AT15" s="56">
        <f t="shared" si="10"/>
        <v>0</v>
      </c>
      <c r="AU15" s="56">
        <f t="shared" si="11"/>
        <v>0</v>
      </c>
      <c r="AV15" s="56">
        <f t="shared" si="12"/>
        <v>0</v>
      </c>
      <c r="AW15" s="57">
        <f t="shared" si="13"/>
        <v>0</v>
      </c>
    </row>
    <row r="16" spans="1:49" ht="16.5" customHeight="1">
      <c r="A16" s="48">
        <v>8</v>
      </c>
      <c r="B16" s="1349"/>
      <c r="C16" s="418"/>
      <c r="D16" s="418"/>
      <c r="E16" s="1350"/>
      <c r="F16" s="51"/>
      <c r="G16" s="52"/>
      <c r="H16" s="52"/>
      <c r="I16" s="52"/>
      <c r="J16" s="52"/>
      <c r="K16" s="52"/>
      <c r="L16" s="53">
        <f t="shared" si="0"/>
        <v>0</v>
      </c>
      <c r="M16" s="52"/>
      <c r="N16" s="52"/>
      <c r="O16" s="52"/>
      <c r="P16" s="54"/>
      <c r="Q16" s="51"/>
      <c r="R16" s="52"/>
      <c r="S16" s="52"/>
      <c r="T16" s="52"/>
      <c r="U16" s="52"/>
      <c r="V16" s="52"/>
      <c r="W16" s="53">
        <f t="shared" si="1"/>
        <v>0</v>
      </c>
      <c r="X16" s="52"/>
      <c r="Y16" s="52"/>
      <c r="Z16" s="52"/>
      <c r="AA16" s="54"/>
      <c r="AB16" s="51"/>
      <c r="AC16" s="52"/>
      <c r="AD16" s="52"/>
      <c r="AE16" s="52"/>
      <c r="AF16" s="52"/>
      <c r="AG16" s="52"/>
      <c r="AH16" s="53">
        <f t="shared" si="2"/>
        <v>0</v>
      </c>
      <c r="AI16" s="52"/>
      <c r="AJ16" s="52"/>
      <c r="AK16" s="52"/>
      <c r="AL16" s="54"/>
      <c r="AM16" s="55">
        <f t="shared" si="3"/>
        <v>0</v>
      </c>
      <c r="AN16" s="56">
        <f t="shared" si="4"/>
        <v>0</v>
      </c>
      <c r="AO16" s="56">
        <f t="shared" si="5"/>
        <v>0</v>
      </c>
      <c r="AP16" s="56">
        <f t="shared" si="6"/>
        <v>0</v>
      </c>
      <c r="AQ16" s="56">
        <f t="shared" si="7"/>
        <v>0</v>
      </c>
      <c r="AR16" s="56">
        <f t="shared" si="8"/>
        <v>0</v>
      </c>
      <c r="AS16" s="75">
        <f t="shared" si="9"/>
        <v>0</v>
      </c>
      <c r="AT16" s="56">
        <f t="shared" si="10"/>
        <v>0</v>
      </c>
      <c r="AU16" s="56">
        <f t="shared" si="11"/>
        <v>0</v>
      </c>
      <c r="AV16" s="56">
        <f t="shared" si="12"/>
        <v>0</v>
      </c>
      <c r="AW16" s="57">
        <f t="shared" si="13"/>
        <v>0</v>
      </c>
    </row>
    <row r="17" spans="1:49" ht="16.5" customHeight="1">
      <c r="A17" s="48">
        <v>9</v>
      </c>
      <c r="B17" s="1349"/>
      <c r="C17" s="418"/>
      <c r="D17" s="418"/>
      <c r="E17" s="1350"/>
      <c r="F17" s="51"/>
      <c r="G17" s="52"/>
      <c r="H17" s="52"/>
      <c r="I17" s="52"/>
      <c r="J17" s="52"/>
      <c r="K17" s="52"/>
      <c r="L17" s="53">
        <f t="shared" si="0"/>
        <v>0</v>
      </c>
      <c r="M17" s="52"/>
      <c r="N17" s="52"/>
      <c r="O17" s="52"/>
      <c r="P17" s="54"/>
      <c r="Q17" s="51"/>
      <c r="R17" s="52"/>
      <c r="S17" s="52"/>
      <c r="T17" s="52"/>
      <c r="U17" s="52"/>
      <c r="V17" s="52"/>
      <c r="W17" s="53">
        <f t="shared" si="1"/>
        <v>0</v>
      </c>
      <c r="X17" s="52"/>
      <c r="Y17" s="52"/>
      <c r="Z17" s="52"/>
      <c r="AA17" s="54"/>
      <c r="AB17" s="51"/>
      <c r="AC17" s="52"/>
      <c r="AD17" s="52"/>
      <c r="AE17" s="52"/>
      <c r="AF17" s="52"/>
      <c r="AG17" s="52"/>
      <c r="AH17" s="53">
        <f t="shared" si="2"/>
        <v>0</v>
      </c>
      <c r="AI17" s="52"/>
      <c r="AJ17" s="52"/>
      <c r="AK17" s="52"/>
      <c r="AL17" s="54"/>
      <c r="AM17" s="55">
        <f t="shared" si="3"/>
        <v>0</v>
      </c>
      <c r="AN17" s="56">
        <f t="shared" si="4"/>
        <v>0</v>
      </c>
      <c r="AO17" s="56">
        <f t="shared" si="5"/>
        <v>0</v>
      </c>
      <c r="AP17" s="56">
        <f t="shared" si="6"/>
        <v>0</v>
      </c>
      <c r="AQ17" s="56">
        <f t="shared" si="7"/>
        <v>0</v>
      </c>
      <c r="AR17" s="56">
        <f t="shared" si="8"/>
        <v>0</v>
      </c>
      <c r="AS17" s="75">
        <f t="shared" si="9"/>
        <v>0</v>
      </c>
      <c r="AT17" s="56">
        <f t="shared" si="10"/>
        <v>0</v>
      </c>
      <c r="AU17" s="56">
        <f t="shared" si="11"/>
        <v>0</v>
      </c>
      <c r="AV17" s="56">
        <f t="shared" si="12"/>
        <v>0</v>
      </c>
      <c r="AW17" s="57">
        <f t="shared" si="13"/>
        <v>0</v>
      </c>
    </row>
    <row r="18" spans="1:49" ht="16.5" customHeight="1">
      <c r="A18" s="48">
        <v>10</v>
      </c>
      <c r="B18" s="1349"/>
      <c r="C18" s="418"/>
      <c r="D18" s="418"/>
      <c r="E18" s="1350"/>
      <c r="F18" s="51"/>
      <c r="G18" s="52"/>
      <c r="H18" s="52"/>
      <c r="I18" s="52"/>
      <c r="J18" s="52"/>
      <c r="K18" s="52"/>
      <c r="L18" s="53">
        <f t="shared" si="0"/>
        <v>0</v>
      </c>
      <c r="M18" s="52"/>
      <c r="N18" s="52"/>
      <c r="O18" s="52"/>
      <c r="P18" s="54"/>
      <c r="Q18" s="51"/>
      <c r="R18" s="52"/>
      <c r="S18" s="52"/>
      <c r="T18" s="52"/>
      <c r="U18" s="52"/>
      <c r="V18" s="52"/>
      <c r="W18" s="53">
        <f t="shared" si="1"/>
        <v>0</v>
      </c>
      <c r="X18" s="52"/>
      <c r="Y18" s="52"/>
      <c r="Z18" s="52"/>
      <c r="AA18" s="54"/>
      <c r="AB18" s="51"/>
      <c r="AC18" s="52"/>
      <c r="AD18" s="52"/>
      <c r="AE18" s="52"/>
      <c r="AF18" s="52"/>
      <c r="AG18" s="52"/>
      <c r="AH18" s="53">
        <f t="shared" si="2"/>
        <v>0</v>
      </c>
      <c r="AI18" s="52"/>
      <c r="AJ18" s="52"/>
      <c r="AK18" s="52"/>
      <c r="AL18" s="54"/>
      <c r="AM18" s="55">
        <f t="shared" si="3"/>
        <v>0</v>
      </c>
      <c r="AN18" s="56">
        <f t="shared" si="4"/>
        <v>0</v>
      </c>
      <c r="AO18" s="56">
        <f t="shared" si="5"/>
        <v>0</v>
      </c>
      <c r="AP18" s="56">
        <f t="shared" si="6"/>
        <v>0</v>
      </c>
      <c r="AQ18" s="56">
        <f t="shared" si="7"/>
        <v>0</v>
      </c>
      <c r="AR18" s="56">
        <f t="shared" si="8"/>
        <v>0</v>
      </c>
      <c r="AS18" s="75">
        <f t="shared" si="9"/>
        <v>0</v>
      </c>
      <c r="AT18" s="56">
        <f t="shared" si="10"/>
        <v>0</v>
      </c>
      <c r="AU18" s="56">
        <f t="shared" si="11"/>
        <v>0</v>
      </c>
      <c r="AV18" s="56">
        <f t="shared" si="12"/>
        <v>0</v>
      </c>
      <c r="AW18" s="57">
        <f t="shared" si="13"/>
        <v>0</v>
      </c>
    </row>
    <row r="19" spans="1:49" ht="16.5" customHeight="1">
      <c r="A19" s="48">
        <v>11</v>
      </c>
      <c r="B19" s="1349"/>
      <c r="C19" s="418"/>
      <c r="D19" s="418"/>
      <c r="E19" s="1350"/>
      <c r="F19" s="51"/>
      <c r="G19" s="52"/>
      <c r="H19" s="52"/>
      <c r="I19" s="52"/>
      <c r="J19" s="52"/>
      <c r="K19" s="52"/>
      <c r="L19" s="53">
        <f t="shared" si="0"/>
        <v>0</v>
      </c>
      <c r="M19" s="52"/>
      <c r="N19" s="52"/>
      <c r="O19" s="52"/>
      <c r="P19" s="54"/>
      <c r="Q19" s="51"/>
      <c r="R19" s="52"/>
      <c r="S19" s="52"/>
      <c r="T19" s="52"/>
      <c r="U19" s="52"/>
      <c r="V19" s="52"/>
      <c r="W19" s="53">
        <f t="shared" si="1"/>
        <v>0</v>
      </c>
      <c r="X19" s="52"/>
      <c r="Y19" s="52"/>
      <c r="Z19" s="52"/>
      <c r="AA19" s="54"/>
      <c r="AB19" s="51"/>
      <c r="AC19" s="52"/>
      <c r="AD19" s="52"/>
      <c r="AE19" s="52"/>
      <c r="AF19" s="52"/>
      <c r="AG19" s="52"/>
      <c r="AH19" s="53">
        <f t="shared" si="2"/>
        <v>0</v>
      </c>
      <c r="AI19" s="52"/>
      <c r="AJ19" s="52"/>
      <c r="AK19" s="52"/>
      <c r="AL19" s="54"/>
      <c r="AM19" s="55">
        <f t="shared" si="3"/>
        <v>0</v>
      </c>
      <c r="AN19" s="56">
        <f t="shared" si="4"/>
        <v>0</v>
      </c>
      <c r="AO19" s="56">
        <f t="shared" si="5"/>
        <v>0</v>
      </c>
      <c r="AP19" s="56">
        <f t="shared" si="6"/>
        <v>0</v>
      </c>
      <c r="AQ19" s="56">
        <f t="shared" si="7"/>
        <v>0</v>
      </c>
      <c r="AR19" s="56">
        <f t="shared" si="8"/>
        <v>0</v>
      </c>
      <c r="AS19" s="75">
        <f t="shared" si="9"/>
        <v>0</v>
      </c>
      <c r="AT19" s="56">
        <f t="shared" si="10"/>
        <v>0</v>
      </c>
      <c r="AU19" s="56">
        <f t="shared" si="11"/>
        <v>0</v>
      </c>
      <c r="AV19" s="56">
        <f t="shared" si="12"/>
        <v>0</v>
      </c>
      <c r="AW19" s="57">
        <f t="shared" si="13"/>
        <v>0</v>
      </c>
    </row>
    <row r="20" spans="1:49" ht="16.5" customHeight="1">
      <c r="A20" s="48">
        <v>12</v>
      </c>
      <c r="B20" s="1349"/>
      <c r="C20" s="418"/>
      <c r="D20" s="418"/>
      <c r="E20" s="1350"/>
      <c r="F20" s="51"/>
      <c r="G20" s="52"/>
      <c r="H20" s="52"/>
      <c r="I20" s="52"/>
      <c r="J20" s="52"/>
      <c r="K20" s="52"/>
      <c r="L20" s="53">
        <f t="shared" si="0"/>
        <v>0</v>
      </c>
      <c r="M20" s="52"/>
      <c r="N20" s="52"/>
      <c r="O20" s="52"/>
      <c r="P20" s="54"/>
      <c r="Q20" s="51"/>
      <c r="R20" s="52"/>
      <c r="S20" s="52"/>
      <c r="T20" s="52"/>
      <c r="U20" s="52"/>
      <c r="V20" s="52"/>
      <c r="W20" s="53">
        <f t="shared" si="1"/>
        <v>0</v>
      </c>
      <c r="X20" s="52"/>
      <c r="Y20" s="52"/>
      <c r="Z20" s="52"/>
      <c r="AA20" s="54"/>
      <c r="AB20" s="51"/>
      <c r="AC20" s="52"/>
      <c r="AD20" s="52"/>
      <c r="AE20" s="52"/>
      <c r="AF20" s="52"/>
      <c r="AG20" s="52"/>
      <c r="AH20" s="53">
        <f t="shared" si="2"/>
        <v>0</v>
      </c>
      <c r="AI20" s="52"/>
      <c r="AJ20" s="52"/>
      <c r="AK20" s="52"/>
      <c r="AL20" s="54"/>
      <c r="AM20" s="55">
        <f t="shared" si="3"/>
        <v>0</v>
      </c>
      <c r="AN20" s="56">
        <f t="shared" si="4"/>
        <v>0</v>
      </c>
      <c r="AO20" s="56">
        <f t="shared" si="5"/>
        <v>0</v>
      </c>
      <c r="AP20" s="56">
        <f t="shared" si="6"/>
        <v>0</v>
      </c>
      <c r="AQ20" s="56">
        <f t="shared" si="7"/>
        <v>0</v>
      </c>
      <c r="AR20" s="56">
        <f t="shared" si="8"/>
        <v>0</v>
      </c>
      <c r="AS20" s="75">
        <f t="shared" si="9"/>
        <v>0</v>
      </c>
      <c r="AT20" s="56">
        <f t="shared" si="10"/>
        <v>0</v>
      </c>
      <c r="AU20" s="56">
        <f t="shared" si="11"/>
        <v>0</v>
      </c>
      <c r="AV20" s="56">
        <f t="shared" si="12"/>
        <v>0</v>
      </c>
      <c r="AW20" s="57">
        <f t="shared" si="13"/>
        <v>0</v>
      </c>
    </row>
    <row r="21" spans="1:49" ht="16.5" customHeight="1">
      <c r="A21" s="48">
        <v>13</v>
      </c>
      <c r="B21" s="1349"/>
      <c r="C21" s="418"/>
      <c r="D21" s="418"/>
      <c r="E21" s="1350"/>
      <c r="F21" s="51"/>
      <c r="G21" s="52"/>
      <c r="H21" s="52"/>
      <c r="I21" s="52"/>
      <c r="J21" s="52"/>
      <c r="K21" s="52"/>
      <c r="L21" s="53">
        <f t="shared" si="0"/>
        <v>0</v>
      </c>
      <c r="M21" s="52"/>
      <c r="N21" s="52"/>
      <c r="O21" s="52"/>
      <c r="P21" s="54"/>
      <c r="Q21" s="51"/>
      <c r="R21" s="52"/>
      <c r="S21" s="52"/>
      <c r="T21" s="52"/>
      <c r="U21" s="52"/>
      <c r="V21" s="52"/>
      <c r="W21" s="53">
        <f t="shared" si="1"/>
        <v>0</v>
      </c>
      <c r="X21" s="52"/>
      <c r="Y21" s="52"/>
      <c r="Z21" s="52"/>
      <c r="AA21" s="54"/>
      <c r="AB21" s="51"/>
      <c r="AC21" s="52"/>
      <c r="AD21" s="52"/>
      <c r="AE21" s="52"/>
      <c r="AF21" s="52"/>
      <c r="AG21" s="52"/>
      <c r="AH21" s="53">
        <f t="shared" si="2"/>
        <v>0</v>
      </c>
      <c r="AI21" s="52"/>
      <c r="AJ21" s="52"/>
      <c r="AK21" s="52"/>
      <c r="AL21" s="54"/>
      <c r="AM21" s="55">
        <f t="shared" si="3"/>
        <v>0</v>
      </c>
      <c r="AN21" s="56">
        <f t="shared" si="4"/>
        <v>0</v>
      </c>
      <c r="AO21" s="56">
        <f t="shared" si="5"/>
        <v>0</v>
      </c>
      <c r="AP21" s="56">
        <f t="shared" si="6"/>
        <v>0</v>
      </c>
      <c r="AQ21" s="56">
        <f t="shared" si="7"/>
        <v>0</v>
      </c>
      <c r="AR21" s="56">
        <f t="shared" si="8"/>
        <v>0</v>
      </c>
      <c r="AS21" s="75">
        <f t="shared" si="9"/>
        <v>0</v>
      </c>
      <c r="AT21" s="56">
        <f t="shared" si="10"/>
        <v>0</v>
      </c>
      <c r="AU21" s="56">
        <f t="shared" si="11"/>
        <v>0</v>
      </c>
      <c r="AV21" s="56">
        <f t="shared" si="12"/>
        <v>0</v>
      </c>
      <c r="AW21" s="57">
        <f t="shared" si="13"/>
        <v>0</v>
      </c>
    </row>
    <row r="22" spans="1:49" ht="16.5" customHeight="1">
      <c r="A22" s="48">
        <v>14</v>
      </c>
      <c r="B22" s="1349"/>
      <c r="C22" s="418"/>
      <c r="D22" s="418"/>
      <c r="E22" s="1350"/>
      <c r="F22" s="51"/>
      <c r="G22" s="52"/>
      <c r="H22" s="52"/>
      <c r="I22" s="52"/>
      <c r="J22" s="52"/>
      <c r="K22" s="52"/>
      <c r="L22" s="53">
        <f t="shared" si="0"/>
        <v>0</v>
      </c>
      <c r="M22" s="52"/>
      <c r="N22" s="52"/>
      <c r="O22" s="52"/>
      <c r="P22" s="54"/>
      <c r="Q22" s="51"/>
      <c r="R22" s="52"/>
      <c r="S22" s="52"/>
      <c r="T22" s="52"/>
      <c r="U22" s="52"/>
      <c r="V22" s="52"/>
      <c r="W22" s="53">
        <f t="shared" si="1"/>
        <v>0</v>
      </c>
      <c r="X22" s="52"/>
      <c r="Y22" s="52"/>
      <c r="Z22" s="52"/>
      <c r="AA22" s="54"/>
      <c r="AB22" s="51"/>
      <c r="AC22" s="52"/>
      <c r="AD22" s="52"/>
      <c r="AE22" s="52"/>
      <c r="AF22" s="52"/>
      <c r="AG22" s="52"/>
      <c r="AH22" s="53">
        <f t="shared" si="2"/>
        <v>0</v>
      </c>
      <c r="AI22" s="52"/>
      <c r="AJ22" s="52"/>
      <c r="AK22" s="52"/>
      <c r="AL22" s="54"/>
      <c r="AM22" s="55">
        <f t="shared" si="3"/>
        <v>0</v>
      </c>
      <c r="AN22" s="56">
        <f t="shared" si="4"/>
        <v>0</v>
      </c>
      <c r="AO22" s="56">
        <f t="shared" si="5"/>
        <v>0</v>
      </c>
      <c r="AP22" s="56">
        <f t="shared" si="6"/>
        <v>0</v>
      </c>
      <c r="AQ22" s="56">
        <f t="shared" si="7"/>
        <v>0</v>
      </c>
      <c r="AR22" s="56">
        <f t="shared" si="8"/>
        <v>0</v>
      </c>
      <c r="AS22" s="75">
        <f t="shared" si="9"/>
        <v>0</v>
      </c>
      <c r="AT22" s="56">
        <f t="shared" si="10"/>
        <v>0</v>
      </c>
      <c r="AU22" s="56">
        <f t="shared" si="11"/>
        <v>0</v>
      </c>
      <c r="AV22" s="56">
        <f t="shared" si="12"/>
        <v>0</v>
      </c>
      <c r="AW22" s="57">
        <f t="shared" si="13"/>
        <v>0</v>
      </c>
    </row>
    <row r="23" spans="1:49" ht="16.5" customHeight="1">
      <c r="A23" s="48">
        <v>15</v>
      </c>
      <c r="B23" s="1349"/>
      <c r="C23" s="418"/>
      <c r="D23" s="418"/>
      <c r="E23" s="1350"/>
      <c r="F23" s="51"/>
      <c r="G23" s="52"/>
      <c r="H23" s="52"/>
      <c r="I23" s="52"/>
      <c r="J23" s="52"/>
      <c r="K23" s="52"/>
      <c r="L23" s="53">
        <f t="shared" si="0"/>
        <v>0</v>
      </c>
      <c r="M23" s="52"/>
      <c r="N23" s="52"/>
      <c r="O23" s="52"/>
      <c r="P23" s="54"/>
      <c r="Q23" s="51"/>
      <c r="R23" s="52"/>
      <c r="S23" s="52"/>
      <c r="T23" s="52"/>
      <c r="U23" s="52"/>
      <c r="V23" s="52"/>
      <c r="W23" s="53">
        <f t="shared" si="1"/>
        <v>0</v>
      </c>
      <c r="X23" s="52"/>
      <c r="Y23" s="52"/>
      <c r="Z23" s="52"/>
      <c r="AA23" s="54"/>
      <c r="AB23" s="51"/>
      <c r="AC23" s="52"/>
      <c r="AD23" s="52"/>
      <c r="AE23" s="52"/>
      <c r="AF23" s="52"/>
      <c r="AG23" s="52"/>
      <c r="AH23" s="53">
        <f t="shared" si="2"/>
        <v>0</v>
      </c>
      <c r="AI23" s="52"/>
      <c r="AJ23" s="52"/>
      <c r="AK23" s="52"/>
      <c r="AL23" s="54"/>
      <c r="AM23" s="55">
        <f t="shared" si="3"/>
        <v>0</v>
      </c>
      <c r="AN23" s="56">
        <f t="shared" si="4"/>
        <v>0</v>
      </c>
      <c r="AO23" s="56">
        <f t="shared" si="5"/>
        <v>0</v>
      </c>
      <c r="AP23" s="56">
        <f t="shared" si="6"/>
        <v>0</v>
      </c>
      <c r="AQ23" s="56">
        <f t="shared" si="7"/>
        <v>0</v>
      </c>
      <c r="AR23" s="56">
        <f t="shared" si="8"/>
        <v>0</v>
      </c>
      <c r="AS23" s="75">
        <f t="shared" si="9"/>
        <v>0</v>
      </c>
      <c r="AT23" s="56">
        <f t="shared" si="10"/>
        <v>0</v>
      </c>
      <c r="AU23" s="56">
        <f t="shared" si="11"/>
        <v>0</v>
      </c>
      <c r="AV23" s="56">
        <f t="shared" si="12"/>
        <v>0</v>
      </c>
      <c r="AW23" s="57">
        <f t="shared" si="13"/>
        <v>0</v>
      </c>
    </row>
    <row r="24" spans="1:49" ht="16.5" customHeight="1">
      <c r="A24" s="48">
        <v>16</v>
      </c>
      <c r="B24" s="1349"/>
      <c r="C24" s="418"/>
      <c r="D24" s="418"/>
      <c r="E24" s="1350"/>
      <c r="F24" s="51"/>
      <c r="G24" s="52"/>
      <c r="H24" s="52"/>
      <c r="I24" s="52"/>
      <c r="J24" s="52"/>
      <c r="K24" s="52"/>
      <c r="L24" s="53">
        <f t="shared" si="0"/>
        <v>0</v>
      </c>
      <c r="M24" s="52"/>
      <c r="N24" s="52"/>
      <c r="O24" s="52"/>
      <c r="P24" s="54"/>
      <c r="Q24" s="51"/>
      <c r="R24" s="52"/>
      <c r="S24" s="52"/>
      <c r="T24" s="52"/>
      <c r="U24" s="52"/>
      <c r="V24" s="52"/>
      <c r="W24" s="53">
        <f t="shared" si="1"/>
        <v>0</v>
      </c>
      <c r="X24" s="52"/>
      <c r="Y24" s="52"/>
      <c r="Z24" s="52"/>
      <c r="AA24" s="54"/>
      <c r="AB24" s="51"/>
      <c r="AC24" s="52"/>
      <c r="AD24" s="52"/>
      <c r="AE24" s="52"/>
      <c r="AF24" s="52"/>
      <c r="AG24" s="52"/>
      <c r="AH24" s="53">
        <f t="shared" si="2"/>
        <v>0</v>
      </c>
      <c r="AI24" s="52"/>
      <c r="AJ24" s="52"/>
      <c r="AK24" s="52"/>
      <c r="AL24" s="54"/>
      <c r="AM24" s="55">
        <f t="shared" si="3"/>
        <v>0</v>
      </c>
      <c r="AN24" s="56">
        <f t="shared" si="4"/>
        <v>0</v>
      </c>
      <c r="AO24" s="56">
        <f t="shared" si="5"/>
        <v>0</v>
      </c>
      <c r="AP24" s="56">
        <f t="shared" si="6"/>
        <v>0</v>
      </c>
      <c r="AQ24" s="56">
        <f t="shared" si="7"/>
        <v>0</v>
      </c>
      <c r="AR24" s="56">
        <f t="shared" si="8"/>
        <v>0</v>
      </c>
      <c r="AS24" s="75">
        <f t="shared" si="9"/>
        <v>0</v>
      </c>
      <c r="AT24" s="56">
        <f t="shared" si="10"/>
        <v>0</v>
      </c>
      <c r="AU24" s="56">
        <f t="shared" si="11"/>
        <v>0</v>
      </c>
      <c r="AV24" s="56">
        <f t="shared" si="12"/>
        <v>0</v>
      </c>
      <c r="AW24" s="57">
        <f t="shared" si="13"/>
        <v>0</v>
      </c>
    </row>
    <row r="25" spans="1:49" ht="16.5" customHeight="1">
      <c r="A25" s="48">
        <v>17</v>
      </c>
      <c r="B25" s="1349"/>
      <c r="C25" s="418"/>
      <c r="D25" s="418"/>
      <c r="E25" s="1350"/>
      <c r="F25" s="51"/>
      <c r="G25" s="52"/>
      <c r="H25" s="52"/>
      <c r="I25" s="52"/>
      <c r="J25" s="52"/>
      <c r="K25" s="52"/>
      <c r="L25" s="53">
        <f t="shared" si="0"/>
        <v>0</v>
      </c>
      <c r="M25" s="52"/>
      <c r="N25" s="52"/>
      <c r="O25" s="52"/>
      <c r="P25" s="54"/>
      <c r="Q25" s="51"/>
      <c r="R25" s="52"/>
      <c r="S25" s="52"/>
      <c r="T25" s="52"/>
      <c r="U25" s="52"/>
      <c r="V25" s="52"/>
      <c r="W25" s="53">
        <f t="shared" si="1"/>
        <v>0</v>
      </c>
      <c r="X25" s="52"/>
      <c r="Y25" s="52"/>
      <c r="Z25" s="52"/>
      <c r="AA25" s="54"/>
      <c r="AB25" s="51"/>
      <c r="AC25" s="52"/>
      <c r="AD25" s="52"/>
      <c r="AE25" s="52"/>
      <c r="AF25" s="52"/>
      <c r="AG25" s="52"/>
      <c r="AH25" s="53">
        <f t="shared" si="2"/>
        <v>0</v>
      </c>
      <c r="AI25" s="52"/>
      <c r="AJ25" s="52"/>
      <c r="AK25" s="52"/>
      <c r="AL25" s="54"/>
      <c r="AM25" s="55">
        <f t="shared" si="3"/>
        <v>0</v>
      </c>
      <c r="AN25" s="56">
        <f t="shared" si="4"/>
        <v>0</v>
      </c>
      <c r="AO25" s="56">
        <f t="shared" si="5"/>
        <v>0</v>
      </c>
      <c r="AP25" s="56">
        <f t="shared" si="6"/>
        <v>0</v>
      </c>
      <c r="AQ25" s="56">
        <f t="shared" si="7"/>
        <v>0</v>
      </c>
      <c r="AR25" s="56">
        <f t="shared" si="8"/>
        <v>0</v>
      </c>
      <c r="AS25" s="75">
        <f t="shared" si="9"/>
        <v>0</v>
      </c>
      <c r="AT25" s="56">
        <f t="shared" si="10"/>
        <v>0</v>
      </c>
      <c r="AU25" s="56">
        <f t="shared" si="11"/>
        <v>0</v>
      </c>
      <c r="AV25" s="56">
        <f t="shared" si="12"/>
        <v>0</v>
      </c>
      <c r="AW25" s="57">
        <f t="shared" si="13"/>
        <v>0</v>
      </c>
    </row>
    <row r="26" spans="1:49" ht="16.5" customHeight="1">
      <c r="A26" s="48">
        <v>18</v>
      </c>
      <c r="B26" s="1349"/>
      <c r="C26" s="418"/>
      <c r="D26" s="418"/>
      <c r="E26" s="1350"/>
      <c r="F26" s="51"/>
      <c r="G26" s="52"/>
      <c r="H26" s="52"/>
      <c r="I26" s="52"/>
      <c r="J26" s="52"/>
      <c r="K26" s="52"/>
      <c r="L26" s="53">
        <f t="shared" si="0"/>
        <v>0</v>
      </c>
      <c r="M26" s="52"/>
      <c r="N26" s="52"/>
      <c r="O26" s="52"/>
      <c r="P26" s="54"/>
      <c r="Q26" s="51"/>
      <c r="R26" s="52"/>
      <c r="S26" s="52"/>
      <c r="T26" s="52"/>
      <c r="U26" s="52"/>
      <c r="V26" s="52"/>
      <c r="W26" s="53">
        <f t="shared" si="1"/>
        <v>0</v>
      </c>
      <c r="X26" s="52"/>
      <c r="Y26" s="52"/>
      <c r="Z26" s="52"/>
      <c r="AA26" s="54"/>
      <c r="AB26" s="51"/>
      <c r="AC26" s="52"/>
      <c r="AD26" s="52"/>
      <c r="AE26" s="52"/>
      <c r="AF26" s="52"/>
      <c r="AG26" s="52"/>
      <c r="AH26" s="53">
        <f t="shared" si="2"/>
        <v>0</v>
      </c>
      <c r="AI26" s="52"/>
      <c r="AJ26" s="52"/>
      <c r="AK26" s="52"/>
      <c r="AL26" s="54"/>
      <c r="AM26" s="55">
        <f t="shared" si="3"/>
        <v>0</v>
      </c>
      <c r="AN26" s="56">
        <f t="shared" si="4"/>
        <v>0</v>
      </c>
      <c r="AO26" s="56">
        <f t="shared" si="5"/>
        <v>0</v>
      </c>
      <c r="AP26" s="56">
        <f t="shared" si="6"/>
        <v>0</v>
      </c>
      <c r="AQ26" s="56">
        <f t="shared" si="7"/>
        <v>0</v>
      </c>
      <c r="AR26" s="56">
        <f t="shared" si="8"/>
        <v>0</v>
      </c>
      <c r="AS26" s="75">
        <f t="shared" si="9"/>
        <v>0</v>
      </c>
      <c r="AT26" s="56">
        <f t="shared" si="10"/>
        <v>0</v>
      </c>
      <c r="AU26" s="56">
        <f t="shared" si="11"/>
        <v>0</v>
      </c>
      <c r="AV26" s="56">
        <f t="shared" si="12"/>
        <v>0</v>
      </c>
      <c r="AW26" s="57">
        <f t="shared" si="13"/>
        <v>0</v>
      </c>
    </row>
    <row r="27" spans="1:49" ht="16.5" customHeight="1">
      <c r="A27" s="48">
        <v>19</v>
      </c>
      <c r="B27" s="1349"/>
      <c r="C27" s="418"/>
      <c r="D27" s="418"/>
      <c r="E27" s="1350"/>
      <c r="F27" s="51"/>
      <c r="G27" s="52"/>
      <c r="H27" s="52"/>
      <c r="I27" s="52"/>
      <c r="J27" s="52"/>
      <c r="K27" s="52"/>
      <c r="L27" s="53">
        <f t="shared" si="0"/>
        <v>0</v>
      </c>
      <c r="M27" s="52"/>
      <c r="N27" s="52"/>
      <c r="O27" s="52"/>
      <c r="P27" s="54"/>
      <c r="Q27" s="51"/>
      <c r="R27" s="52"/>
      <c r="S27" s="52"/>
      <c r="T27" s="52"/>
      <c r="U27" s="52"/>
      <c r="V27" s="52"/>
      <c r="W27" s="53">
        <f t="shared" si="1"/>
        <v>0</v>
      </c>
      <c r="X27" s="52"/>
      <c r="Y27" s="52"/>
      <c r="Z27" s="52"/>
      <c r="AA27" s="54"/>
      <c r="AB27" s="51"/>
      <c r="AC27" s="52"/>
      <c r="AD27" s="52"/>
      <c r="AE27" s="52"/>
      <c r="AF27" s="52"/>
      <c r="AG27" s="52"/>
      <c r="AH27" s="53">
        <f t="shared" si="2"/>
        <v>0</v>
      </c>
      <c r="AI27" s="52"/>
      <c r="AJ27" s="52"/>
      <c r="AK27" s="52"/>
      <c r="AL27" s="54"/>
      <c r="AM27" s="55">
        <f t="shared" si="3"/>
        <v>0</v>
      </c>
      <c r="AN27" s="56">
        <f t="shared" si="4"/>
        <v>0</v>
      </c>
      <c r="AO27" s="56">
        <f t="shared" si="5"/>
        <v>0</v>
      </c>
      <c r="AP27" s="56">
        <f t="shared" si="6"/>
        <v>0</v>
      </c>
      <c r="AQ27" s="56">
        <f t="shared" si="7"/>
        <v>0</v>
      </c>
      <c r="AR27" s="56">
        <f t="shared" si="8"/>
        <v>0</v>
      </c>
      <c r="AS27" s="75">
        <f t="shared" si="9"/>
        <v>0</v>
      </c>
      <c r="AT27" s="56">
        <f t="shared" si="10"/>
        <v>0</v>
      </c>
      <c r="AU27" s="56">
        <f t="shared" si="11"/>
        <v>0</v>
      </c>
      <c r="AV27" s="56">
        <f t="shared" si="12"/>
        <v>0</v>
      </c>
      <c r="AW27" s="57">
        <f t="shared" si="13"/>
        <v>0</v>
      </c>
    </row>
    <row r="28" spans="1:49" ht="16.5" customHeight="1" thickBot="1">
      <c r="A28" s="49">
        <v>20</v>
      </c>
      <c r="B28" s="1357"/>
      <c r="C28" s="1358"/>
      <c r="D28" s="1358"/>
      <c r="E28" s="1359"/>
      <c r="F28" s="58"/>
      <c r="G28" s="59"/>
      <c r="H28" s="59"/>
      <c r="I28" s="59"/>
      <c r="J28" s="59"/>
      <c r="K28" s="59"/>
      <c r="L28" s="60">
        <f t="shared" si="0"/>
        <v>0</v>
      </c>
      <c r="M28" s="59"/>
      <c r="N28" s="59"/>
      <c r="O28" s="59"/>
      <c r="P28" s="61"/>
      <c r="Q28" s="58"/>
      <c r="R28" s="59"/>
      <c r="S28" s="59"/>
      <c r="T28" s="59"/>
      <c r="U28" s="59"/>
      <c r="V28" s="59"/>
      <c r="W28" s="60">
        <f t="shared" si="1"/>
        <v>0</v>
      </c>
      <c r="X28" s="59"/>
      <c r="Y28" s="59"/>
      <c r="Z28" s="59"/>
      <c r="AA28" s="61"/>
      <c r="AB28" s="58"/>
      <c r="AC28" s="59"/>
      <c r="AD28" s="59"/>
      <c r="AE28" s="59"/>
      <c r="AF28" s="59"/>
      <c r="AG28" s="59"/>
      <c r="AH28" s="60">
        <f t="shared" si="2"/>
        <v>0</v>
      </c>
      <c r="AI28" s="59"/>
      <c r="AJ28" s="59"/>
      <c r="AK28" s="59"/>
      <c r="AL28" s="61"/>
      <c r="AM28" s="62">
        <f t="shared" si="3"/>
        <v>0</v>
      </c>
      <c r="AN28" s="63">
        <f t="shared" si="4"/>
        <v>0</v>
      </c>
      <c r="AO28" s="63">
        <f t="shared" si="5"/>
        <v>0</v>
      </c>
      <c r="AP28" s="63">
        <f t="shared" si="6"/>
        <v>0</v>
      </c>
      <c r="AQ28" s="63">
        <f t="shared" si="7"/>
        <v>0</v>
      </c>
      <c r="AR28" s="63">
        <f t="shared" si="8"/>
        <v>0</v>
      </c>
      <c r="AS28" s="76">
        <f t="shared" si="9"/>
        <v>0</v>
      </c>
      <c r="AT28" s="63">
        <f t="shared" si="10"/>
        <v>0</v>
      </c>
      <c r="AU28" s="63">
        <f t="shared" si="11"/>
        <v>0</v>
      </c>
      <c r="AV28" s="63">
        <f t="shared" si="12"/>
        <v>0</v>
      </c>
      <c r="AW28" s="64">
        <f t="shared" si="13"/>
        <v>0</v>
      </c>
    </row>
    <row r="29" spans="1:49" ht="16.5" customHeight="1" thickTop="1" thickBot="1">
      <c r="A29" s="1360" t="s">
        <v>29</v>
      </c>
      <c r="B29" s="1347"/>
      <c r="C29" s="1347"/>
      <c r="D29" s="1347"/>
      <c r="E29" s="1348"/>
      <c r="F29" s="65">
        <f t="shared" ref="F29:AW29" si="14">SUM(F9:F28)</f>
        <v>8</v>
      </c>
      <c r="G29" s="66">
        <f t="shared" si="14"/>
        <v>40</v>
      </c>
      <c r="H29" s="66">
        <f t="shared" si="14"/>
        <v>36</v>
      </c>
      <c r="I29" s="66">
        <f t="shared" si="14"/>
        <v>50</v>
      </c>
      <c r="J29" s="66">
        <f t="shared" si="14"/>
        <v>31</v>
      </c>
      <c r="K29" s="66">
        <f t="shared" si="14"/>
        <v>19</v>
      </c>
      <c r="L29" s="67">
        <f t="shared" si="14"/>
        <v>184</v>
      </c>
      <c r="M29" s="66">
        <f t="shared" si="14"/>
        <v>42</v>
      </c>
      <c r="N29" s="66">
        <f t="shared" si="14"/>
        <v>4</v>
      </c>
      <c r="O29" s="66">
        <f t="shared" si="14"/>
        <v>10</v>
      </c>
      <c r="P29" s="68">
        <f t="shared" si="14"/>
        <v>0</v>
      </c>
      <c r="Q29" s="65">
        <f t="shared" si="14"/>
        <v>0</v>
      </c>
      <c r="R29" s="66">
        <f t="shared" si="14"/>
        <v>2</v>
      </c>
      <c r="S29" s="66">
        <f t="shared" si="14"/>
        <v>3</v>
      </c>
      <c r="T29" s="66">
        <f t="shared" si="14"/>
        <v>3</v>
      </c>
      <c r="U29" s="66">
        <f t="shared" si="14"/>
        <v>0</v>
      </c>
      <c r="V29" s="66">
        <f t="shared" si="14"/>
        <v>0</v>
      </c>
      <c r="W29" s="67">
        <f t="shared" si="14"/>
        <v>8</v>
      </c>
      <c r="X29" s="66">
        <f t="shared" si="14"/>
        <v>0</v>
      </c>
      <c r="Y29" s="66">
        <f t="shared" si="14"/>
        <v>0</v>
      </c>
      <c r="Z29" s="66">
        <f t="shared" si="14"/>
        <v>0</v>
      </c>
      <c r="AA29" s="68">
        <f t="shared" si="14"/>
        <v>0</v>
      </c>
      <c r="AB29" s="65">
        <f t="shared" si="14"/>
        <v>0</v>
      </c>
      <c r="AC29" s="66">
        <f t="shared" si="14"/>
        <v>8</v>
      </c>
      <c r="AD29" s="66">
        <f t="shared" si="14"/>
        <v>7</v>
      </c>
      <c r="AE29" s="66">
        <f t="shared" si="14"/>
        <v>3</v>
      </c>
      <c r="AF29" s="66">
        <f t="shared" si="14"/>
        <v>5</v>
      </c>
      <c r="AG29" s="66">
        <f t="shared" si="14"/>
        <v>1</v>
      </c>
      <c r="AH29" s="67">
        <f t="shared" si="14"/>
        <v>24</v>
      </c>
      <c r="AI29" s="66">
        <f t="shared" si="14"/>
        <v>4</v>
      </c>
      <c r="AJ29" s="66">
        <f t="shared" si="14"/>
        <v>0</v>
      </c>
      <c r="AK29" s="66">
        <f t="shared" si="14"/>
        <v>0</v>
      </c>
      <c r="AL29" s="68">
        <f t="shared" si="14"/>
        <v>0</v>
      </c>
      <c r="AM29" s="69">
        <f t="shared" si="14"/>
        <v>8</v>
      </c>
      <c r="AN29" s="70">
        <f t="shared" si="14"/>
        <v>50</v>
      </c>
      <c r="AO29" s="70">
        <f t="shared" si="14"/>
        <v>46</v>
      </c>
      <c r="AP29" s="70">
        <f t="shared" si="14"/>
        <v>56</v>
      </c>
      <c r="AQ29" s="70">
        <f t="shared" si="14"/>
        <v>36</v>
      </c>
      <c r="AR29" s="70">
        <f t="shared" si="14"/>
        <v>20</v>
      </c>
      <c r="AS29" s="77">
        <f t="shared" si="14"/>
        <v>216</v>
      </c>
      <c r="AT29" s="70">
        <f t="shared" si="14"/>
        <v>46</v>
      </c>
      <c r="AU29" s="70">
        <f t="shared" si="14"/>
        <v>4</v>
      </c>
      <c r="AV29" s="70">
        <f t="shared" si="14"/>
        <v>10</v>
      </c>
      <c r="AW29" s="71">
        <f t="shared" si="14"/>
        <v>0</v>
      </c>
    </row>
  </sheetData>
  <mergeCells count="28">
    <mergeCell ref="B27:E27"/>
    <mergeCell ref="B28:E28"/>
    <mergeCell ref="A29:E29"/>
    <mergeCell ref="B21:E21"/>
    <mergeCell ref="B22:E22"/>
    <mergeCell ref="B23:E23"/>
    <mergeCell ref="B24:E24"/>
    <mergeCell ref="B25:E25"/>
    <mergeCell ref="B26:E26"/>
    <mergeCell ref="B20:E20"/>
    <mergeCell ref="B9:E9"/>
    <mergeCell ref="B10:E10"/>
    <mergeCell ref="B11:E11"/>
    <mergeCell ref="B12:E12"/>
    <mergeCell ref="B13:E13"/>
    <mergeCell ref="B14:E14"/>
    <mergeCell ref="B15:E15"/>
    <mergeCell ref="B16:E16"/>
    <mergeCell ref="B17:E17"/>
    <mergeCell ref="B18:E18"/>
    <mergeCell ref="B19:E19"/>
    <mergeCell ref="F7:P7"/>
    <mergeCell ref="AM7:AW7"/>
    <mergeCell ref="Q7:AA7"/>
    <mergeCell ref="AB7:AL7"/>
    <mergeCell ref="A3:E3"/>
    <mergeCell ref="A7:A8"/>
    <mergeCell ref="B7:E8"/>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colBreaks count="1" manualBreakCount="1">
    <brk id="2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W29"/>
  <sheetViews>
    <sheetView zoomScaleNormal="100" workbookViewId="0">
      <pane xSplit="5" ySplit="8" topLeftCell="AC30" activePane="bottomRight" state="frozen"/>
      <selection pane="topRight" activeCell="AG19" sqref="AG19"/>
      <selection pane="bottomLeft" activeCell="AG19" sqref="AG19"/>
      <selection pane="bottomRight" activeCell="AG19" sqref="AG19"/>
    </sheetView>
  </sheetViews>
  <sheetFormatPr defaultColWidth="2.625" defaultRowHeight="16.5" customHeight="1"/>
  <cols>
    <col min="1" max="2" width="5.125" style="2" customWidth="1"/>
    <col min="3" max="3" width="2.625" style="2" customWidth="1"/>
    <col min="4" max="4" width="5.125" style="2" customWidth="1"/>
    <col min="5" max="5" width="9.625" style="2" customWidth="1"/>
    <col min="6" max="12" width="5.125" style="2" customWidth="1"/>
    <col min="13" max="13" width="5.625" style="2" customWidth="1"/>
    <col min="14" max="23" width="5.125" style="2" customWidth="1"/>
    <col min="24" max="24" width="5.625" style="2" customWidth="1"/>
    <col min="25" max="34" width="5.125" style="2" customWidth="1"/>
    <col min="35" max="35" width="5.625" style="2" customWidth="1"/>
    <col min="36" max="45" width="5.125" style="2" customWidth="1"/>
    <col min="46" max="46" width="5.625" style="2" customWidth="1"/>
    <col min="47" max="49" width="5.125" style="2" customWidth="1"/>
    <col min="50" max="16384" width="2.625" style="2"/>
  </cols>
  <sheetData>
    <row r="1" spans="1:49" ht="16.5" customHeight="1">
      <c r="A1" s="1" t="s">
        <v>345</v>
      </c>
    </row>
    <row r="2" spans="1:49" ht="4.5" customHeight="1">
      <c r="A2" s="1"/>
    </row>
    <row r="3" spans="1:49" ht="21" customHeight="1">
      <c r="A3" s="1341" t="s">
        <v>145</v>
      </c>
      <c r="B3" s="1341"/>
      <c r="C3" s="1341"/>
      <c r="D3" s="1341"/>
      <c r="E3" s="1341"/>
      <c r="F3" s="50" t="s">
        <v>346</v>
      </c>
    </row>
    <row r="4" spans="1:49" ht="4.5" customHeight="1">
      <c r="A4" s="1"/>
    </row>
    <row r="5" spans="1:49" ht="16.5" customHeight="1">
      <c r="A5" s="2" t="s">
        <v>251</v>
      </c>
      <c r="B5" s="169">
        <v>24</v>
      </c>
      <c r="C5" s="38" t="s">
        <v>5</v>
      </c>
      <c r="D5" s="169">
        <v>4</v>
      </c>
      <c r="E5" s="2" t="s">
        <v>70</v>
      </c>
    </row>
    <row r="6" spans="1:49" ht="4.5" customHeight="1" thickBot="1"/>
    <row r="7" spans="1:49" ht="16.5" customHeight="1">
      <c r="A7" s="1335" t="s">
        <v>38</v>
      </c>
      <c r="B7" s="1343" t="s">
        <v>338</v>
      </c>
      <c r="C7" s="1344"/>
      <c r="D7" s="1344"/>
      <c r="E7" s="1345"/>
      <c r="F7" s="1335" t="s">
        <v>285</v>
      </c>
      <c r="G7" s="1336"/>
      <c r="H7" s="1336"/>
      <c r="I7" s="1336"/>
      <c r="J7" s="1336"/>
      <c r="K7" s="1336"/>
      <c r="L7" s="1336"/>
      <c r="M7" s="1336"/>
      <c r="N7" s="1336"/>
      <c r="O7" s="1336"/>
      <c r="P7" s="1337"/>
      <c r="Q7" s="1335" t="s">
        <v>288</v>
      </c>
      <c r="R7" s="1336"/>
      <c r="S7" s="1336"/>
      <c r="T7" s="1336"/>
      <c r="U7" s="1336"/>
      <c r="V7" s="1336"/>
      <c r="W7" s="1336"/>
      <c r="X7" s="1336"/>
      <c r="Y7" s="1336"/>
      <c r="Z7" s="1336"/>
      <c r="AA7" s="1337"/>
      <c r="AB7" s="1335" t="s">
        <v>339</v>
      </c>
      <c r="AC7" s="1336"/>
      <c r="AD7" s="1336"/>
      <c r="AE7" s="1336"/>
      <c r="AF7" s="1336"/>
      <c r="AG7" s="1336"/>
      <c r="AH7" s="1336"/>
      <c r="AI7" s="1336"/>
      <c r="AJ7" s="1336"/>
      <c r="AK7" s="1336"/>
      <c r="AL7" s="1337"/>
      <c r="AM7" s="1338" t="s">
        <v>29</v>
      </c>
      <c r="AN7" s="1339"/>
      <c r="AO7" s="1339"/>
      <c r="AP7" s="1339"/>
      <c r="AQ7" s="1339"/>
      <c r="AR7" s="1339"/>
      <c r="AS7" s="1339"/>
      <c r="AT7" s="1339"/>
      <c r="AU7" s="1339"/>
      <c r="AV7" s="1339"/>
      <c r="AW7" s="1340"/>
    </row>
    <row r="8" spans="1:49" ht="16.5" customHeight="1" thickBot="1">
      <c r="A8" s="1342"/>
      <c r="B8" s="1346"/>
      <c r="C8" s="1347"/>
      <c r="D8" s="1347"/>
      <c r="E8" s="1348"/>
      <c r="F8" s="40" t="s">
        <v>279</v>
      </c>
      <c r="G8" s="41" t="s">
        <v>280</v>
      </c>
      <c r="H8" s="41" t="s">
        <v>281</v>
      </c>
      <c r="I8" s="41" t="s">
        <v>282</v>
      </c>
      <c r="J8" s="41" t="s">
        <v>283</v>
      </c>
      <c r="K8" s="41" t="s">
        <v>284</v>
      </c>
      <c r="L8" s="42" t="s">
        <v>340</v>
      </c>
      <c r="M8" s="72" t="s">
        <v>341</v>
      </c>
      <c r="N8" s="41" t="s">
        <v>342</v>
      </c>
      <c r="O8" s="41" t="s">
        <v>343</v>
      </c>
      <c r="P8" s="43" t="s">
        <v>344</v>
      </c>
      <c r="Q8" s="40" t="s">
        <v>279</v>
      </c>
      <c r="R8" s="41" t="s">
        <v>280</v>
      </c>
      <c r="S8" s="41" t="s">
        <v>281</v>
      </c>
      <c r="T8" s="41" t="s">
        <v>282</v>
      </c>
      <c r="U8" s="41" t="s">
        <v>283</v>
      </c>
      <c r="V8" s="41" t="s">
        <v>284</v>
      </c>
      <c r="W8" s="42" t="s">
        <v>340</v>
      </c>
      <c r="X8" s="72" t="s">
        <v>341</v>
      </c>
      <c r="Y8" s="41" t="s">
        <v>342</v>
      </c>
      <c r="Z8" s="41" t="s">
        <v>343</v>
      </c>
      <c r="AA8" s="43" t="s">
        <v>344</v>
      </c>
      <c r="AB8" s="40" t="s">
        <v>279</v>
      </c>
      <c r="AC8" s="41" t="s">
        <v>280</v>
      </c>
      <c r="AD8" s="41" t="s">
        <v>281</v>
      </c>
      <c r="AE8" s="41" t="s">
        <v>282</v>
      </c>
      <c r="AF8" s="41" t="s">
        <v>283</v>
      </c>
      <c r="AG8" s="41" t="s">
        <v>284</v>
      </c>
      <c r="AH8" s="42" t="s">
        <v>340</v>
      </c>
      <c r="AI8" s="72" t="s">
        <v>341</v>
      </c>
      <c r="AJ8" s="41" t="s">
        <v>342</v>
      </c>
      <c r="AK8" s="41" t="s">
        <v>343</v>
      </c>
      <c r="AL8" s="43" t="s">
        <v>344</v>
      </c>
      <c r="AM8" s="44" t="s">
        <v>279</v>
      </c>
      <c r="AN8" s="45" t="s">
        <v>280</v>
      </c>
      <c r="AO8" s="45" t="s">
        <v>281</v>
      </c>
      <c r="AP8" s="45" t="s">
        <v>282</v>
      </c>
      <c r="AQ8" s="45" t="s">
        <v>283</v>
      </c>
      <c r="AR8" s="45" t="s">
        <v>284</v>
      </c>
      <c r="AS8" s="74" t="s">
        <v>340</v>
      </c>
      <c r="AT8" s="73" t="s">
        <v>341</v>
      </c>
      <c r="AU8" s="45" t="s">
        <v>342</v>
      </c>
      <c r="AV8" s="45" t="s">
        <v>343</v>
      </c>
      <c r="AW8" s="46" t="s">
        <v>344</v>
      </c>
    </row>
    <row r="9" spans="1:49" ht="16.5" customHeight="1">
      <c r="A9" s="47">
        <v>1</v>
      </c>
      <c r="B9" s="1351" t="s">
        <v>140</v>
      </c>
      <c r="C9" s="1352"/>
      <c r="D9" s="1352"/>
      <c r="E9" s="1353"/>
      <c r="F9" s="163">
        <v>0</v>
      </c>
      <c r="G9" s="164">
        <v>4</v>
      </c>
      <c r="H9" s="164">
        <v>2</v>
      </c>
      <c r="I9" s="164">
        <v>2</v>
      </c>
      <c r="J9" s="164">
        <v>0</v>
      </c>
      <c r="K9" s="164">
        <v>0</v>
      </c>
      <c r="L9" s="153">
        <f t="shared" ref="L9:L28" si="0">SUM(F9:K9)</f>
        <v>8</v>
      </c>
      <c r="M9" s="164">
        <v>2</v>
      </c>
      <c r="N9" s="164">
        <v>0</v>
      </c>
      <c r="O9" s="164">
        <v>0</v>
      </c>
      <c r="P9" s="165">
        <v>0</v>
      </c>
      <c r="Q9" s="163">
        <v>0</v>
      </c>
      <c r="R9" s="164">
        <v>0</v>
      </c>
      <c r="S9" s="164">
        <v>0</v>
      </c>
      <c r="T9" s="164">
        <v>0</v>
      </c>
      <c r="U9" s="164">
        <v>0</v>
      </c>
      <c r="V9" s="164">
        <v>0</v>
      </c>
      <c r="W9" s="153">
        <f t="shared" ref="W9:W28" si="1">SUM(Q9:V9)</f>
        <v>0</v>
      </c>
      <c r="X9" s="164">
        <v>0</v>
      </c>
      <c r="Y9" s="164">
        <v>0</v>
      </c>
      <c r="Z9" s="164">
        <v>0</v>
      </c>
      <c r="AA9" s="165">
        <v>0</v>
      </c>
      <c r="AB9" s="163">
        <v>0</v>
      </c>
      <c r="AC9" s="164">
        <v>2</v>
      </c>
      <c r="AD9" s="164">
        <v>1</v>
      </c>
      <c r="AE9" s="164">
        <v>0</v>
      </c>
      <c r="AF9" s="164">
        <v>0</v>
      </c>
      <c r="AG9" s="164">
        <v>0</v>
      </c>
      <c r="AH9" s="153">
        <f t="shared" ref="AH9:AH28" si="2">SUM(AB9:AG9)</f>
        <v>3</v>
      </c>
      <c r="AI9" s="164">
        <v>0</v>
      </c>
      <c r="AJ9" s="164">
        <v>0</v>
      </c>
      <c r="AK9" s="164">
        <v>0</v>
      </c>
      <c r="AL9" s="165">
        <v>0</v>
      </c>
      <c r="AM9" s="155">
        <f t="shared" ref="AM9:AM28" si="3">SUM(F9,Q9,AB9)</f>
        <v>0</v>
      </c>
      <c r="AN9" s="156">
        <f t="shared" ref="AN9:AN28" si="4">SUM(G9,R9,AC9)</f>
        <v>6</v>
      </c>
      <c r="AO9" s="156">
        <f t="shared" ref="AO9:AO28" si="5">SUM(H9,S9,AD9)</f>
        <v>3</v>
      </c>
      <c r="AP9" s="156">
        <f t="shared" ref="AP9:AP28" si="6">SUM(I9,T9,AE9)</f>
        <v>2</v>
      </c>
      <c r="AQ9" s="156">
        <f t="shared" ref="AQ9:AQ28" si="7">SUM(J9,U9,AF9)</f>
        <v>0</v>
      </c>
      <c r="AR9" s="156">
        <f t="shared" ref="AR9:AR28" si="8">SUM(K9,V9,AG9)</f>
        <v>0</v>
      </c>
      <c r="AS9" s="157">
        <f t="shared" ref="AS9:AS28" si="9">SUM(L9,W9,AH9)</f>
        <v>11</v>
      </c>
      <c r="AT9" s="156">
        <f t="shared" ref="AT9:AT28" si="10">SUM(M9,X9,AI9)</f>
        <v>2</v>
      </c>
      <c r="AU9" s="156">
        <f t="shared" ref="AU9:AU28" si="11">SUM(N9,Y9,AJ9)</f>
        <v>0</v>
      </c>
      <c r="AV9" s="156">
        <f t="shared" ref="AV9:AV28" si="12">SUM(O9,Z9,AK9)</f>
        <v>0</v>
      </c>
      <c r="AW9" s="158">
        <f t="shared" ref="AW9:AW28" si="13">SUM(P9,AA9,AL9)</f>
        <v>0</v>
      </c>
    </row>
    <row r="10" spans="1:49" ht="16.5" customHeight="1">
      <c r="A10" s="48">
        <v>2</v>
      </c>
      <c r="B10" s="1354" t="s">
        <v>330</v>
      </c>
      <c r="C10" s="1355"/>
      <c r="D10" s="1355"/>
      <c r="E10" s="1356"/>
      <c r="F10" s="166">
        <v>0</v>
      </c>
      <c r="G10" s="167">
        <v>0</v>
      </c>
      <c r="H10" s="167">
        <v>0</v>
      </c>
      <c r="I10" s="167">
        <v>0</v>
      </c>
      <c r="J10" s="167">
        <v>0</v>
      </c>
      <c r="K10" s="167">
        <v>0</v>
      </c>
      <c r="L10" s="154">
        <f t="shared" si="0"/>
        <v>0</v>
      </c>
      <c r="M10" s="167">
        <v>0</v>
      </c>
      <c r="N10" s="167">
        <v>0</v>
      </c>
      <c r="O10" s="167">
        <v>0</v>
      </c>
      <c r="P10" s="168">
        <v>0</v>
      </c>
      <c r="Q10" s="166">
        <v>0</v>
      </c>
      <c r="R10" s="167">
        <v>0</v>
      </c>
      <c r="S10" s="167">
        <v>0</v>
      </c>
      <c r="T10" s="167">
        <v>0</v>
      </c>
      <c r="U10" s="167">
        <v>0</v>
      </c>
      <c r="V10" s="167">
        <v>0</v>
      </c>
      <c r="W10" s="154">
        <f t="shared" si="1"/>
        <v>0</v>
      </c>
      <c r="X10" s="167">
        <v>0</v>
      </c>
      <c r="Y10" s="167">
        <v>0</v>
      </c>
      <c r="Z10" s="167">
        <v>0</v>
      </c>
      <c r="AA10" s="168">
        <v>0</v>
      </c>
      <c r="AB10" s="166">
        <v>0</v>
      </c>
      <c r="AC10" s="167">
        <v>2</v>
      </c>
      <c r="AD10" s="167">
        <v>0</v>
      </c>
      <c r="AE10" s="167">
        <v>1</v>
      </c>
      <c r="AF10" s="167">
        <v>2</v>
      </c>
      <c r="AG10" s="167">
        <v>0</v>
      </c>
      <c r="AH10" s="154">
        <f t="shared" si="2"/>
        <v>5</v>
      </c>
      <c r="AI10" s="167">
        <v>0</v>
      </c>
      <c r="AJ10" s="167">
        <v>0</v>
      </c>
      <c r="AK10" s="167">
        <v>0</v>
      </c>
      <c r="AL10" s="168">
        <v>0</v>
      </c>
      <c r="AM10" s="159">
        <f t="shared" si="3"/>
        <v>0</v>
      </c>
      <c r="AN10" s="160">
        <f t="shared" si="4"/>
        <v>2</v>
      </c>
      <c r="AO10" s="160">
        <f t="shared" si="5"/>
        <v>0</v>
      </c>
      <c r="AP10" s="160">
        <f t="shared" si="6"/>
        <v>1</v>
      </c>
      <c r="AQ10" s="160">
        <f t="shared" si="7"/>
        <v>2</v>
      </c>
      <c r="AR10" s="160">
        <f t="shared" si="8"/>
        <v>0</v>
      </c>
      <c r="AS10" s="161">
        <f t="shared" si="9"/>
        <v>5</v>
      </c>
      <c r="AT10" s="160">
        <f t="shared" si="10"/>
        <v>0</v>
      </c>
      <c r="AU10" s="160">
        <f t="shared" si="11"/>
        <v>0</v>
      </c>
      <c r="AV10" s="160">
        <f t="shared" si="12"/>
        <v>0</v>
      </c>
      <c r="AW10" s="162">
        <f t="shared" si="13"/>
        <v>0</v>
      </c>
    </row>
    <row r="11" spans="1:49" ht="16.5" customHeight="1">
      <c r="A11" s="48">
        <v>3</v>
      </c>
      <c r="B11" s="1354" t="s">
        <v>331</v>
      </c>
      <c r="C11" s="1355"/>
      <c r="D11" s="1355"/>
      <c r="E11" s="1356"/>
      <c r="F11" s="166">
        <v>0</v>
      </c>
      <c r="G11" s="167">
        <v>0</v>
      </c>
      <c r="H11" s="167">
        <v>0</v>
      </c>
      <c r="I11" s="167">
        <v>0</v>
      </c>
      <c r="J11" s="167">
        <v>0</v>
      </c>
      <c r="K11" s="167">
        <v>0</v>
      </c>
      <c r="L11" s="154">
        <f t="shared" si="0"/>
        <v>0</v>
      </c>
      <c r="M11" s="167">
        <v>0</v>
      </c>
      <c r="N11" s="167">
        <v>0</v>
      </c>
      <c r="O11" s="167">
        <v>0</v>
      </c>
      <c r="P11" s="168">
        <v>0</v>
      </c>
      <c r="Q11" s="166">
        <v>0</v>
      </c>
      <c r="R11" s="167">
        <v>0</v>
      </c>
      <c r="S11" s="167">
        <v>0</v>
      </c>
      <c r="T11" s="167">
        <v>0</v>
      </c>
      <c r="U11" s="167">
        <v>0</v>
      </c>
      <c r="V11" s="167">
        <v>0</v>
      </c>
      <c r="W11" s="154">
        <f t="shared" si="1"/>
        <v>0</v>
      </c>
      <c r="X11" s="167">
        <v>0</v>
      </c>
      <c r="Y11" s="167">
        <v>0</v>
      </c>
      <c r="Z11" s="167">
        <v>0</v>
      </c>
      <c r="AA11" s="168">
        <v>0</v>
      </c>
      <c r="AB11" s="166">
        <v>0</v>
      </c>
      <c r="AC11" s="167">
        <v>2</v>
      </c>
      <c r="AD11" s="167">
        <v>0</v>
      </c>
      <c r="AE11" s="167">
        <v>0</v>
      </c>
      <c r="AF11" s="167">
        <v>2</v>
      </c>
      <c r="AG11" s="167">
        <v>0</v>
      </c>
      <c r="AH11" s="154">
        <f t="shared" si="2"/>
        <v>4</v>
      </c>
      <c r="AI11" s="167">
        <v>4</v>
      </c>
      <c r="AJ11" s="167">
        <v>0</v>
      </c>
      <c r="AK11" s="167">
        <v>0</v>
      </c>
      <c r="AL11" s="168">
        <v>0</v>
      </c>
      <c r="AM11" s="159">
        <f t="shared" si="3"/>
        <v>0</v>
      </c>
      <c r="AN11" s="160">
        <f t="shared" si="4"/>
        <v>2</v>
      </c>
      <c r="AO11" s="160">
        <f t="shared" si="5"/>
        <v>0</v>
      </c>
      <c r="AP11" s="160">
        <f t="shared" si="6"/>
        <v>0</v>
      </c>
      <c r="AQ11" s="160">
        <f t="shared" si="7"/>
        <v>2</v>
      </c>
      <c r="AR11" s="160">
        <f t="shared" si="8"/>
        <v>0</v>
      </c>
      <c r="AS11" s="161">
        <f t="shared" si="9"/>
        <v>4</v>
      </c>
      <c r="AT11" s="160">
        <f t="shared" si="10"/>
        <v>4</v>
      </c>
      <c r="AU11" s="160">
        <f t="shared" si="11"/>
        <v>0</v>
      </c>
      <c r="AV11" s="160">
        <f t="shared" si="12"/>
        <v>0</v>
      </c>
      <c r="AW11" s="162">
        <f t="shared" si="13"/>
        <v>0</v>
      </c>
    </row>
    <row r="12" spans="1:49" ht="16.5" customHeight="1">
      <c r="A12" s="48">
        <v>4</v>
      </c>
      <c r="B12" s="1349"/>
      <c r="C12" s="418"/>
      <c r="D12" s="418"/>
      <c r="E12" s="1350"/>
      <c r="F12" s="51"/>
      <c r="G12" s="52"/>
      <c r="H12" s="52"/>
      <c r="I12" s="52"/>
      <c r="J12" s="52"/>
      <c r="K12" s="52"/>
      <c r="L12" s="53">
        <f t="shared" si="0"/>
        <v>0</v>
      </c>
      <c r="M12" s="52"/>
      <c r="N12" s="52"/>
      <c r="O12" s="52"/>
      <c r="P12" s="54"/>
      <c r="Q12" s="51"/>
      <c r="R12" s="52"/>
      <c r="S12" s="52"/>
      <c r="T12" s="52"/>
      <c r="U12" s="52"/>
      <c r="V12" s="52"/>
      <c r="W12" s="53">
        <f t="shared" si="1"/>
        <v>0</v>
      </c>
      <c r="X12" s="52"/>
      <c r="Y12" s="52"/>
      <c r="Z12" s="52"/>
      <c r="AA12" s="54"/>
      <c r="AB12" s="51"/>
      <c r="AC12" s="52"/>
      <c r="AD12" s="52"/>
      <c r="AE12" s="52"/>
      <c r="AF12" s="52"/>
      <c r="AG12" s="52"/>
      <c r="AH12" s="53">
        <f t="shared" si="2"/>
        <v>0</v>
      </c>
      <c r="AI12" s="52"/>
      <c r="AJ12" s="52"/>
      <c r="AK12" s="52"/>
      <c r="AL12" s="54"/>
      <c r="AM12" s="55">
        <f t="shared" si="3"/>
        <v>0</v>
      </c>
      <c r="AN12" s="56">
        <f t="shared" si="4"/>
        <v>0</v>
      </c>
      <c r="AO12" s="56">
        <f t="shared" si="5"/>
        <v>0</v>
      </c>
      <c r="AP12" s="56">
        <f t="shared" si="6"/>
        <v>0</v>
      </c>
      <c r="AQ12" s="56">
        <f t="shared" si="7"/>
        <v>0</v>
      </c>
      <c r="AR12" s="56">
        <f t="shared" si="8"/>
        <v>0</v>
      </c>
      <c r="AS12" s="75">
        <f t="shared" si="9"/>
        <v>0</v>
      </c>
      <c r="AT12" s="56">
        <f t="shared" si="10"/>
        <v>0</v>
      </c>
      <c r="AU12" s="56">
        <f t="shared" si="11"/>
        <v>0</v>
      </c>
      <c r="AV12" s="56">
        <f t="shared" si="12"/>
        <v>0</v>
      </c>
      <c r="AW12" s="57">
        <f t="shared" si="13"/>
        <v>0</v>
      </c>
    </row>
    <row r="13" spans="1:49" ht="16.5" customHeight="1">
      <c r="A13" s="48">
        <v>5</v>
      </c>
      <c r="B13" s="1349"/>
      <c r="C13" s="418"/>
      <c r="D13" s="418"/>
      <c r="E13" s="1350"/>
      <c r="F13" s="51"/>
      <c r="G13" s="52"/>
      <c r="H13" s="52"/>
      <c r="I13" s="52"/>
      <c r="J13" s="52"/>
      <c r="K13" s="52"/>
      <c r="L13" s="53">
        <f t="shared" si="0"/>
        <v>0</v>
      </c>
      <c r="M13" s="52"/>
      <c r="N13" s="52"/>
      <c r="O13" s="52"/>
      <c r="P13" s="54"/>
      <c r="Q13" s="51"/>
      <c r="R13" s="52"/>
      <c r="S13" s="52"/>
      <c r="T13" s="52"/>
      <c r="U13" s="52"/>
      <c r="V13" s="52"/>
      <c r="W13" s="53">
        <f t="shared" si="1"/>
        <v>0</v>
      </c>
      <c r="X13" s="52"/>
      <c r="Y13" s="52"/>
      <c r="Z13" s="52"/>
      <c r="AA13" s="54"/>
      <c r="AB13" s="51"/>
      <c r="AC13" s="52"/>
      <c r="AD13" s="52"/>
      <c r="AE13" s="52"/>
      <c r="AF13" s="52"/>
      <c r="AG13" s="52"/>
      <c r="AH13" s="53">
        <f t="shared" si="2"/>
        <v>0</v>
      </c>
      <c r="AI13" s="52"/>
      <c r="AJ13" s="52"/>
      <c r="AK13" s="52"/>
      <c r="AL13" s="54"/>
      <c r="AM13" s="55">
        <f t="shared" si="3"/>
        <v>0</v>
      </c>
      <c r="AN13" s="56">
        <f t="shared" si="4"/>
        <v>0</v>
      </c>
      <c r="AO13" s="56">
        <f t="shared" si="5"/>
        <v>0</v>
      </c>
      <c r="AP13" s="56">
        <f t="shared" si="6"/>
        <v>0</v>
      </c>
      <c r="AQ13" s="56">
        <f t="shared" si="7"/>
        <v>0</v>
      </c>
      <c r="AR13" s="56">
        <f t="shared" si="8"/>
        <v>0</v>
      </c>
      <c r="AS13" s="75">
        <f t="shared" si="9"/>
        <v>0</v>
      </c>
      <c r="AT13" s="56">
        <f t="shared" si="10"/>
        <v>0</v>
      </c>
      <c r="AU13" s="56">
        <f t="shared" si="11"/>
        <v>0</v>
      </c>
      <c r="AV13" s="56">
        <f t="shared" si="12"/>
        <v>0</v>
      </c>
      <c r="AW13" s="57">
        <f t="shared" si="13"/>
        <v>0</v>
      </c>
    </row>
    <row r="14" spans="1:49" ht="16.5" customHeight="1">
      <c r="A14" s="48">
        <v>6</v>
      </c>
      <c r="B14" s="1349"/>
      <c r="C14" s="418"/>
      <c r="D14" s="418"/>
      <c r="E14" s="1350"/>
      <c r="F14" s="51"/>
      <c r="G14" s="52"/>
      <c r="H14" s="52"/>
      <c r="I14" s="52"/>
      <c r="J14" s="52"/>
      <c r="K14" s="52"/>
      <c r="L14" s="53">
        <f t="shared" si="0"/>
        <v>0</v>
      </c>
      <c r="M14" s="52"/>
      <c r="N14" s="52"/>
      <c r="O14" s="52"/>
      <c r="P14" s="54"/>
      <c r="Q14" s="51"/>
      <c r="R14" s="52"/>
      <c r="S14" s="52"/>
      <c r="T14" s="52"/>
      <c r="U14" s="52"/>
      <c r="V14" s="52"/>
      <c r="W14" s="53">
        <f t="shared" si="1"/>
        <v>0</v>
      </c>
      <c r="X14" s="52"/>
      <c r="Y14" s="52"/>
      <c r="Z14" s="52"/>
      <c r="AA14" s="54"/>
      <c r="AB14" s="51"/>
      <c r="AC14" s="52"/>
      <c r="AD14" s="52"/>
      <c r="AE14" s="52"/>
      <c r="AF14" s="52"/>
      <c r="AG14" s="52"/>
      <c r="AH14" s="53">
        <f t="shared" si="2"/>
        <v>0</v>
      </c>
      <c r="AI14" s="52"/>
      <c r="AJ14" s="52"/>
      <c r="AK14" s="52"/>
      <c r="AL14" s="54"/>
      <c r="AM14" s="55">
        <f t="shared" si="3"/>
        <v>0</v>
      </c>
      <c r="AN14" s="56">
        <f t="shared" si="4"/>
        <v>0</v>
      </c>
      <c r="AO14" s="56">
        <f t="shared" si="5"/>
        <v>0</v>
      </c>
      <c r="AP14" s="56">
        <f t="shared" si="6"/>
        <v>0</v>
      </c>
      <c r="AQ14" s="56">
        <f t="shared" si="7"/>
        <v>0</v>
      </c>
      <c r="AR14" s="56">
        <f t="shared" si="8"/>
        <v>0</v>
      </c>
      <c r="AS14" s="75">
        <f t="shared" si="9"/>
        <v>0</v>
      </c>
      <c r="AT14" s="56">
        <f t="shared" si="10"/>
        <v>0</v>
      </c>
      <c r="AU14" s="56">
        <f t="shared" si="11"/>
        <v>0</v>
      </c>
      <c r="AV14" s="56">
        <f t="shared" si="12"/>
        <v>0</v>
      </c>
      <c r="AW14" s="57">
        <f t="shared" si="13"/>
        <v>0</v>
      </c>
    </row>
    <row r="15" spans="1:49" ht="16.5" customHeight="1">
      <c r="A15" s="48">
        <v>7</v>
      </c>
      <c r="B15" s="1349"/>
      <c r="C15" s="418"/>
      <c r="D15" s="418"/>
      <c r="E15" s="1350"/>
      <c r="F15" s="51"/>
      <c r="G15" s="52"/>
      <c r="H15" s="52"/>
      <c r="I15" s="52"/>
      <c r="J15" s="52"/>
      <c r="K15" s="52"/>
      <c r="L15" s="53">
        <f t="shared" si="0"/>
        <v>0</v>
      </c>
      <c r="M15" s="52"/>
      <c r="N15" s="52"/>
      <c r="O15" s="52"/>
      <c r="P15" s="54"/>
      <c r="Q15" s="51"/>
      <c r="R15" s="52"/>
      <c r="S15" s="52"/>
      <c r="T15" s="52"/>
      <c r="U15" s="52"/>
      <c r="V15" s="52"/>
      <c r="W15" s="53">
        <f t="shared" si="1"/>
        <v>0</v>
      </c>
      <c r="X15" s="52"/>
      <c r="Y15" s="52"/>
      <c r="Z15" s="52"/>
      <c r="AA15" s="54"/>
      <c r="AB15" s="51"/>
      <c r="AC15" s="52"/>
      <c r="AD15" s="52"/>
      <c r="AE15" s="52"/>
      <c r="AF15" s="52"/>
      <c r="AG15" s="52"/>
      <c r="AH15" s="53">
        <f t="shared" si="2"/>
        <v>0</v>
      </c>
      <c r="AI15" s="52"/>
      <c r="AJ15" s="52"/>
      <c r="AK15" s="52"/>
      <c r="AL15" s="54"/>
      <c r="AM15" s="55">
        <f t="shared" si="3"/>
        <v>0</v>
      </c>
      <c r="AN15" s="56">
        <f t="shared" si="4"/>
        <v>0</v>
      </c>
      <c r="AO15" s="56">
        <f t="shared" si="5"/>
        <v>0</v>
      </c>
      <c r="AP15" s="56">
        <f t="shared" si="6"/>
        <v>0</v>
      </c>
      <c r="AQ15" s="56">
        <f t="shared" si="7"/>
        <v>0</v>
      </c>
      <c r="AR15" s="56">
        <f t="shared" si="8"/>
        <v>0</v>
      </c>
      <c r="AS15" s="75">
        <f t="shared" si="9"/>
        <v>0</v>
      </c>
      <c r="AT15" s="56">
        <f t="shared" si="10"/>
        <v>0</v>
      </c>
      <c r="AU15" s="56">
        <f t="shared" si="11"/>
        <v>0</v>
      </c>
      <c r="AV15" s="56">
        <f t="shared" si="12"/>
        <v>0</v>
      </c>
      <c r="AW15" s="57">
        <f t="shared" si="13"/>
        <v>0</v>
      </c>
    </row>
    <row r="16" spans="1:49" ht="16.5" customHeight="1">
      <c r="A16" s="48">
        <v>8</v>
      </c>
      <c r="B16" s="1349"/>
      <c r="C16" s="418"/>
      <c r="D16" s="418"/>
      <c r="E16" s="1350"/>
      <c r="F16" s="51"/>
      <c r="G16" s="52"/>
      <c r="H16" s="52"/>
      <c r="I16" s="52"/>
      <c r="J16" s="52"/>
      <c r="K16" s="52"/>
      <c r="L16" s="53">
        <f t="shared" si="0"/>
        <v>0</v>
      </c>
      <c r="M16" s="52"/>
      <c r="N16" s="52"/>
      <c r="O16" s="52"/>
      <c r="P16" s="54"/>
      <c r="Q16" s="51"/>
      <c r="R16" s="52"/>
      <c r="S16" s="52"/>
      <c r="T16" s="52"/>
      <c r="U16" s="52"/>
      <c r="V16" s="52"/>
      <c r="W16" s="53">
        <f t="shared" si="1"/>
        <v>0</v>
      </c>
      <c r="X16" s="52"/>
      <c r="Y16" s="52"/>
      <c r="Z16" s="52"/>
      <c r="AA16" s="54"/>
      <c r="AB16" s="51"/>
      <c r="AC16" s="52"/>
      <c r="AD16" s="52"/>
      <c r="AE16" s="52"/>
      <c r="AF16" s="52"/>
      <c r="AG16" s="52"/>
      <c r="AH16" s="53">
        <f t="shared" si="2"/>
        <v>0</v>
      </c>
      <c r="AI16" s="52"/>
      <c r="AJ16" s="52"/>
      <c r="AK16" s="52"/>
      <c r="AL16" s="54"/>
      <c r="AM16" s="55">
        <f t="shared" si="3"/>
        <v>0</v>
      </c>
      <c r="AN16" s="56">
        <f t="shared" si="4"/>
        <v>0</v>
      </c>
      <c r="AO16" s="56">
        <f t="shared" si="5"/>
        <v>0</v>
      </c>
      <c r="AP16" s="56">
        <f t="shared" si="6"/>
        <v>0</v>
      </c>
      <c r="AQ16" s="56">
        <f t="shared" si="7"/>
        <v>0</v>
      </c>
      <c r="AR16" s="56">
        <f t="shared" si="8"/>
        <v>0</v>
      </c>
      <c r="AS16" s="75">
        <f t="shared" si="9"/>
        <v>0</v>
      </c>
      <c r="AT16" s="56">
        <f t="shared" si="10"/>
        <v>0</v>
      </c>
      <c r="AU16" s="56">
        <f t="shared" si="11"/>
        <v>0</v>
      </c>
      <c r="AV16" s="56">
        <f t="shared" si="12"/>
        <v>0</v>
      </c>
      <c r="AW16" s="57">
        <f t="shared" si="13"/>
        <v>0</v>
      </c>
    </row>
    <row r="17" spans="1:49" ht="16.5" customHeight="1">
      <c r="A17" s="48">
        <v>9</v>
      </c>
      <c r="B17" s="1349"/>
      <c r="C17" s="418"/>
      <c r="D17" s="418"/>
      <c r="E17" s="1350"/>
      <c r="F17" s="51"/>
      <c r="G17" s="52"/>
      <c r="H17" s="52"/>
      <c r="I17" s="52"/>
      <c r="J17" s="52"/>
      <c r="K17" s="52"/>
      <c r="L17" s="53">
        <f t="shared" si="0"/>
        <v>0</v>
      </c>
      <c r="M17" s="52"/>
      <c r="N17" s="52"/>
      <c r="O17" s="52"/>
      <c r="P17" s="54"/>
      <c r="Q17" s="51"/>
      <c r="R17" s="52"/>
      <c r="S17" s="52"/>
      <c r="T17" s="52"/>
      <c r="U17" s="52"/>
      <c r="V17" s="52"/>
      <c r="W17" s="53">
        <f t="shared" si="1"/>
        <v>0</v>
      </c>
      <c r="X17" s="52"/>
      <c r="Y17" s="52"/>
      <c r="Z17" s="52"/>
      <c r="AA17" s="54"/>
      <c r="AB17" s="51"/>
      <c r="AC17" s="52"/>
      <c r="AD17" s="52"/>
      <c r="AE17" s="52"/>
      <c r="AF17" s="52"/>
      <c r="AG17" s="52"/>
      <c r="AH17" s="53">
        <f t="shared" si="2"/>
        <v>0</v>
      </c>
      <c r="AI17" s="52"/>
      <c r="AJ17" s="52"/>
      <c r="AK17" s="52"/>
      <c r="AL17" s="54"/>
      <c r="AM17" s="55">
        <f t="shared" si="3"/>
        <v>0</v>
      </c>
      <c r="AN17" s="56">
        <f t="shared" si="4"/>
        <v>0</v>
      </c>
      <c r="AO17" s="56">
        <f t="shared" si="5"/>
        <v>0</v>
      </c>
      <c r="AP17" s="56">
        <f t="shared" si="6"/>
        <v>0</v>
      </c>
      <c r="AQ17" s="56">
        <f t="shared" si="7"/>
        <v>0</v>
      </c>
      <c r="AR17" s="56">
        <f t="shared" si="8"/>
        <v>0</v>
      </c>
      <c r="AS17" s="75">
        <f t="shared" si="9"/>
        <v>0</v>
      </c>
      <c r="AT17" s="56">
        <f t="shared" si="10"/>
        <v>0</v>
      </c>
      <c r="AU17" s="56">
        <f t="shared" si="11"/>
        <v>0</v>
      </c>
      <c r="AV17" s="56">
        <f t="shared" si="12"/>
        <v>0</v>
      </c>
      <c r="AW17" s="57">
        <f t="shared" si="13"/>
        <v>0</v>
      </c>
    </row>
    <row r="18" spans="1:49" ht="16.5" customHeight="1">
      <c r="A18" s="48">
        <v>10</v>
      </c>
      <c r="B18" s="1349"/>
      <c r="C18" s="418"/>
      <c r="D18" s="418"/>
      <c r="E18" s="1350"/>
      <c r="F18" s="51"/>
      <c r="G18" s="52"/>
      <c r="H18" s="52"/>
      <c r="I18" s="52"/>
      <c r="J18" s="52"/>
      <c r="K18" s="52"/>
      <c r="L18" s="53">
        <f t="shared" si="0"/>
        <v>0</v>
      </c>
      <c r="M18" s="52"/>
      <c r="N18" s="52"/>
      <c r="O18" s="52"/>
      <c r="P18" s="54"/>
      <c r="Q18" s="51"/>
      <c r="R18" s="52"/>
      <c r="S18" s="52"/>
      <c r="T18" s="52"/>
      <c r="U18" s="52"/>
      <c r="V18" s="52"/>
      <c r="W18" s="53">
        <f t="shared" si="1"/>
        <v>0</v>
      </c>
      <c r="X18" s="52"/>
      <c r="Y18" s="52"/>
      <c r="Z18" s="52"/>
      <c r="AA18" s="54"/>
      <c r="AB18" s="51"/>
      <c r="AC18" s="52"/>
      <c r="AD18" s="52"/>
      <c r="AE18" s="52"/>
      <c r="AF18" s="52"/>
      <c r="AG18" s="52"/>
      <c r="AH18" s="53">
        <f t="shared" si="2"/>
        <v>0</v>
      </c>
      <c r="AI18" s="52"/>
      <c r="AJ18" s="52"/>
      <c r="AK18" s="52"/>
      <c r="AL18" s="54"/>
      <c r="AM18" s="55">
        <f t="shared" si="3"/>
        <v>0</v>
      </c>
      <c r="AN18" s="56">
        <f t="shared" si="4"/>
        <v>0</v>
      </c>
      <c r="AO18" s="56">
        <f t="shared" si="5"/>
        <v>0</v>
      </c>
      <c r="AP18" s="56">
        <f t="shared" si="6"/>
        <v>0</v>
      </c>
      <c r="AQ18" s="56">
        <f t="shared" si="7"/>
        <v>0</v>
      </c>
      <c r="AR18" s="56">
        <f t="shared" si="8"/>
        <v>0</v>
      </c>
      <c r="AS18" s="75">
        <f t="shared" si="9"/>
        <v>0</v>
      </c>
      <c r="AT18" s="56">
        <f t="shared" si="10"/>
        <v>0</v>
      </c>
      <c r="AU18" s="56">
        <f t="shared" si="11"/>
        <v>0</v>
      </c>
      <c r="AV18" s="56">
        <f t="shared" si="12"/>
        <v>0</v>
      </c>
      <c r="AW18" s="57">
        <f t="shared" si="13"/>
        <v>0</v>
      </c>
    </row>
    <row r="19" spans="1:49" ht="16.5" customHeight="1">
      <c r="A19" s="48">
        <v>11</v>
      </c>
      <c r="B19" s="1349"/>
      <c r="C19" s="418"/>
      <c r="D19" s="418"/>
      <c r="E19" s="1350"/>
      <c r="F19" s="51"/>
      <c r="G19" s="52"/>
      <c r="H19" s="52"/>
      <c r="I19" s="52"/>
      <c r="J19" s="52"/>
      <c r="K19" s="52"/>
      <c r="L19" s="53">
        <f t="shared" si="0"/>
        <v>0</v>
      </c>
      <c r="M19" s="52"/>
      <c r="N19" s="52"/>
      <c r="O19" s="52"/>
      <c r="P19" s="54"/>
      <c r="Q19" s="51"/>
      <c r="R19" s="52"/>
      <c r="S19" s="52"/>
      <c r="T19" s="52"/>
      <c r="U19" s="52"/>
      <c r="V19" s="52"/>
      <c r="W19" s="53">
        <f t="shared" si="1"/>
        <v>0</v>
      </c>
      <c r="X19" s="52"/>
      <c r="Y19" s="52"/>
      <c r="Z19" s="52"/>
      <c r="AA19" s="54"/>
      <c r="AB19" s="51"/>
      <c r="AC19" s="52"/>
      <c r="AD19" s="52"/>
      <c r="AE19" s="52"/>
      <c r="AF19" s="52"/>
      <c r="AG19" s="52"/>
      <c r="AH19" s="53">
        <f t="shared" si="2"/>
        <v>0</v>
      </c>
      <c r="AI19" s="52"/>
      <c r="AJ19" s="52"/>
      <c r="AK19" s="52"/>
      <c r="AL19" s="54"/>
      <c r="AM19" s="55">
        <f t="shared" si="3"/>
        <v>0</v>
      </c>
      <c r="AN19" s="56">
        <f t="shared" si="4"/>
        <v>0</v>
      </c>
      <c r="AO19" s="56">
        <f t="shared" si="5"/>
        <v>0</v>
      </c>
      <c r="AP19" s="56">
        <f t="shared" si="6"/>
        <v>0</v>
      </c>
      <c r="AQ19" s="56">
        <f t="shared" si="7"/>
        <v>0</v>
      </c>
      <c r="AR19" s="56">
        <f t="shared" si="8"/>
        <v>0</v>
      </c>
      <c r="AS19" s="75">
        <f t="shared" si="9"/>
        <v>0</v>
      </c>
      <c r="AT19" s="56">
        <f t="shared" si="10"/>
        <v>0</v>
      </c>
      <c r="AU19" s="56">
        <f t="shared" si="11"/>
        <v>0</v>
      </c>
      <c r="AV19" s="56">
        <f t="shared" si="12"/>
        <v>0</v>
      </c>
      <c r="AW19" s="57">
        <f t="shared" si="13"/>
        <v>0</v>
      </c>
    </row>
    <row r="20" spans="1:49" ht="16.5" customHeight="1">
      <c r="A20" s="48">
        <v>12</v>
      </c>
      <c r="B20" s="1349"/>
      <c r="C20" s="418"/>
      <c r="D20" s="418"/>
      <c r="E20" s="1350"/>
      <c r="F20" s="51"/>
      <c r="G20" s="52"/>
      <c r="H20" s="52"/>
      <c r="I20" s="52"/>
      <c r="J20" s="52"/>
      <c r="K20" s="52"/>
      <c r="L20" s="53">
        <f t="shared" si="0"/>
        <v>0</v>
      </c>
      <c r="M20" s="52"/>
      <c r="N20" s="52"/>
      <c r="O20" s="52"/>
      <c r="P20" s="54"/>
      <c r="Q20" s="51"/>
      <c r="R20" s="52"/>
      <c r="S20" s="52"/>
      <c r="T20" s="52"/>
      <c r="U20" s="52"/>
      <c r="V20" s="52"/>
      <c r="W20" s="53">
        <f t="shared" si="1"/>
        <v>0</v>
      </c>
      <c r="X20" s="52"/>
      <c r="Y20" s="52"/>
      <c r="Z20" s="52"/>
      <c r="AA20" s="54"/>
      <c r="AB20" s="51"/>
      <c r="AC20" s="52"/>
      <c r="AD20" s="52"/>
      <c r="AE20" s="52"/>
      <c r="AF20" s="52"/>
      <c r="AG20" s="52"/>
      <c r="AH20" s="53">
        <f t="shared" si="2"/>
        <v>0</v>
      </c>
      <c r="AI20" s="52"/>
      <c r="AJ20" s="52"/>
      <c r="AK20" s="52"/>
      <c r="AL20" s="54"/>
      <c r="AM20" s="55">
        <f t="shared" si="3"/>
        <v>0</v>
      </c>
      <c r="AN20" s="56">
        <f t="shared" si="4"/>
        <v>0</v>
      </c>
      <c r="AO20" s="56">
        <f t="shared" si="5"/>
        <v>0</v>
      </c>
      <c r="AP20" s="56">
        <f t="shared" si="6"/>
        <v>0</v>
      </c>
      <c r="AQ20" s="56">
        <f t="shared" si="7"/>
        <v>0</v>
      </c>
      <c r="AR20" s="56">
        <f t="shared" si="8"/>
        <v>0</v>
      </c>
      <c r="AS20" s="75">
        <f t="shared" si="9"/>
        <v>0</v>
      </c>
      <c r="AT20" s="56">
        <f t="shared" si="10"/>
        <v>0</v>
      </c>
      <c r="AU20" s="56">
        <f t="shared" si="11"/>
        <v>0</v>
      </c>
      <c r="AV20" s="56">
        <f t="shared" si="12"/>
        <v>0</v>
      </c>
      <c r="AW20" s="57">
        <f t="shared" si="13"/>
        <v>0</v>
      </c>
    </row>
    <row r="21" spans="1:49" ht="16.5" customHeight="1">
      <c r="A21" s="48">
        <v>13</v>
      </c>
      <c r="B21" s="1349"/>
      <c r="C21" s="418"/>
      <c r="D21" s="418"/>
      <c r="E21" s="1350"/>
      <c r="F21" s="51"/>
      <c r="G21" s="52"/>
      <c r="H21" s="52"/>
      <c r="I21" s="52"/>
      <c r="J21" s="52"/>
      <c r="K21" s="52"/>
      <c r="L21" s="53">
        <f t="shared" si="0"/>
        <v>0</v>
      </c>
      <c r="M21" s="52"/>
      <c r="N21" s="52"/>
      <c r="O21" s="52"/>
      <c r="P21" s="54"/>
      <c r="Q21" s="51"/>
      <c r="R21" s="52"/>
      <c r="S21" s="52"/>
      <c r="T21" s="52"/>
      <c r="U21" s="52"/>
      <c r="V21" s="52"/>
      <c r="W21" s="53">
        <f t="shared" si="1"/>
        <v>0</v>
      </c>
      <c r="X21" s="52"/>
      <c r="Y21" s="52"/>
      <c r="Z21" s="52"/>
      <c r="AA21" s="54"/>
      <c r="AB21" s="51"/>
      <c r="AC21" s="52"/>
      <c r="AD21" s="52"/>
      <c r="AE21" s="52"/>
      <c r="AF21" s="52"/>
      <c r="AG21" s="52"/>
      <c r="AH21" s="53">
        <f t="shared" si="2"/>
        <v>0</v>
      </c>
      <c r="AI21" s="52"/>
      <c r="AJ21" s="52"/>
      <c r="AK21" s="52"/>
      <c r="AL21" s="54"/>
      <c r="AM21" s="55">
        <f t="shared" si="3"/>
        <v>0</v>
      </c>
      <c r="AN21" s="56">
        <f t="shared" si="4"/>
        <v>0</v>
      </c>
      <c r="AO21" s="56">
        <f t="shared" si="5"/>
        <v>0</v>
      </c>
      <c r="AP21" s="56">
        <f t="shared" si="6"/>
        <v>0</v>
      </c>
      <c r="AQ21" s="56">
        <f t="shared" si="7"/>
        <v>0</v>
      </c>
      <c r="AR21" s="56">
        <f t="shared" si="8"/>
        <v>0</v>
      </c>
      <c r="AS21" s="75">
        <f t="shared" si="9"/>
        <v>0</v>
      </c>
      <c r="AT21" s="56">
        <f t="shared" si="10"/>
        <v>0</v>
      </c>
      <c r="AU21" s="56">
        <f t="shared" si="11"/>
        <v>0</v>
      </c>
      <c r="AV21" s="56">
        <f t="shared" si="12"/>
        <v>0</v>
      </c>
      <c r="AW21" s="57">
        <f t="shared" si="13"/>
        <v>0</v>
      </c>
    </row>
    <row r="22" spans="1:49" ht="16.5" customHeight="1">
      <c r="A22" s="48">
        <v>14</v>
      </c>
      <c r="B22" s="1349"/>
      <c r="C22" s="418"/>
      <c r="D22" s="418"/>
      <c r="E22" s="1350"/>
      <c r="F22" s="51"/>
      <c r="G22" s="52"/>
      <c r="H22" s="52"/>
      <c r="I22" s="52"/>
      <c r="J22" s="52"/>
      <c r="K22" s="52"/>
      <c r="L22" s="53">
        <f t="shared" si="0"/>
        <v>0</v>
      </c>
      <c r="M22" s="52"/>
      <c r="N22" s="52"/>
      <c r="O22" s="52"/>
      <c r="P22" s="54"/>
      <c r="Q22" s="51"/>
      <c r="R22" s="52"/>
      <c r="S22" s="52"/>
      <c r="T22" s="52"/>
      <c r="U22" s="52"/>
      <c r="V22" s="52"/>
      <c r="W22" s="53">
        <f t="shared" si="1"/>
        <v>0</v>
      </c>
      <c r="X22" s="52"/>
      <c r="Y22" s="52"/>
      <c r="Z22" s="52"/>
      <c r="AA22" s="54"/>
      <c r="AB22" s="51"/>
      <c r="AC22" s="52"/>
      <c r="AD22" s="52"/>
      <c r="AE22" s="52"/>
      <c r="AF22" s="52"/>
      <c r="AG22" s="52"/>
      <c r="AH22" s="53">
        <f t="shared" si="2"/>
        <v>0</v>
      </c>
      <c r="AI22" s="52"/>
      <c r="AJ22" s="52"/>
      <c r="AK22" s="52"/>
      <c r="AL22" s="54"/>
      <c r="AM22" s="55">
        <f t="shared" si="3"/>
        <v>0</v>
      </c>
      <c r="AN22" s="56">
        <f t="shared" si="4"/>
        <v>0</v>
      </c>
      <c r="AO22" s="56">
        <f t="shared" si="5"/>
        <v>0</v>
      </c>
      <c r="AP22" s="56">
        <f t="shared" si="6"/>
        <v>0</v>
      </c>
      <c r="AQ22" s="56">
        <f t="shared" si="7"/>
        <v>0</v>
      </c>
      <c r="AR22" s="56">
        <f t="shared" si="8"/>
        <v>0</v>
      </c>
      <c r="AS22" s="75">
        <f t="shared" si="9"/>
        <v>0</v>
      </c>
      <c r="AT22" s="56">
        <f t="shared" si="10"/>
        <v>0</v>
      </c>
      <c r="AU22" s="56">
        <f t="shared" si="11"/>
        <v>0</v>
      </c>
      <c r="AV22" s="56">
        <f t="shared" si="12"/>
        <v>0</v>
      </c>
      <c r="AW22" s="57">
        <f t="shared" si="13"/>
        <v>0</v>
      </c>
    </row>
    <row r="23" spans="1:49" ht="16.5" customHeight="1">
      <c r="A23" s="48">
        <v>15</v>
      </c>
      <c r="B23" s="1349"/>
      <c r="C23" s="418"/>
      <c r="D23" s="418"/>
      <c r="E23" s="1350"/>
      <c r="F23" s="51"/>
      <c r="G23" s="52"/>
      <c r="H23" s="52"/>
      <c r="I23" s="52"/>
      <c r="J23" s="52"/>
      <c r="K23" s="52"/>
      <c r="L23" s="53">
        <f t="shared" si="0"/>
        <v>0</v>
      </c>
      <c r="M23" s="52"/>
      <c r="N23" s="52"/>
      <c r="O23" s="52"/>
      <c r="P23" s="54"/>
      <c r="Q23" s="51"/>
      <c r="R23" s="52"/>
      <c r="S23" s="52"/>
      <c r="T23" s="52"/>
      <c r="U23" s="52"/>
      <c r="V23" s="52"/>
      <c r="W23" s="53">
        <f t="shared" si="1"/>
        <v>0</v>
      </c>
      <c r="X23" s="52"/>
      <c r="Y23" s="52"/>
      <c r="Z23" s="52"/>
      <c r="AA23" s="54"/>
      <c r="AB23" s="51"/>
      <c r="AC23" s="52"/>
      <c r="AD23" s="52"/>
      <c r="AE23" s="52"/>
      <c r="AF23" s="52"/>
      <c r="AG23" s="52"/>
      <c r="AH23" s="53">
        <f t="shared" si="2"/>
        <v>0</v>
      </c>
      <c r="AI23" s="52"/>
      <c r="AJ23" s="52"/>
      <c r="AK23" s="52"/>
      <c r="AL23" s="54"/>
      <c r="AM23" s="55">
        <f t="shared" si="3"/>
        <v>0</v>
      </c>
      <c r="AN23" s="56">
        <f t="shared" si="4"/>
        <v>0</v>
      </c>
      <c r="AO23" s="56">
        <f t="shared" si="5"/>
        <v>0</v>
      </c>
      <c r="AP23" s="56">
        <f t="shared" si="6"/>
        <v>0</v>
      </c>
      <c r="AQ23" s="56">
        <f t="shared" si="7"/>
        <v>0</v>
      </c>
      <c r="AR23" s="56">
        <f t="shared" si="8"/>
        <v>0</v>
      </c>
      <c r="AS23" s="75">
        <f t="shared" si="9"/>
        <v>0</v>
      </c>
      <c r="AT23" s="56">
        <f t="shared" si="10"/>
        <v>0</v>
      </c>
      <c r="AU23" s="56">
        <f t="shared" si="11"/>
        <v>0</v>
      </c>
      <c r="AV23" s="56">
        <f t="shared" si="12"/>
        <v>0</v>
      </c>
      <c r="AW23" s="57">
        <f t="shared" si="13"/>
        <v>0</v>
      </c>
    </row>
    <row r="24" spans="1:49" ht="16.5" customHeight="1">
      <c r="A24" s="48">
        <v>16</v>
      </c>
      <c r="B24" s="1349"/>
      <c r="C24" s="418"/>
      <c r="D24" s="418"/>
      <c r="E24" s="1350"/>
      <c r="F24" s="51"/>
      <c r="G24" s="52"/>
      <c r="H24" s="52"/>
      <c r="I24" s="52"/>
      <c r="J24" s="52"/>
      <c r="K24" s="52"/>
      <c r="L24" s="53">
        <f t="shared" si="0"/>
        <v>0</v>
      </c>
      <c r="M24" s="52"/>
      <c r="N24" s="52"/>
      <c r="O24" s="52"/>
      <c r="P24" s="54"/>
      <c r="Q24" s="51"/>
      <c r="R24" s="52"/>
      <c r="S24" s="52"/>
      <c r="T24" s="52"/>
      <c r="U24" s="52"/>
      <c r="V24" s="52"/>
      <c r="W24" s="53">
        <f t="shared" si="1"/>
        <v>0</v>
      </c>
      <c r="X24" s="52"/>
      <c r="Y24" s="52"/>
      <c r="Z24" s="52"/>
      <c r="AA24" s="54"/>
      <c r="AB24" s="51"/>
      <c r="AC24" s="52"/>
      <c r="AD24" s="52"/>
      <c r="AE24" s="52"/>
      <c r="AF24" s="52"/>
      <c r="AG24" s="52"/>
      <c r="AH24" s="53">
        <f t="shared" si="2"/>
        <v>0</v>
      </c>
      <c r="AI24" s="52"/>
      <c r="AJ24" s="52"/>
      <c r="AK24" s="52"/>
      <c r="AL24" s="54"/>
      <c r="AM24" s="55">
        <f t="shared" si="3"/>
        <v>0</v>
      </c>
      <c r="AN24" s="56">
        <f t="shared" si="4"/>
        <v>0</v>
      </c>
      <c r="AO24" s="56">
        <f t="shared" si="5"/>
        <v>0</v>
      </c>
      <c r="AP24" s="56">
        <f t="shared" si="6"/>
        <v>0</v>
      </c>
      <c r="AQ24" s="56">
        <f t="shared" si="7"/>
        <v>0</v>
      </c>
      <c r="AR24" s="56">
        <f t="shared" si="8"/>
        <v>0</v>
      </c>
      <c r="AS24" s="75">
        <f t="shared" si="9"/>
        <v>0</v>
      </c>
      <c r="AT24" s="56">
        <f t="shared" si="10"/>
        <v>0</v>
      </c>
      <c r="AU24" s="56">
        <f t="shared" si="11"/>
        <v>0</v>
      </c>
      <c r="AV24" s="56">
        <f t="shared" si="12"/>
        <v>0</v>
      </c>
      <c r="AW24" s="57">
        <f t="shared" si="13"/>
        <v>0</v>
      </c>
    </row>
    <row r="25" spans="1:49" ht="16.5" customHeight="1">
      <c r="A25" s="48">
        <v>17</v>
      </c>
      <c r="B25" s="1349"/>
      <c r="C25" s="418"/>
      <c r="D25" s="418"/>
      <c r="E25" s="1350"/>
      <c r="F25" s="51"/>
      <c r="G25" s="52"/>
      <c r="H25" s="52"/>
      <c r="I25" s="52"/>
      <c r="J25" s="52"/>
      <c r="K25" s="52"/>
      <c r="L25" s="53">
        <f t="shared" si="0"/>
        <v>0</v>
      </c>
      <c r="M25" s="52"/>
      <c r="N25" s="52"/>
      <c r="O25" s="52"/>
      <c r="P25" s="54"/>
      <c r="Q25" s="51"/>
      <c r="R25" s="52"/>
      <c r="S25" s="52"/>
      <c r="T25" s="52"/>
      <c r="U25" s="52"/>
      <c r="V25" s="52"/>
      <c r="W25" s="53">
        <f t="shared" si="1"/>
        <v>0</v>
      </c>
      <c r="X25" s="52"/>
      <c r="Y25" s="52"/>
      <c r="Z25" s="52"/>
      <c r="AA25" s="54"/>
      <c r="AB25" s="51"/>
      <c r="AC25" s="52"/>
      <c r="AD25" s="52"/>
      <c r="AE25" s="52"/>
      <c r="AF25" s="52"/>
      <c r="AG25" s="52"/>
      <c r="AH25" s="53">
        <f t="shared" si="2"/>
        <v>0</v>
      </c>
      <c r="AI25" s="52"/>
      <c r="AJ25" s="52"/>
      <c r="AK25" s="52"/>
      <c r="AL25" s="54"/>
      <c r="AM25" s="55">
        <f t="shared" si="3"/>
        <v>0</v>
      </c>
      <c r="AN25" s="56">
        <f t="shared" si="4"/>
        <v>0</v>
      </c>
      <c r="AO25" s="56">
        <f t="shared" si="5"/>
        <v>0</v>
      </c>
      <c r="AP25" s="56">
        <f t="shared" si="6"/>
        <v>0</v>
      </c>
      <c r="AQ25" s="56">
        <f t="shared" si="7"/>
        <v>0</v>
      </c>
      <c r="AR25" s="56">
        <f t="shared" si="8"/>
        <v>0</v>
      </c>
      <c r="AS25" s="75">
        <f t="shared" si="9"/>
        <v>0</v>
      </c>
      <c r="AT25" s="56">
        <f t="shared" si="10"/>
        <v>0</v>
      </c>
      <c r="AU25" s="56">
        <f t="shared" si="11"/>
        <v>0</v>
      </c>
      <c r="AV25" s="56">
        <f t="shared" si="12"/>
        <v>0</v>
      </c>
      <c r="AW25" s="57">
        <f t="shared" si="13"/>
        <v>0</v>
      </c>
    </row>
    <row r="26" spans="1:49" ht="16.5" customHeight="1">
      <c r="A26" s="48">
        <v>18</v>
      </c>
      <c r="B26" s="1349"/>
      <c r="C26" s="418"/>
      <c r="D26" s="418"/>
      <c r="E26" s="1350"/>
      <c r="F26" s="51"/>
      <c r="G26" s="52"/>
      <c r="H26" s="52"/>
      <c r="I26" s="52"/>
      <c r="J26" s="52"/>
      <c r="K26" s="52"/>
      <c r="L26" s="53">
        <f t="shared" si="0"/>
        <v>0</v>
      </c>
      <c r="M26" s="52"/>
      <c r="N26" s="52"/>
      <c r="O26" s="52"/>
      <c r="P26" s="54"/>
      <c r="Q26" s="51"/>
      <c r="R26" s="52"/>
      <c r="S26" s="52"/>
      <c r="T26" s="52"/>
      <c r="U26" s="52"/>
      <c r="V26" s="52"/>
      <c r="W26" s="53">
        <f t="shared" si="1"/>
        <v>0</v>
      </c>
      <c r="X26" s="52"/>
      <c r="Y26" s="52"/>
      <c r="Z26" s="52"/>
      <c r="AA26" s="54"/>
      <c r="AB26" s="51"/>
      <c r="AC26" s="52"/>
      <c r="AD26" s="52"/>
      <c r="AE26" s="52"/>
      <c r="AF26" s="52"/>
      <c r="AG26" s="52"/>
      <c r="AH26" s="53">
        <f t="shared" si="2"/>
        <v>0</v>
      </c>
      <c r="AI26" s="52"/>
      <c r="AJ26" s="52"/>
      <c r="AK26" s="52"/>
      <c r="AL26" s="54"/>
      <c r="AM26" s="55">
        <f t="shared" si="3"/>
        <v>0</v>
      </c>
      <c r="AN26" s="56">
        <f t="shared" si="4"/>
        <v>0</v>
      </c>
      <c r="AO26" s="56">
        <f t="shared" si="5"/>
        <v>0</v>
      </c>
      <c r="AP26" s="56">
        <f t="shared" si="6"/>
        <v>0</v>
      </c>
      <c r="AQ26" s="56">
        <f t="shared" si="7"/>
        <v>0</v>
      </c>
      <c r="AR26" s="56">
        <f t="shared" si="8"/>
        <v>0</v>
      </c>
      <c r="AS26" s="75">
        <f t="shared" si="9"/>
        <v>0</v>
      </c>
      <c r="AT26" s="56">
        <f t="shared" si="10"/>
        <v>0</v>
      </c>
      <c r="AU26" s="56">
        <f t="shared" si="11"/>
        <v>0</v>
      </c>
      <c r="AV26" s="56">
        <f t="shared" si="12"/>
        <v>0</v>
      </c>
      <c r="AW26" s="57">
        <f t="shared" si="13"/>
        <v>0</v>
      </c>
    </row>
    <row r="27" spans="1:49" ht="16.5" customHeight="1">
      <c r="A27" s="48">
        <v>19</v>
      </c>
      <c r="B27" s="1349"/>
      <c r="C27" s="418"/>
      <c r="D27" s="418"/>
      <c r="E27" s="1350"/>
      <c r="F27" s="51"/>
      <c r="G27" s="52"/>
      <c r="H27" s="52"/>
      <c r="I27" s="52"/>
      <c r="J27" s="52"/>
      <c r="K27" s="52"/>
      <c r="L27" s="53">
        <f t="shared" si="0"/>
        <v>0</v>
      </c>
      <c r="M27" s="52"/>
      <c r="N27" s="52"/>
      <c r="O27" s="52"/>
      <c r="P27" s="54"/>
      <c r="Q27" s="51"/>
      <c r="R27" s="52"/>
      <c r="S27" s="52"/>
      <c r="T27" s="52"/>
      <c r="U27" s="52"/>
      <c r="V27" s="52"/>
      <c r="W27" s="53">
        <f t="shared" si="1"/>
        <v>0</v>
      </c>
      <c r="X27" s="52"/>
      <c r="Y27" s="52"/>
      <c r="Z27" s="52"/>
      <c r="AA27" s="54"/>
      <c r="AB27" s="51"/>
      <c r="AC27" s="52"/>
      <c r="AD27" s="52"/>
      <c r="AE27" s="52"/>
      <c r="AF27" s="52"/>
      <c r="AG27" s="52"/>
      <c r="AH27" s="53">
        <f t="shared" si="2"/>
        <v>0</v>
      </c>
      <c r="AI27" s="52"/>
      <c r="AJ27" s="52"/>
      <c r="AK27" s="52"/>
      <c r="AL27" s="54"/>
      <c r="AM27" s="55">
        <f t="shared" si="3"/>
        <v>0</v>
      </c>
      <c r="AN27" s="56">
        <f t="shared" si="4"/>
        <v>0</v>
      </c>
      <c r="AO27" s="56">
        <f t="shared" si="5"/>
        <v>0</v>
      </c>
      <c r="AP27" s="56">
        <f t="shared" si="6"/>
        <v>0</v>
      </c>
      <c r="AQ27" s="56">
        <f t="shared" si="7"/>
        <v>0</v>
      </c>
      <c r="AR27" s="56">
        <f t="shared" si="8"/>
        <v>0</v>
      </c>
      <c r="AS27" s="75">
        <f t="shared" si="9"/>
        <v>0</v>
      </c>
      <c r="AT27" s="56">
        <f t="shared" si="10"/>
        <v>0</v>
      </c>
      <c r="AU27" s="56">
        <f t="shared" si="11"/>
        <v>0</v>
      </c>
      <c r="AV27" s="56">
        <f t="shared" si="12"/>
        <v>0</v>
      </c>
      <c r="AW27" s="57">
        <f t="shared" si="13"/>
        <v>0</v>
      </c>
    </row>
    <row r="28" spans="1:49" ht="16.5" customHeight="1" thickBot="1">
      <c r="A28" s="49">
        <v>20</v>
      </c>
      <c r="B28" s="1357"/>
      <c r="C28" s="1358"/>
      <c r="D28" s="1358"/>
      <c r="E28" s="1359"/>
      <c r="F28" s="58"/>
      <c r="G28" s="59"/>
      <c r="H28" s="59"/>
      <c r="I28" s="59"/>
      <c r="J28" s="59"/>
      <c r="K28" s="59"/>
      <c r="L28" s="60">
        <f t="shared" si="0"/>
        <v>0</v>
      </c>
      <c r="M28" s="59"/>
      <c r="N28" s="59"/>
      <c r="O28" s="59"/>
      <c r="P28" s="61"/>
      <c r="Q28" s="58"/>
      <c r="R28" s="59"/>
      <c r="S28" s="59"/>
      <c r="T28" s="59"/>
      <c r="U28" s="59"/>
      <c r="V28" s="59"/>
      <c r="W28" s="60">
        <f t="shared" si="1"/>
        <v>0</v>
      </c>
      <c r="X28" s="59"/>
      <c r="Y28" s="59"/>
      <c r="Z28" s="59"/>
      <c r="AA28" s="61"/>
      <c r="AB28" s="58"/>
      <c r="AC28" s="59"/>
      <c r="AD28" s="59"/>
      <c r="AE28" s="59"/>
      <c r="AF28" s="59"/>
      <c r="AG28" s="59"/>
      <c r="AH28" s="60">
        <f t="shared" si="2"/>
        <v>0</v>
      </c>
      <c r="AI28" s="59"/>
      <c r="AJ28" s="59"/>
      <c r="AK28" s="59"/>
      <c r="AL28" s="61"/>
      <c r="AM28" s="62">
        <f t="shared" si="3"/>
        <v>0</v>
      </c>
      <c r="AN28" s="63">
        <f t="shared" si="4"/>
        <v>0</v>
      </c>
      <c r="AO28" s="63">
        <f t="shared" si="5"/>
        <v>0</v>
      </c>
      <c r="AP28" s="63">
        <f t="shared" si="6"/>
        <v>0</v>
      </c>
      <c r="AQ28" s="63">
        <f t="shared" si="7"/>
        <v>0</v>
      </c>
      <c r="AR28" s="63">
        <f t="shared" si="8"/>
        <v>0</v>
      </c>
      <c r="AS28" s="76">
        <f t="shared" si="9"/>
        <v>0</v>
      </c>
      <c r="AT28" s="63">
        <f t="shared" si="10"/>
        <v>0</v>
      </c>
      <c r="AU28" s="63">
        <f t="shared" si="11"/>
        <v>0</v>
      </c>
      <c r="AV28" s="63">
        <f t="shared" si="12"/>
        <v>0</v>
      </c>
      <c r="AW28" s="64">
        <f t="shared" si="13"/>
        <v>0</v>
      </c>
    </row>
    <row r="29" spans="1:49" ht="16.5" customHeight="1" thickTop="1" thickBot="1">
      <c r="A29" s="1360" t="s">
        <v>29</v>
      </c>
      <c r="B29" s="1347"/>
      <c r="C29" s="1347"/>
      <c r="D29" s="1347"/>
      <c r="E29" s="1348"/>
      <c r="F29" s="65">
        <f t="shared" ref="F29:AW29" si="14">SUM(F9:F28)</f>
        <v>0</v>
      </c>
      <c r="G29" s="66">
        <f t="shared" si="14"/>
        <v>4</v>
      </c>
      <c r="H29" s="66">
        <f t="shared" si="14"/>
        <v>2</v>
      </c>
      <c r="I29" s="66">
        <f t="shared" si="14"/>
        <v>2</v>
      </c>
      <c r="J29" s="66">
        <f t="shared" si="14"/>
        <v>0</v>
      </c>
      <c r="K29" s="66">
        <f t="shared" si="14"/>
        <v>0</v>
      </c>
      <c r="L29" s="67">
        <f t="shared" si="14"/>
        <v>8</v>
      </c>
      <c r="M29" s="66">
        <f t="shared" si="14"/>
        <v>2</v>
      </c>
      <c r="N29" s="66">
        <f t="shared" si="14"/>
        <v>0</v>
      </c>
      <c r="O29" s="66">
        <f t="shared" si="14"/>
        <v>0</v>
      </c>
      <c r="P29" s="68">
        <f t="shared" si="14"/>
        <v>0</v>
      </c>
      <c r="Q29" s="65">
        <f t="shared" si="14"/>
        <v>0</v>
      </c>
      <c r="R29" s="66">
        <f t="shared" si="14"/>
        <v>0</v>
      </c>
      <c r="S29" s="66">
        <f t="shared" si="14"/>
        <v>0</v>
      </c>
      <c r="T29" s="66">
        <f t="shared" si="14"/>
        <v>0</v>
      </c>
      <c r="U29" s="66">
        <f t="shared" si="14"/>
        <v>0</v>
      </c>
      <c r="V29" s="66">
        <f t="shared" si="14"/>
        <v>0</v>
      </c>
      <c r="W29" s="67">
        <f t="shared" si="14"/>
        <v>0</v>
      </c>
      <c r="X29" s="66">
        <f t="shared" si="14"/>
        <v>0</v>
      </c>
      <c r="Y29" s="66">
        <f t="shared" si="14"/>
        <v>0</v>
      </c>
      <c r="Z29" s="66">
        <f t="shared" si="14"/>
        <v>0</v>
      </c>
      <c r="AA29" s="68">
        <f t="shared" si="14"/>
        <v>0</v>
      </c>
      <c r="AB29" s="65">
        <f t="shared" si="14"/>
        <v>0</v>
      </c>
      <c r="AC29" s="66">
        <f t="shared" si="14"/>
        <v>6</v>
      </c>
      <c r="AD29" s="66">
        <f t="shared" si="14"/>
        <v>1</v>
      </c>
      <c r="AE29" s="66">
        <f t="shared" si="14"/>
        <v>1</v>
      </c>
      <c r="AF29" s="66">
        <f t="shared" si="14"/>
        <v>4</v>
      </c>
      <c r="AG29" s="66">
        <f t="shared" si="14"/>
        <v>0</v>
      </c>
      <c r="AH29" s="67">
        <f t="shared" si="14"/>
        <v>12</v>
      </c>
      <c r="AI29" s="66">
        <f t="shared" si="14"/>
        <v>4</v>
      </c>
      <c r="AJ29" s="66">
        <f t="shared" si="14"/>
        <v>0</v>
      </c>
      <c r="AK29" s="66">
        <f t="shared" si="14"/>
        <v>0</v>
      </c>
      <c r="AL29" s="68">
        <f t="shared" si="14"/>
        <v>0</v>
      </c>
      <c r="AM29" s="69">
        <f t="shared" si="14"/>
        <v>0</v>
      </c>
      <c r="AN29" s="70">
        <f t="shared" si="14"/>
        <v>10</v>
      </c>
      <c r="AO29" s="70">
        <f t="shared" si="14"/>
        <v>3</v>
      </c>
      <c r="AP29" s="70">
        <f t="shared" si="14"/>
        <v>3</v>
      </c>
      <c r="AQ29" s="70">
        <f t="shared" si="14"/>
        <v>4</v>
      </c>
      <c r="AR29" s="70">
        <f t="shared" si="14"/>
        <v>0</v>
      </c>
      <c r="AS29" s="77">
        <f t="shared" si="14"/>
        <v>20</v>
      </c>
      <c r="AT29" s="70">
        <f t="shared" si="14"/>
        <v>6</v>
      </c>
      <c r="AU29" s="70">
        <f t="shared" si="14"/>
        <v>0</v>
      </c>
      <c r="AV29" s="70">
        <f t="shared" si="14"/>
        <v>0</v>
      </c>
      <c r="AW29" s="71">
        <f t="shared" si="14"/>
        <v>0</v>
      </c>
    </row>
  </sheetData>
  <mergeCells count="28">
    <mergeCell ref="A7:A8"/>
    <mergeCell ref="Q7:AA7"/>
    <mergeCell ref="B14:E14"/>
    <mergeCell ref="AB7:AL7"/>
    <mergeCell ref="F7:P7"/>
    <mergeCell ref="B20:E20"/>
    <mergeCell ref="AM7:AW7"/>
    <mergeCell ref="B17:E17"/>
    <mergeCell ref="B18:E18"/>
    <mergeCell ref="B15:E15"/>
    <mergeCell ref="B16:E16"/>
    <mergeCell ref="B19:E19"/>
    <mergeCell ref="A3:E3"/>
    <mergeCell ref="A29:E29"/>
    <mergeCell ref="B7:E8"/>
    <mergeCell ref="B9:E9"/>
    <mergeCell ref="B10:E10"/>
    <mergeCell ref="B11:E11"/>
    <mergeCell ref="B12:E12"/>
    <mergeCell ref="B13:E13"/>
    <mergeCell ref="B28:E28"/>
    <mergeCell ref="B27:E27"/>
    <mergeCell ref="B25:E25"/>
    <mergeCell ref="B26:E26"/>
    <mergeCell ref="B23:E23"/>
    <mergeCell ref="B24:E24"/>
    <mergeCell ref="B21:E21"/>
    <mergeCell ref="B22:E22"/>
  </mergeCells>
  <phoneticPr fontId="4"/>
  <printOptions horizontalCentered="1"/>
  <pageMargins left="0.78740157480314965" right="0.78740157480314965" top="0.59055118110236227" bottom="0.39370078740157483" header="0.39370078740157483" footer="0.39370078740157483"/>
  <pageSetup paperSize="9" fitToWidth="2" fitToHeight="2" orientation="portrait" r:id="rId1"/>
  <headerFooter alignWithMargins="0">
    <oddHeader>&amp;C（案）</oddHeader>
  </headerFooter>
  <colBreaks count="1" manualBreakCount="1">
    <brk id="2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AD94"/>
  <sheetViews>
    <sheetView topLeftCell="A22" zoomScaleNormal="100" workbookViewId="0">
      <selection activeCell="AG19" sqref="AG19"/>
    </sheetView>
  </sheetViews>
  <sheetFormatPr defaultColWidth="2.625" defaultRowHeight="18" customHeight="1"/>
  <cols>
    <col min="1" max="16384" width="2.625" style="2"/>
  </cols>
  <sheetData>
    <row r="1" spans="1:30" ht="18" customHeight="1">
      <c r="A1" s="1" t="s">
        <v>347</v>
      </c>
    </row>
    <row r="2" spans="1:30" ht="18" customHeight="1">
      <c r="A2" s="490" t="s">
        <v>348</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349</v>
      </c>
    </row>
    <row r="4" spans="1:30" ht="18" customHeight="1">
      <c r="A4" s="2" t="s">
        <v>350</v>
      </c>
    </row>
    <row r="5" spans="1:30" ht="27" customHeight="1">
      <c r="N5" s="876" t="s">
        <v>2</v>
      </c>
      <c r="O5" s="876"/>
      <c r="P5" s="876"/>
      <c r="Q5" s="876"/>
      <c r="R5" s="876"/>
      <c r="S5" s="876"/>
      <c r="T5" s="876"/>
      <c r="U5" s="1001" t="s">
        <v>351</v>
      </c>
      <c r="V5" s="1001"/>
      <c r="W5" s="1001"/>
      <c r="X5" s="1001"/>
      <c r="Y5" s="1001"/>
      <c r="Z5" s="1001"/>
      <c r="AA5" s="1001"/>
      <c r="AB5" s="1001"/>
      <c r="AC5" s="1001"/>
      <c r="AD5" s="1001"/>
    </row>
    <row r="6" spans="1:30" ht="27" customHeight="1">
      <c r="N6" s="876" t="s">
        <v>130</v>
      </c>
      <c r="O6" s="877"/>
      <c r="P6" s="877"/>
      <c r="Q6" s="877"/>
      <c r="R6" s="877"/>
      <c r="S6" s="877"/>
      <c r="T6" s="877"/>
      <c r="U6" s="1001" t="s">
        <v>352</v>
      </c>
      <c r="V6" s="1001"/>
      <c r="W6" s="1001"/>
      <c r="X6" s="1001"/>
      <c r="Y6" s="1001"/>
      <c r="Z6" s="1001"/>
      <c r="AA6" s="1001"/>
      <c r="AB6" s="1001"/>
      <c r="AC6" s="1001"/>
      <c r="AD6" s="1001"/>
    </row>
    <row r="7" spans="1:30" ht="27" customHeight="1">
      <c r="N7" s="878" t="s">
        <v>132</v>
      </c>
      <c r="O7" s="877"/>
      <c r="P7" s="877"/>
      <c r="Q7" s="877"/>
      <c r="R7" s="877"/>
      <c r="S7" s="877"/>
      <c r="T7" s="877"/>
      <c r="U7" s="992" t="s">
        <v>353</v>
      </c>
      <c r="V7" s="1001"/>
      <c r="W7" s="1001"/>
      <c r="X7" s="1001"/>
      <c r="Y7" s="1001"/>
      <c r="Z7" s="1001"/>
      <c r="AA7" s="1001"/>
      <c r="AB7" s="1001"/>
      <c r="AC7" s="1001"/>
      <c r="AD7" s="1001"/>
    </row>
    <row r="8" spans="1:30" ht="15" customHeight="1"/>
    <row r="9" spans="1:30" ht="18" customHeight="1">
      <c r="A9" s="2" t="s">
        <v>354</v>
      </c>
    </row>
    <row r="10" spans="1:30" ht="15" customHeight="1"/>
    <row r="11" spans="1:30" ht="18" customHeight="1">
      <c r="A11" s="2" t="s">
        <v>186</v>
      </c>
    </row>
    <row r="12" spans="1:30" ht="4.5" customHeight="1"/>
    <row r="13" spans="1:30" ht="24" customHeight="1">
      <c r="B13" s="461" t="s">
        <v>139</v>
      </c>
      <c r="C13" s="461"/>
      <c r="D13" s="461"/>
      <c r="E13" s="461"/>
      <c r="F13" s="461"/>
      <c r="G13" s="461"/>
      <c r="H13" s="461"/>
      <c r="I13" s="461"/>
      <c r="J13" s="924" t="s">
        <v>140</v>
      </c>
      <c r="K13" s="924"/>
      <c r="L13" s="924"/>
      <c r="M13" s="924"/>
      <c r="N13" s="924"/>
      <c r="O13" s="924"/>
      <c r="P13" s="924"/>
      <c r="Q13" s="924"/>
      <c r="R13" s="924"/>
      <c r="S13" s="924"/>
      <c r="T13" s="924"/>
      <c r="U13" s="924"/>
      <c r="V13" s="924"/>
      <c r="W13" s="924"/>
      <c r="X13" s="924"/>
      <c r="Y13" s="924"/>
      <c r="Z13" s="924"/>
      <c r="AA13" s="924"/>
      <c r="AB13" s="924"/>
      <c r="AC13" s="924"/>
      <c r="AD13" s="924"/>
    </row>
    <row r="14" spans="1:30" ht="18" customHeight="1">
      <c r="B14" s="473" t="s">
        <v>141</v>
      </c>
      <c r="C14" s="474"/>
      <c r="D14" s="474"/>
      <c r="E14" s="474"/>
      <c r="F14" s="474"/>
      <c r="G14" s="474"/>
      <c r="H14" s="474"/>
      <c r="I14" s="475"/>
      <c r="J14" s="4" t="s">
        <v>142</v>
      </c>
      <c r="K14" s="1366" t="s">
        <v>143</v>
      </c>
      <c r="L14" s="1366"/>
      <c r="M14" s="1366"/>
      <c r="N14" s="1366"/>
      <c r="O14" s="5"/>
      <c r="P14" s="5"/>
      <c r="Q14" s="5"/>
      <c r="R14" s="5"/>
      <c r="S14" s="5"/>
      <c r="T14" s="5"/>
      <c r="U14" s="5"/>
      <c r="V14" s="474" t="s">
        <v>355</v>
      </c>
      <c r="W14" s="474"/>
      <c r="X14" s="1367" t="s">
        <v>356</v>
      </c>
      <c r="Y14" s="1367"/>
      <c r="Z14" s="1367"/>
      <c r="AA14" s="1367"/>
      <c r="AB14" s="1367"/>
      <c r="AC14" s="1367"/>
      <c r="AD14" s="1368"/>
    </row>
    <row r="15" spans="1:30" ht="18" customHeight="1">
      <c r="B15" s="811"/>
      <c r="C15" s="812"/>
      <c r="D15" s="812"/>
      <c r="E15" s="812"/>
      <c r="F15" s="812"/>
      <c r="G15" s="812"/>
      <c r="H15" s="812"/>
      <c r="I15" s="852"/>
      <c r="J15" s="811" t="s">
        <v>144</v>
      </c>
      <c r="K15" s="812"/>
      <c r="L15" s="812"/>
      <c r="M15" s="925" t="s">
        <v>145</v>
      </c>
      <c r="N15" s="925"/>
      <c r="O15" s="925"/>
      <c r="P15" s="925"/>
      <c r="Q15" s="7" t="s">
        <v>146</v>
      </c>
      <c r="R15" s="926" t="s">
        <v>357</v>
      </c>
      <c r="S15" s="926"/>
      <c r="T15" s="926"/>
      <c r="U15" s="926"/>
      <c r="V15" s="926"/>
      <c r="W15" s="926"/>
      <c r="X15" s="926"/>
      <c r="Y15" s="926"/>
      <c r="Z15" s="926"/>
      <c r="AA15" s="926"/>
      <c r="AB15" s="926"/>
      <c r="AC15" s="926"/>
      <c r="AD15" s="927"/>
    </row>
    <row r="17" spans="1:30" ht="18" customHeight="1">
      <c r="A17" s="2" t="s">
        <v>358</v>
      </c>
    </row>
    <row r="18" spans="1:30" ht="4.5" customHeight="1"/>
    <row r="19" spans="1:30" ht="18" customHeight="1">
      <c r="B19" s="1260" t="s">
        <v>359</v>
      </c>
      <c r="C19" s="1260"/>
      <c r="D19" s="1260"/>
      <c r="E19" s="1260"/>
      <c r="F19" s="1260"/>
      <c r="G19" s="1260"/>
      <c r="H19" s="1260"/>
      <c r="I19" s="1260"/>
      <c r="J19" s="417" t="s">
        <v>251</v>
      </c>
      <c r="K19" s="423"/>
      <c r="L19" s="1413">
        <v>24</v>
      </c>
      <c r="M19" s="1254"/>
      <c r="N19" s="81" t="s">
        <v>5</v>
      </c>
      <c r="O19" s="1413" t="s">
        <v>360</v>
      </c>
      <c r="P19" s="1254"/>
      <c r="Q19" s="81" t="s">
        <v>80</v>
      </c>
      <c r="R19" s="1413" t="s">
        <v>361</v>
      </c>
      <c r="S19" s="1254"/>
      <c r="T19" s="81" t="s">
        <v>304</v>
      </c>
      <c r="U19" s="79"/>
      <c r="V19" s="79"/>
      <c r="W19" s="79"/>
      <c r="X19" s="79"/>
      <c r="Y19" s="79"/>
      <c r="Z19" s="79"/>
      <c r="AA19" s="79"/>
      <c r="AB19" s="79"/>
      <c r="AC19" s="79"/>
      <c r="AD19" s="10"/>
    </row>
    <row r="20" spans="1:30" ht="18" customHeight="1">
      <c r="B20" s="1260" t="s">
        <v>362</v>
      </c>
      <c r="C20" s="1260"/>
      <c r="D20" s="1260"/>
      <c r="E20" s="1260"/>
      <c r="F20" s="1260"/>
      <c r="G20" s="1260"/>
      <c r="H20" s="1260"/>
      <c r="I20" s="1260"/>
      <c r="J20" s="86" t="s">
        <v>363</v>
      </c>
      <c r="K20" s="1245" t="s">
        <v>364</v>
      </c>
      <c r="L20" s="1245"/>
      <c r="M20" s="1245"/>
      <c r="N20" s="1245"/>
      <c r="O20" s="1245"/>
      <c r="P20" s="1245"/>
      <c r="Q20" s="105"/>
      <c r="R20" s="83"/>
      <c r="S20" s="83"/>
      <c r="T20" s="83"/>
      <c r="U20" s="83"/>
      <c r="V20" s="83"/>
      <c r="W20" s="83"/>
      <c r="X20" s="83"/>
      <c r="Y20" s="83"/>
      <c r="Z20" s="83"/>
      <c r="AA20" s="83"/>
      <c r="AB20" s="83"/>
      <c r="AC20" s="83"/>
      <c r="AD20" s="8"/>
    </row>
    <row r="21" spans="1:30" ht="18" customHeight="1">
      <c r="B21" s="1371"/>
      <c r="C21" s="1371"/>
      <c r="D21" s="1371"/>
      <c r="E21" s="1371"/>
      <c r="F21" s="1371"/>
      <c r="G21" s="1371"/>
      <c r="H21" s="1371"/>
      <c r="I21" s="1371"/>
      <c r="J21" s="106" t="s">
        <v>363</v>
      </c>
      <c r="K21" s="1372" t="s">
        <v>365</v>
      </c>
      <c r="L21" s="1372"/>
      <c r="M21" s="1372"/>
      <c r="N21" s="1372"/>
      <c r="O21" s="1372"/>
      <c r="P21" s="1372"/>
      <c r="Q21" s="142"/>
      <c r="R21" s="142"/>
      <c r="S21" s="142"/>
      <c r="T21" s="142"/>
      <c r="U21" s="142"/>
      <c r="V21" s="142"/>
      <c r="W21" s="142"/>
      <c r="X21" s="142"/>
      <c r="Y21" s="142"/>
      <c r="Z21" s="142"/>
      <c r="AA21" s="142"/>
      <c r="AB21" s="142"/>
      <c r="AC21" s="142"/>
      <c r="AD21" s="143"/>
    </row>
    <row r="22" spans="1:30" ht="18" customHeight="1">
      <c r="B22" s="1371"/>
      <c r="C22" s="1371"/>
      <c r="D22" s="1371"/>
      <c r="E22" s="1371"/>
      <c r="F22" s="1371"/>
      <c r="G22" s="1371"/>
      <c r="H22" s="1371"/>
      <c r="I22" s="1371"/>
      <c r="J22" s="87" t="s">
        <v>363</v>
      </c>
      <c r="K22" s="1243" t="s">
        <v>366</v>
      </c>
      <c r="L22" s="1243"/>
      <c r="M22" s="1243"/>
      <c r="N22" s="1243"/>
      <c r="O22" s="1243"/>
      <c r="P22" s="1243"/>
      <c r="Q22" s="144"/>
      <c r="R22" s="144"/>
      <c r="S22" s="144"/>
      <c r="T22" s="144"/>
      <c r="U22" s="144"/>
      <c r="V22" s="144"/>
      <c r="W22" s="144"/>
      <c r="X22" s="144"/>
      <c r="Y22" s="144"/>
      <c r="Z22" s="144"/>
      <c r="AA22" s="144"/>
      <c r="AB22" s="144"/>
      <c r="AC22" s="144"/>
      <c r="AD22" s="145"/>
    </row>
    <row r="23" spans="1:30" ht="18" customHeight="1">
      <c r="B23" s="458" t="s">
        <v>367</v>
      </c>
      <c r="C23" s="459"/>
      <c r="D23" s="459"/>
      <c r="E23" s="459"/>
      <c r="F23" s="459"/>
      <c r="G23" s="459"/>
      <c r="H23" s="459"/>
      <c r="I23" s="460"/>
      <c r="J23" s="1414" t="s">
        <v>368</v>
      </c>
      <c r="K23" s="1254"/>
      <c r="L23" s="79" t="s">
        <v>369</v>
      </c>
      <c r="M23" s="1413" t="s">
        <v>370</v>
      </c>
      <c r="N23" s="1254"/>
      <c r="O23" s="1415" t="s">
        <v>371</v>
      </c>
      <c r="P23" s="1415"/>
      <c r="Q23" s="1415"/>
      <c r="R23" s="1413" t="s">
        <v>372</v>
      </c>
      <c r="S23" s="1254"/>
      <c r="T23" s="436" t="s">
        <v>373</v>
      </c>
      <c r="U23" s="436"/>
      <c r="V23" s="436"/>
      <c r="W23" s="436"/>
      <c r="X23" s="436"/>
      <c r="Y23" s="436"/>
      <c r="Z23" s="436"/>
      <c r="AA23" s="436"/>
      <c r="AB23" s="436"/>
      <c r="AC23" s="436"/>
      <c r="AD23" s="1161"/>
    </row>
    <row r="24" spans="1:30" ht="18" customHeight="1">
      <c r="B24" s="458" t="s">
        <v>374</v>
      </c>
      <c r="C24" s="459"/>
      <c r="D24" s="459"/>
      <c r="E24" s="459"/>
      <c r="F24" s="459"/>
      <c r="G24" s="459"/>
      <c r="H24" s="459"/>
      <c r="I24" s="460"/>
      <c r="J24" s="85" t="s">
        <v>363</v>
      </c>
      <c r="K24" s="436" t="s">
        <v>375</v>
      </c>
      <c r="L24" s="436"/>
      <c r="M24" s="436"/>
      <c r="N24" s="436"/>
      <c r="O24" s="436"/>
      <c r="P24" s="436"/>
      <c r="Q24" s="436"/>
      <c r="R24" s="436"/>
      <c r="S24" s="436"/>
      <c r="T24" s="436"/>
      <c r="U24" s="79" t="s">
        <v>175</v>
      </c>
      <c r="V24" s="84" t="s">
        <v>62</v>
      </c>
      <c r="W24" s="436" t="s">
        <v>376</v>
      </c>
      <c r="X24" s="436"/>
      <c r="Y24" s="436"/>
      <c r="Z24" s="436"/>
      <c r="AA24" s="436"/>
      <c r="AB24" s="436"/>
      <c r="AC24" s="436"/>
      <c r="AD24" s="1161"/>
    </row>
    <row r="25" spans="1:30" ht="18" customHeight="1">
      <c r="B25" s="417" t="s">
        <v>377</v>
      </c>
      <c r="C25" s="423"/>
      <c r="D25" s="423"/>
      <c r="E25" s="423"/>
      <c r="F25" s="423"/>
      <c r="G25" s="423"/>
      <c r="H25" s="423"/>
      <c r="I25" s="424"/>
      <c r="J25" s="1261" t="s">
        <v>378</v>
      </c>
      <c r="K25" s="1262"/>
      <c r="L25" s="1262"/>
      <c r="M25" s="1262"/>
      <c r="N25" s="1262"/>
      <c r="O25" s="1262"/>
      <c r="P25" s="1262"/>
      <c r="Q25" s="1262"/>
      <c r="R25" s="1262"/>
      <c r="S25" s="1262"/>
      <c r="T25" s="1262"/>
      <c r="U25" s="1262"/>
      <c r="V25" s="1262"/>
      <c r="W25" s="1262"/>
      <c r="X25" s="1262"/>
      <c r="Y25" s="1262"/>
      <c r="Z25" s="1262"/>
      <c r="AA25" s="1262"/>
      <c r="AB25" s="1262"/>
      <c r="AC25" s="1262"/>
      <c r="AD25" s="1263"/>
    </row>
    <row r="26" spans="1:30" ht="15" customHeight="1">
      <c r="B26" s="1261" t="s">
        <v>379</v>
      </c>
      <c r="C26" s="1262"/>
      <c r="D26" s="1262"/>
      <c r="E26" s="1262"/>
      <c r="F26" s="1262"/>
      <c r="G26" s="1262"/>
      <c r="H26" s="1262"/>
      <c r="I26" s="1263"/>
      <c r="J26" s="1162" t="s">
        <v>380</v>
      </c>
      <c r="K26" s="1163"/>
      <c r="L26" s="83"/>
      <c r="M26" s="83"/>
      <c r="N26" s="1406" t="s">
        <v>381</v>
      </c>
      <c r="O26" s="1407"/>
      <c r="P26" s="83" t="s">
        <v>382</v>
      </c>
      <c r="Q26" s="1406" t="s">
        <v>383</v>
      </c>
      <c r="R26" s="1407"/>
      <c r="S26" s="83" t="s">
        <v>384</v>
      </c>
      <c r="T26" s="83" t="s">
        <v>71</v>
      </c>
      <c r="U26" s="1406" t="s">
        <v>385</v>
      </c>
      <c r="V26" s="1407"/>
      <c r="W26" s="83" t="s">
        <v>382</v>
      </c>
      <c r="X26" s="1406" t="s">
        <v>383</v>
      </c>
      <c r="Y26" s="1407"/>
      <c r="Z26" s="83" t="s">
        <v>384</v>
      </c>
      <c r="AA26" s="146"/>
      <c r="AB26" s="147"/>
      <c r="AC26" s="1417"/>
      <c r="AD26" s="1418"/>
    </row>
    <row r="27" spans="1:30" ht="15" customHeight="1">
      <c r="B27" s="1264"/>
      <c r="C27" s="1265"/>
      <c r="D27" s="1265"/>
      <c r="E27" s="1265"/>
      <c r="F27" s="1265"/>
      <c r="G27" s="1265"/>
      <c r="H27" s="1265"/>
      <c r="I27" s="1266"/>
      <c r="J27" s="1167" t="s">
        <v>386</v>
      </c>
      <c r="K27" s="1168"/>
      <c r="L27" s="82"/>
      <c r="M27" s="82"/>
      <c r="N27" s="1408" t="s">
        <v>381</v>
      </c>
      <c r="O27" s="1409"/>
      <c r="P27" s="107" t="s">
        <v>382</v>
      </c>
      <c r="Q27" s="1408" t="s">
        <v>383</v>
      </c>
      <c r="R27" s="1409"/>
      <c r="S27" s="107" t="s">
        <v>384</v>
      </c>
      <c r="T27" s="107" t="s">
        <v>71</v>
      </c>
      <c r="U27" s="1408" t="s">
        <v>385</v>
      </c>
      <c r="V27" s="1409"/>
      <c r="W27" s="107" t="s">
        <v>382</v>
      </c>
      <c r="X27" s="1408" t="s">
        <v>383</v>
      </c>
      <c r="Y27" s="1409"/>
      <c r="Z27" s="107" t="s">
        <v>384</v>
      </c>
      <c r="AA27" s="82"/>
      <c r="AB27" s="82"/>
      <c r="AC27" s="82"/>
      <c r="AD27" s="9"/>
    </row>
    <row r="28" spans="1:30" ht="15" customHeight="1">
      <c r="B28" s="1382" t="s">
        <v>387</v>
      </c>
      <c r="C28" s="1278"/>
      <c r="D28" s="1278"/>
      <c r="E28" s="1278"/>
      <c r="F28" s="1278"/>
      <c r="G28" s="1278"/>
      <c r="H28" s="1278"/>
      <c r="I28" s="1383"/>
      <c r="J28" s="473" t="s">
        <v>380</v>
      </c>
      <c r="K28" s="475"/>
      <c r="L28" s="1162" t="s">
        <v>388</v>
      </c>
      <c r="M28" s="1083"/>
      <c r="N28" s="1406" t="s">
        <v>381</v>
      </c>
      <c r="O28" s="1407"/>
      <c r="P28" s="83" t="s">
        <v>382</v>
      </c>
      <c r="Q28" s="1406" t="s">
        <v>389</v>
      </c>
      <c r="R28" s="1407"/>
      <c r="S28" s="83" t="s">
        <v>384</v>
      </c>
      <c r="T28" s="83" t="s">
        <v>71</v>
      </c>
      <c r="U28" s="1406" t="s">
        <v>381</v>
      </c>
      <c r="V28" s="1407"/>
      <c r="W28" s="83" t="s">
        <v>382</v>
      </c>
      <c r="X28" s="1406" t="s">
        <v>383</v>
      </c>
      <c r="Y28" s="1407"/>
      <c r="Z28" s="83" t="s">
        <v>384</v>
      </c>
      <c r="AA28" s="83"/>
      <c r="AB28" s="83"/>
      <c r="AC28" s="83"/>
      <c r="AD28" s="8"/>
    </row>
    <row r="29" spans="1:30" ht="15" customHeight="1">
      <c r="B29" s="1384"/>
      <c r="C29" s="494"/>
      <c r="D29" s="494"/>
      <c r="E29" s="494"/>
      <c r="F29" s="494"/>
      <c r="G29" s="494"/>
      <c r="H29" s="494"/>
      <c r="I29" s="1385"/>
      <c r="J29" s="811"/>
      <c r="K29" s="852"/>
      <c r="L29" s="1167" t="s">
        <v>390</v>
      </c>
      <c r="M29" s="1076"/>
      <c r="N29" s="1408" t="s">
        <v>385</v>
      </c>
      <c r="O29" s="1409"/>
      <c r="P29" s="107" t="s">
        <v>382</v>
      </c>
      <c r="Q29" s="1408" t="s">
        <v>383</v>
      </c>
      <c r="R29" s="1409"/>
      <c r="S29" s="107" t="s">
        <v>384</v>
      </c>
      <c r="T29" s="107" t="s">
        <v>71</v>
      </c>
      <c r="U29" s="1408" t="s">
        <v>391</v>
      </c>
      <c r="V29" s="1409"/>
      <c r="W29" s="107" t="s">
        <v>382</v>
      </c>
      <c r="X29" s="1408" t="s">
        <v>389</v>
      </c>
      <c r="Y29" s="1409"/>
      <c r="Z29" s="107" t="s">
        <v>384</v>
      </c>
      <c r="AA29" s="107"/>
      <c r="AB29" s="107"/>
      <c r="AC29" s="107"/>
      <c r="AD29" s="80"/>
    </row>
    <row r="30" spans="1:30" ht="15" customHeight="1">
      <c r="B30" s="1384"/>
      <c r="C30" s="494"/>
      <c r="D30" s="494"/>
      <c r="E30" s="494"/>
      <c r="F30" s="494"/>
      <c r="G30" s="494"/>
      <c r="H30" s="494"/>
      <c r="I30" s="1385"/>
      <c r="J30" s="473" t="s">
        <v>386</v>
      </c>
      <c r="K30" s="475"/>
      <c r="L30" s="1162" t="s">
        <v>388</v>
      </c>
      <c r="M30" s="1083"/>
      <c r="N30" s="1411"/>
      <c r="O30" s="1411"/>
      <c r="P30" s="83" t="s">
        <v>382</v>
      </c>
      <c r="Q30" s="1411"/>
      <c r="R30" s="1411"/>
      <c r="S30" s="83" t="s">
        <v>384</v>
      </c>
      <c r="T30" s="83" t="s">
        <v>71</v>
      </c>
      <c r="U30" s="1411"/>
      <c r="V30" s="1411"/>
      <c r="W30" s="83" t="s">
        <v>382</v>
      </c>
      <c r="X30" s="1411"/>
      <c r="Y30" s="1411"/>
      <c r="Z30" s="83" t="s">
        <v>384</v>
      </c>
      <c r="AA30" s="83"/>
      <c r="AB30" s="83"/>
      <c r="AC30" s="83"/>
      <c r="AD30" s="8"/>
    </row>
    <row r="31" spans="1:30" ht="15" customHeight="1">
      <c r="B31" s="1416"/>
      <c r="C31" s="1392"/>
      <c r="D31" s="1392"/>
      <c r="E31" s="1392"/>
      <c r="F31" s="1392"/>
      <c r="G31" s="1392"/>
      <c r="H31" s="1392"/>
      <c r="I31" s="1393"/>
      <c r="J31" s="811"/>
      <c r="K31" s="852"/>
      <c r="L31" s="1167" t="s">
        <v>390</v>
      </c>
      <c r="M31" s="1076"/>
      <c r="N31" s="1408" t="s">
        <v>385</v>
      </c>
      <c r="O31" s="1409"/>
      <c r="P31" s="107" t="s">
        <v>382</v>
      </c>
      <c r="Q31" s="1408" t="s">
        <v>383</v>
      </c>
      <c r="R31" s="1409"/>
      <c r="S31" s="107" t="s">
        <v>384</v>
      </c>
      <c r="T31" s="107" t="s">
        <v>71</v>
      </c>
      <c r="U31" s="1408" t="s">
        <v>392</v>
      </c>
      <c r="V31" s="1409"/>
      <c r="W31" s="107" t="s">
        <v>382</v>
      </c>
      <c r="X31" s="1408" t="s">
        <v>389</v>
      </c>
      <c r="Y31" s="1409"/>
      <c r="Z31" s="107" t="s">
        <v>384</v>
      </c>
      <c r="AA31" s="107"/>
      <c r="AB31" s="107"/>
      <c r="AC31" s="107"/>
      <c r="AD31" s="80"/>
    </row>
    <row r="33" spans="1:30" ht="18" customHeight="1">
      <c r="A33" s="2" t="s">
        <v>393</v>
      </c>
    </row>
    <row r="34" spans="1:30" ht="4.5" customHeight="1"/>
    <row r="35" spans="1:30" ht="15" customHeight="1">
      <c r="B35" s="1373" t="s">
        <v>238</v>
      </c>
      <c r="C35" s="1374"/>
      <c r="D35" s="1374"/>
      <c r="E35" s="1375"/>
      <c r="F35" s="473" t="s">
        <v>394</v>
      </c>
      <c r="G35" s="474"/>
      <c r="H35" s="474"/>
      <c r="I35" s="475"/>
      <c r="J35" s="1373" t="s">
        <v>395</v>
      </c>
      <c r="K35" s="1374"/>
      <c r="L35" s="1374"/>
      <c r="M35" s="1374"/>
      <c r="N35" s="1374"/>
      <c r="O35" s="1375"/>
      <c r="P35" s="1382" t="s">
        <v>396</v>
      </c>
      <c r="Q35" s="1278"/>
      <c r="R35" s="1278"/>
      <c r="S35" s="1383"/>
      <c r="T35" s="1373" t="s">
        <v>397</v>
      </c>
      <c r="U35" s="1374"/>
      <c r="V35" s="1374"/>
      <c r="W35" s="1374"/>
      <c r="X35" s="1374"/>
      <c r="Y35" s="1375"/>
      <c r="Z35" s="1382" t="s">
        <v>398</v>
      </c>
      <c r="AA35" s="1278"/>
      <c r="AB35" s="1278"/>
      <c r="AC35" s="1278"/>
      <c r="AD35" s="1383"/>
    </row>
    <row r="36" spans="1:30" ht="15" customHeight="1">
      <c r="B36" s="1376"/>
      <c r="C36" s="1377"/>
      <c r="D36" s="1377"/>
      <c r="E36" s="1378"/>
      <c r="F36" s="850"/>
      <c r="G36" s="453"/>
      <c r="H36" s="453"/>
      <c r="I36" s="851"/>
      <c r="J36" s="1376"/>
      <c r="K36" s="1377"/>
      <c r="L36" s="1377"/>
      <c r="M36" s="1377"/>
      <c r="N36" s="1377"/>
      <c r="O36" s="1378"/>
      <c r="P36" s="1384"/>
      <c r="Q36" s="494"/>
      <c r="R36" s="494"/>
      <c r="S36" s="1385"/>
      <c r="T36" s="1376" t="s">
        <v>399</v>
      </c>
      <c r="U36" s="1377"/>
      <c r="V36" s="1377"/>
      <c r="W36" s="1377"/>
      <c r="X36" s="1377"/>
      <c r="Y36" s="1378"/>
      <c r="Z36" s="1384"/>
      <c r="AA36" s="494"/>
      <c r="AB36" s="494"/>
      <c r="AC36" s="494"/>
      <c r="AD36" s="1385"/>
    </row>
    <row r="37" spans="1:30" ht="15" customHeight="1">
      <c r="B37" s="1376"/>
      <c r="C37" s="1377"/>
      <c r="D37" s="1377"/>
      <c r="E37" s="1378"/>
      <c r="F37" s="850"/>
      <c r="G37" s="453"/>
      <c r="H37" s="453"/>
      <c r="I37" s="851"/>
      <c r="J37" s="1376" t="s">
        <v>400</v>
      </c>
      <c r="K37" s="1377"/>
      <c r="L37" s="1377"/>
      <c r="M37" s="1377"/>
      <c r="N37" s="1377"/>
      <c r="O37" s="1378"/>
      <c r="P37" s="1384"/>
      <c r="Q37" s="494"/>
      <c r="R37" s="494"/>
      <c r="S37" s="1385"/>
      <c r="T37" s="1376" t="s">
        <v>401</v>
      </c>
      <c r="U37" s="1377"/>
      <c r="V37" s="1377"/>
      <c r="W37" s="1377"/>
      <c r="X37" s="1377"/>
      <c r="Y37" s="1378"/>
      <c r="Z37" s="1384"/>
      <c r="AA37" s="494"/>
      <c r="AB37" s="494"/>
      <c r="AC37" s="494"/>
      <c r="AD37" s="1385"/>
    </row>
    <row r="38" spans="1:30" ht="15" customHeight="1">
      <c r="B38" s="1379"/>
      <c r="C38" s="1380"/>
      <c r="D38" s="1380"/>
      <c r="E38" s="1381"/>
      <c r="F38" s="811"/>
      <c r="G38" s="812"/>
      <c r="H38" s="812"/>
      <c r="I38" s="852"/>
      <c r="J38" s="1379" t="s">
        <v>402</v>
      </c>
      <c r="K38" s="1380"/>
      <c r="L38" s="1380"/>
      <c r="M38" s="1380"/>
      <c r="N38" s="1380"/>
      <c r="O38" s="1381"/>
      <c r="P38" s="1384"/>
      <c r="Q38" s="494"/>
      <c r="R38" s="494"/>
      <c r="S38" s="1385"/>
      <c r="T38" s="1379" t="s">
        <v>402</v>
      </c>
      <c r="U38" s="1380"/>
      <c r="V38" s="1380"/>
      <c r="W38" s="1380"/>
      <c r="X38" s="1380"/>
      <c r="Y38" s="1381"/>
      <c r="Z38" s="1384"/>
      <c r="AA38" s="494"/>
      <c r="AB38" s="494"/>
      <c r="AC38" s="1392"/>
      <c r="AD38" s="1393"/>
    </row>
    <row r="39" spans="1:30" ht="18" customHeight="1">
      <c r="B39" s="1386" t="s">
        <v>196</v>
      </c>
      <c r="C39" s="1387"/>
      <c r="D39" s="1387"/>
      <c r="E39" s="1388"/>
      <c r="F39" s="1162" t="s">
        <v>403</v>
      </c>
      <c r="G39" s="1083"/>
      <c r="H39" s="1083"/>
      <c r="I39" s="1163"/>
      <c r="J39" s="1369">
        <v>1200</v>
      </c>
      <c r="K39" s="1370"/>
      <c r="L39" s="1370"/>
      <c r="M39" s="1370"/>
      <c r="N39" s="1083" t="s">
        <v>404</v>
      </c>
      <c r="O39" s="1163"/>
      <c r="P39" s="1369">
        <v>500</v>
      </c>
      <c r="Q39" s="1370"/>
      <c r="R39" s="1370"/>
      <c r="S39" s="8" t="s">
        <v>15</v>
      </c>
      <c r="T39" s="1369">
        <v>150</v>
      </c>
      <c r="U39" s="1370"/>
      <c r="V39" s="1370"/>
      <c r="W39" s="1370"/>
      <c r="X39" s="1083" t="s">
        <v>405</v>
      </c>
      <c r="Y39" s="1163"/>
      <c r="Z39" s="1369">
        <v>150</v>
      </c>
      <c r="AA39" s="1370"/>
      <c r="AB39" s="1370"/>
      <c r="AC39" s="1083" t="s">
        <v>405</v>
      </c>
      <c r="AD39" s="1163"/>
    </row>
    <row r="40" spans="1:30" ht="18" customHeight="1">
      <c r="B40" s="1389"/>
      <c r="C40" s="1390"/>
      <c r="D40" s="1390"/>
      <c r="E40" s="1391"/>
      <c r="F40" s="1167" t="s">
        <v>406</v>
      </c>
      <c r="G40" s="1076"/>
      <c r="H40" s="1076"/>
      <c r="I40" s="1168"/>
      <c r="J40" s="1361">
        <v>2400</v>
      </c>
      <c r="K40" s="1362"/>
      <c r="L40" s="1362"/>
      <c r="M40" s="1362"/>
      <c r="N40" s="1076" t="s">
        <v>404</v>
      </c>
      <c r="O40" s="1168"/>
      <c r="P40" s="1361">
        <v>500</v>
      </c>
      <c r="Q40" s="1362"/>
      <c r="R40" s="1362"/>
      <c r="S40" s="9" t="s">
        <v>15</v>
      </c>
      <c r="T40" s="1361">
        <v>300</v>
      </c>
      <c r="U40" s="1362"/>
      <c r="V40" s="1362"/>
      <c r="W40" s="1362"/>
      <c r="X40" s="1076" t="s">
        <v>405</v>
      </c>
      <c r="Y40" s="1168"/>
      <c r="Z40" s="1361">
        <v>300</v>
      </c>
      <c r="AA40" s="1362"/>
      <c r="AB40" s="1362"/>
      <c r="AC40" s="1076" t="s">
        <v>405</v>
      </c>
      <c r="AD40" s="1168"/>
    </row>
    <row r="41" spans="1:30" ht="18" customHeight="1">
      <c r="B41" s="1386" t="s">
        <v>239</v>
      </c>
      <c r="C41" s="1387"/>
      <c r="D41" s="1387"/>
      <c r="E41" s="1388"/>
      <c r="F41" s="1162" t="s">
        <v>403</v>
      </c>
      <c r="G41" s="1083"/>
      <c r="H41" s="1083"/>
      <c r="I41" s="1163"/>
      <c r="J41" s="1369">
        <v>650</v>
      </c>
      <c r="K41" s="1370"/>
      <c r="L41" s="1370"/>
      <c r="M41" s="1370"/>
      <c r="N41" s="1083" t="s">
        <v>404</v>
      </c>
      <c r="O41" s="1163"/>
      <c r="P41" s="1369">
        <v>500</v>
      </c>
      <c r="Q41" s="1370"/>
      <c r="R41" s="1370"/>
      <c r="S41" s="8" t="s">
        <v>15</v>
      </c>
      <c r="T41" s="1369">
        <v>80</v>
      </c>
      <c r="U41" s="1370"/>
      <c r="V41" s="1370"/>
      <c r="W41" s="1370"/>
      <c r="X41" s="1083" t="s">
        <v>405</v>
      </c>
      <c r="Y41" s="1163"/>
      <c r="Z41" s="1369">
        <v>80</v>
      </c>
      <c r="AA41" s="1370"/>
      <c r="AB41" s="1370"/>
      <c r="AC41" s="1083" t="s">
        <v>405</v>
      </c>
      <c r="AD41" s="1163"/>
    </row>
    <row r="42" spans="1:30" ht="18" customHeight="1">
      <c r="B42" s="1389"/>
      <c r="C42" s="1390"/>
      <c r="D42" s="1390"/>
      <c r="E42" s="1391"/>
      <c r="F42" s="1167" t="s">
        <v>406</v>
      </c>
      <c r="G42" s="1076"/>
      <c r="H42" s="1076"/>
      <c r="I42" s="1168"/>
      <c r="J42" s="1361">
        <v>1300</v>
      </c>
      <c r="K42" s="1362"/>
      <c r="L42" s="1362"/>
      <c r="M42" s="1362"/>
      <c r="N42" s="1076" t="s">
        <v>404</v>
      </c>
      <c r="O42" s="1168"/>
      <c r="P42" s="1361">
        <v>500</v>
      </c>
      <c r="Q42" s="1362"/>
      <c r="R42" s="1362"/>
      <c r="S42" s="9" t="s">
        <v>15</v>
      </c>
      <c r="T42" s="1361">
        <v>160</v>
      </c>
      <c r="U42" s="1362"/>
      <c r="V42" s="1362"/>
      <c r="W42" s="1362"/>
      <c r="X42" s="1076" t="s">
        <v>405</v>
      </c>
      <c r="Y42" s="1168"/>
      <c r="Z42" s="1361">
        <v>160</v>
      </c>
      <c r="AA42" s="1362"/>
      <c r="AB42" s="1362"/>
      <c r="AC42" s="1076" t="s">
        <v>405</v>
      </c>
      <c r="AD42" s="1168"/>
    </row>
    <row r="48" spans="1:30" ht="18" customHeight="1">
      <c r="A48" s="2" t="s">
        <v>407</v>
      </c>
    </row>
    <row r="49" spans="1:30" ht="6" customHeight="1"/>
    <row r="50" spans="1:30" ht="18" customHeight="1">
      <c r="B50" s="1333" t="s">
        <v>408</v>
      </c>
      <c r="C50" s="1333"/>
      <c r="D50" s="1333"/>
      <c r="E50" s="1333"/>
      <c r="F50" s="1333"/>
      <c r="G50" s="1333"/>
      <c r="H50" s="1333"/>
      <c r="I50" s="1333"/>
      <c r="J50" s="1333" t="s">
        <v>279</v>
      </c>
      <c r="K50" s="1333"/>
      <c r="L50" s="1333"/>
      <c r="M50" s="1333" t="s">
        <v>280</v>
      </c>
      <c r="N50" s="1333"/>
      <c r="O50" s="1333"/>
      <c r="P50" s="1333" t="s">
        <v>281</v>
      </c>
      <c r="Q50" s="1333"/>
      <c r="R50" s="1333"/>
      <c r="S50" s="1333" t="s">
        <v>282</v>
      </c>
      <c r="T50" s="1333"/>
      <c r="U50" s="1333"/>
      <c r="V50" s="1333" t="s">
        <v>283</v>
      </c>
      <c r="W50" s="1333"/>
      <c r="X50" s="1333"/>
      <c r="Y50" s="1333" t="s">
        <v>284</v>
      </c>
      <c r="Z50" s="1333"/>
      <c r="AA50" s="1333"/>
      <c r="AB50" s="1333" t="s">
        <v>29</v>
      </c>
      <c r="AC50" s="1333"/>
      <c r="AD50" s="1333"/>
    </row>
    <row r="51" spans="1:30" ht="18" customHeight="1">
      <c r="B51" s="1333" t="s">
        <v>409</v>
      </c>
      <c r="C51" s="1333"/>
      <c r="D51" s="1333"/>
      <c r="E51" s="1333"/>
      <c r="F51" s="1333"/>
      <c r="G51" s="1333"/>
      <c r="H51" s="1333"/>
      <c r="I51" s="1333"/>
      <c r="J51" s="1363">
        <v>82</v>
      </c>
      <c r="K51" s="1364"/>
      <c r="L51" s="1365"/>
      <c r="M51" s="1363">
        <v>672</v>
      </c>
      <c r="N51" s="1364"/>
      <c r="O51" s="1365"/>
      <c r="P51" s="1363">
        <v>539</v>
      </c>
      <c r="Q51" s="1364"/>
      <c r="R51" s="1365"/>
      <c r="S51" s="1363">
        <v>733</v>
      </c>
      <c r="T51" s="1364"/>
      <c r="U51" s="1365"/>
      <c r="V51" s="1363">
        <v>326</v>
      </c>
      <c r="W51" s="1364"/>
      <c r="X51" s="1365"/>
      <c r="Y51" s="1363">
        <v>299</v>
      </c>
      <c r="Z51" s="1364"/>
      <c r="AA51" s="1365"/>
      <c r="AB51" s="1363">
        <f>SUM(J51:AA51)</f>
        <v>2651</v>
      </c>
      <c r="AC51" s="1364"/>
      <c r="AD51" s="1365"/>
    </row>
    <row r="52" spans="1:30" ht="18" customHeight="1">
      <c r="B52" s="1333" t="s">
        <v>410</v>
      </c>
      <c r="C52" s="1333"/>
      <c r="D52" s="1333"/>
      <c r="E52" s="1333"/>
      <c r="F52" s="1333"/>
      <c r="G52" s="1333"/>
      <c r="H52" s="1333"/>
      <c r="I52" s="1333"/>
      <c r="J52" s="1363">
        <v>111</v>
      </c>
      <c r="K52" s="1364"/>
      <c r="L52" s="1365"/>
      <c r="M52" s="1363">
        <v>224</v>
      </c>
      <c r="N52" s="1364"/>
      <c r="O52" s="1365"/>
      <c r="P52" s="1363">
        <v>130</v>
      </c>
      <c r="Q52" s="1364"/>
      <c r="R52" s="1365"/>
      <c r="S52" s="1363">
        <v>38</v>
      </c>
      <c r="T52" s="1364"/>
      <c r="U52" s="1365"/>
      <c r="V52" s="1363">
        <v>77</v>
      </c>
      <c r="W52" s="1364"/>
      <c r="X52" s="1365"/>
      <c r="Y52" s="1363">
        <v>43</v>
      </c>
      <c r="Z52" s="1364"/>
      <c r="AA52" s="1365"/>
      <c r="AB52" s="1363">
        <f>SUM(J52:AA52)</f>
        <v>623</v>
      </c>
      <c r="AC52" s="1364"/>
      <c r="AD52" s="1365"/>
    </row>
    <row r="53" spans="1:30" ht="18" customHeight="1" thickBot="1">
      <c r="B53" s="1399" t="s">
        <v>339</v>
      </c>
      <c r="C53" s="1399"/>
      <c r="D53" s="1399"/>
      <c r="E53" s="1399"/>
      <c r="F53" s="1399"/>
      <c r="G53" s="1399"/>
      <c r="H53" s="1399"/>
      <c r="I53" s="1399"/>
      <c r="J53" s="1403">
        <v>15</v>
      </c>
      <c r="K53" s="1404"/>
      <c r="L53" s="1405"/>
      <c r="M53" s="1403">
        <v>71</v>
      </c>
      <c r="N53" s="1404"/>
      <c r="O53" s="1405"/>
      <c r="P53" s="1403">
        <v>43</v>
      </c>
      <c r="Q53" s="1404"/>
      <c r="R53" s="1405"/>
      <c r="S53" s="1403">
        <v>32</v>
      </c>
      <c r="T53" s="1404"/>
      <c r="U53" s="1405"/>
      <c r="V53" s="1403">
        <v>55</v>
      </c>
      <c r="W53" s="1404"/>
      <c r="X53" s="1405"/>
      <c r="Y53" s="1403">
        <v>40</v>
      </c>
      <c r="Z53" s="1404"/>
      <c r="AA53" s="1405"/>
      <c r="AB53" s="1403">
        <f>SUM(J53:AA53)</f>
        <v>256</v>
      </c>
      <c r="AC53" s="1404"/>
      <c r="AD53" s="1405"/>
    </row>
    <row r="54" spans="1:30" ht="18" customHeight="1" thickTop="1">
      <c r="B54" s="961" t="s">
        <v>411</v>
      </c>
      <c r="C54" s="961"/>
      <c r="D54" s="961"/>
      <c r="E54" s="961"/>
      <c r="F54" s="961"/>
      <c r="G54" s="961"/>
      <c r="H54" s="961"/>
      <c r="I54" s="961"/>
      <c r="J54" s="1396">
        <f>SUM(J51:L53)</f>
        <v>208</v>
      </c>
      <c r="K54" s="1397"/>
      <c r="L54" s="1398"/>
      <c r="M54" s="1396">
        <f>SUM(M51:O53)</f>
        <v>967</v>
      </c>
      <c r="N54" s="1397"/>
      <c r="O54" s="1398"/>
      <c r="P54" s="1396">
        <f>SUM(P51:R53)</f>
        <v>712</v>
      </c>
      <c r="Q54" s="1397"/>
      <c r="R54" s="1398"/>
      <c r="S54" s="1396">
        <f>SUM(S51:U53)</f>
        <v>803</v>
      </c>
      <c r="T54" s="1397"/>
      <c r="U54" s="1398"/>
      <c r="V54" s="1396">
        <f>SUM(V51:X53)</f>
        <v>458</v>
      </c>
      <c r="W54" s="1397"/>
      <c r="X54" s="1398"/>
      <c r="Y54" s="1396">
        <f>SUM(Y51:AA53)</f>
        <v>382</v>
      </c>
      <c r="Z54" s="1397"/>
      <c r="AA54" s="1398"/>
      <c r="AB54" s="1396">
        <f>SUM(AB51:AD53)</f>
        <v>3530</v>
      </c>
      <c r="AC54" s="1397"/>
      <c r="AD54" s="1398"/>
    </row>
    <row r="56" spans="1:30" ht="18" customHeight="1">
      <c r="A56" s="2" t="s">
        <v>412</v>
      </c>
    </row>
    <row r="57" spans="1:30" ht="6" customHeight="1"/>
    <row r="58" spans="1:30" ht="18" customHeight="1">
      <c r="B58" s="1349" t="s">
        <v>413</v>
      </c>
      <c r="C58" s="418"/>
      <c r="D58" s="418"/>
      <c r="E58" s="418"/>
      <c r="F58" s="418"/>
      <c r="G58" s="418"/>
      <c r="H58" s="418"/>
      <c r="I58" s="418"/>
      <c r="J58" s="418"/>
      <c r="K58" s="418"/>
      <c r="L58" s="418"/>
      <c r="M58" s="418"/>
      <c r="N58" s="418"/>
      <c r="O58" s="418"/>
      <c r="P58" s="22"/>
      <c r="Q58" s="1349" t="s">
        <v>414</v>
      </c>
      <c r="R58" s="418"/>
      <c r="S58" s="418"/>
      <c r="T58" s="418"/>
      <c r="U58" s="418"/>
      <c r="V58" s="418"/>
      <c r="W58" s="418"/>
      <c r="X58" s="418"/>
      <c r="Y58" s="418"/>
      <c r="Z58" s="418"/>
      <c r="AA58" s="418"/>
      <c r="AB58" s="418"/>
      <c r="AC58" s="418"/>
      <c r="AD58" s="419"/>
    </row>
    <row r="59" spans="1:30" ht="9" customHeight="1">
      <c r="B59" s="12"/>
      <c r="C59" s="13"/>
      <c r="D59" s="13"/>
      <c r="E59" s="13"/>
      <c r="F59" s="13"/>
      <c r="G59" s="13"/>
      <c r="H59" s="13"/>
      <c r="I59" s="13"/>
      <c r="J59" s="13"/>
      <c r="K59" s="13"/>
      <c r="L59" s="13"/>
      <c r="M59" s="13"/>
      <c r="N59" s="13"/>
      <c r="O59" s="13"/>
      <c r="P59" s="14"/>
      <c r="Q59" s="12"/>
      <c r="R59" s="13"/>
      <c r="S59" s="13"/>
      <c r="T59" s="13"/>
      <c r="U59" s="13"/>
      <c r="V59" s="13"/>
      <c r="W59" s="13"/>
      <c r="X59" s="13"/>
      <c r="Y59" s="13"/>
      <c r="Z59" s="13"/>
      <c r="AA59" s="13"/>
      <c r="AB59" s="13"/>
      <c r="AC59" s="13"/>
      <c r="AD59" s="14"/>
    </row>
    <row r="60" spans="1:30" ht="18" customHeight="1">
      <c r="B60" s="1394" t="s">
        <v>415</v>
      </c>
      <c r="C60" s="1395"/>
      <c r="D60" s="1395"/>
      <c r="E60" s="1395"/>
      <c r="F60" s="1395"/>
      <c r="G60" s="1395"/>
      <c r="H60" s="1395"/>
      <c r="I60" s="1395"/>
      <c r="J60" s="1402">
        <f>SUM(J62:N66)</f>
        <v>11345620</v>
      </c>
      <c r="K60" s="1402"/>
      <c r="L60" s="1402"/>
      <c r="M60" s="1402"/>
      <c r="N60" s="1402"/>
      <c r="O60" s="2" t="s">
        <v>15</v>
      </c>
      <c r="P60" s="16"/>
      <c r="Q60" s="15" t="s">
        <v>416</v>
      </c>
      <c r="Y60" s="1402">
        <v>11140000</v>
      </c>
      <c r="Z60" s="1402"/>
      <c r="AA60" s="1402"/>
      <c r="AB60" s="1402"/>
      <c r="AC60" s="1402"/>
      <c r="AD60" s="16" t="s">
        <v>15</v>
      </c>
    </row>
    <row r="61" spans="1:30" ht="18" customHeight="1">
      <c r="B61" s="108" t="s">
        <v>417</v>
      </c>
      <c r="J61" s="152"/>
      <c r="K61" s="152"/>
      <c r="L61" s="152"/>
      <c r="M61" s="152"/>
      <c r="N61" s="152"/>
      <c r="P61" s="16"/>
      <c r="Q61" s="15"/>
      <c r="Y61" s="152"/>
      <c r="Z61" s="152"/>
      <c r="AA61" s="152"/>
      <c r="AB61" s="152"/>
      <c r="AC61" s="152"/>
      <c r="AD61" s="16"/>
    </row>
    <row r="62" spans="1:30" ht="18" customHeight="1">
      <c r="B62" s="15"/>
      <c r="C62" s="1400" t="s">
        <v>14</v>
      </c>
      <c r="D62" s="1400"/>
      <c r="E62" s="1400"/>
      <c r="F62" s="1400"/>
      <c r="G62" s="1400"/>
      <c r="H62" s="1400"/>
      <c r="I62" s="1400"/>
      <c r="J62" s="1401">
        <v>3787000</v>
      </c>
      <c r="K62" s="1401"/>
      <c r="L62" s="1401"/>
      <c r="M62" s="1401"/>
      <c r="N62" s="1401"/>
      <c r="O62" s="1" t="s">
        <v>15</v>
      </c>
      <c r="P62" s="16"/>
      <c r="Q62" s="15"/>
      <c r="Y62" s="152"/>
      <c r="Z62" s="152"/>
      <c r="AA62" s="152"/>
      <c r="AB62" s="152"/>
      <c r="AC62" s="152"/>
      <c r="AD62" s="16"/>
    </row>
    <row r="63" spans="1:30" ht="18" customHeight="1">
      <c r="B63" s="15"/>
      <c r="C63" s="1400" t="s">
        <v>418</v>
      </c>
      <c r="D63" s="1400"/>
      <c r="E63" s="1400"/>
      <c r="F63" s="1400"/>
      <c r="G63" s="1400"/>
      <c r="H63" s="1400"/>
      <c r="I63" s="1400"/>
      <c r="J63" s="1401">
        <v>7339140</v>
      </c>
      <c r="K63" s="1401"/>
      <c r="L63" s="1401"/>
      <c r="M63" s="1401"/>
      <c r="N63" s="1401"/>
      <c r="O63" s="1" t="s">
        <v>15</v>
      </c>
      <c r="P63" s="16"/>
      <c r="Q63" s="15"/>
      <c r="Y63" s="152"/>
      <c r="Z63" s="152"/>
      <c r="AA63" s="152"/>
      <c r="AB63" s="152"/>
      <c r="AC63" s="152"/>
      <c r="AD63" s="16"/>
    </row>
    <row r="64" spans="1:30" ht="18" customHeight="1">
      <c r="B64" s="15"/>
      <c r="C64" s="1412" t="s">
        <v>419</v>
      </c>
      <c r="D64" s="1400"/>
      <c r="E64" s="1400"/>
      <c r="F64" s="1400"/>
      <c r="G64" s="1400"/>
      <c r="H64" s="1400"/>
      <c r="I64" s="1400"/>
      <c r="J64" s="1401">
        <v>83160</v>
      </c>
      <c r="K64" s="1401"/>
      <c r="L64" s="1401"/>
      <c r="M64" s="1401"/>
      <c r="N64" s="1401"/>
      <c r="O64" s="1400" t="s">
        <v>15</v>
      </c>
      <c r="P64" s="16"/>
      <c r="Q64" s="15" t="s">
        <v>420</v>
      </c>
      <c r="Y64" s="1402">
        <v>2400000</v>
      </c>
      <c r="Z64" s="1402"/>
      <c r="AA64" s="1402"/>
      <c r="AB64" s="1402"/>
      <c r="AC64" s="1402"/>
      <c r="AD64" s="16" t="s">
        <v>15</v>
      </c>
    </row>
    <row r="65" spans="2:30" ht="18" customHeight="1">
      <c r="B65" s="15"/>
      <c r="C65" s="1400"/>
      <c r="D65" s="1400"/>
      <c r="E65" s="1400"/>
      <c r="F65" s="1400"/>
      <c r="G65" s="1400"/>
      <c r="H65" s="1400"/>
      <c r="I65" s="1400"/>
      <c r="J65" s="1401"/>
      <c r="K65" s="1401"/>
      <c r="L65" s="1401"/>
      <c r="M65" s="1401"/>
      <c r="N65" s="1401"/>
      <c r="O65" s="1400"/>
      <c r="P65" s="16"/>
      <c r="Q65" s="15"/>
      <c r="Y65" s="152"/>
      <c r="Z65" s="152"/>
      <c r="AA65" s="152"/>
      <c r="AB65" s="152"/>
      <c r="AC65" s="152"/>
      <c r="AD65" s="16"/>
    </row>
    <row r="66" spans="2:30" ht="18" customHeight="1">
      <c r="B66" s="15"/>
      <c r="C66" s="1400" t="s">
        <v>191</v>
      </c>
      <c r="D66" s="1400"/>
      <c r="E66" s="1400"/>
      <c r="F66" s="1400"/>
      <c r="G66" s="1400"/>
      <c r="H66" s="1400"/>
      <c r="I66" s="1400"/>
      <c r="J66" s="1401">
        <v>136320</v>
      </c>
      <c r="K66" s="1401"/>
      <c r="L66" s="1401"/>
      <c r="M66" s="1401"/>
      <c r="N66" s="1401"/>
      <c r="O66" s="1" t="s">
        <v>15</v>
      </c>
      <c r="P66" s="16"/>
      <c r="Q66" s="15"/>
      <c r="Y66" s="152"/>
      <c r="Z66" s="152"/>
      <c r="AA66" s="152"/>
      <c r="AB66" s="152"/>
      <c r="AC66" s="152"/>
      <c r="AD66" s="16"/>
    </row>
    <row r="67" spans="2:30" ht="18" customHeight="1">
      <c r="B67" s="15"/>
      <c r="J67" s="152"/>
      <c r="K67" s="152"/>
      <c r="L67" s="152"/>
      <c r="M67" s="152"/>
      <c r="N67" s="152"/>
      <c r="P67" s="16"/>
      <c r="Q67" s="15"/>
      <c r="Y67" s="152"/>
      <c r="Z67" s="152"/>
      <c r="AA67" s="152"/>
      <c r="AB67" s="152"/>
      <c r="AC67" s="152"/>
      <c r="AD67" s="16"/>
    </row>
    <row r="68" spans="2:30" ht="18" customHeight="1">
      <c r="B68" s="1410" t="s">
        <v>421</v>
      </c>
      <c r="C68" s="482"/>
      <c r="D68" s="482"/>
      <c r="E68" s="482"/>
      <c r="F68" s="482"/>
      <c r="G68" s="482"/>
      <c r="H68" s="482"/>
      <c r="I68" s="482"/>
      <c r="J68" s="1402">
        <v>6614660</v>
      </c>
      <c r="K68" s="1402"/>
      <c r="L68" s="1402"/>
      <c r="M68" s="1402"/>
      <c r="N68" s="1402"/>
      <c r="O68" s="2" t="s">
        <v>15</v>
      </c>
      <c r="P68" s="16"/>
      <c r="Q68" s="15" t="s">
        <v>422</v>
      </c>
      <c r="Y68" s="1402">
        <v>4800000</v>
      </c>
      <c r="Z68" s="1402"/>
      <c r="AA68" s="1402"/>
      <c r="AB68" s="1402"/>
      <c r="AC68" s="1402"/>
      <c r="AD68" s="16" t="s">
        <v>15</v>
      </c>
    </row>
    <row r="69" spans="2:30" ht="18" customHeight="1">
      <c r="B69" s="15"/>
      <c r="P69" s="16"/>
      <c r="Q69" s="15"/>
      <c r="Y69" s="152"/>
      <c r="Z69" s="152"/>
      <c r="AA69" s="152"/>
      <c r="AB69" s="152"/>
      <c r="AC69" s="152"/>
      <c r="AD69" s="16"/>
    </row>
    <row r="70" spans="2:30" ht="18" customHeight="1">
      <c r="B70" s="1410" t="s">
        <v>423</v>
      </c>
      <c r="C70" s="482"/>
      <c r="D70" s="482"/>
      <c r="E70" s="482"/>
      <c r="F70" s="482"/>
      <c r="G70" s="482"/>
      <c r="H70" s="482"/>
      <c r="I70" s="482"/>
      <c r="J70" s="1402">
        <v>0</v>
      </c>
      <c r="K70" s="1402"/>
      <c r="L70" s="1402"/>
      <c r="M70" s="1402"/>
      <c r="N70" s="1402"/>
      <c r="O70" s="2" t="s">
        <v>15</v>
      </c>
      <c r="P70" s="16"/>
      <c r="Q70" s="15"/>
      <c r="Y70" s="152"/>
      <c r="Z70" s="152"/>
      <c r="AA70" s="152"/>
      <c r="AB70" s="152"/>
      <c r="AC70" s="152"/>
      <c r="AD70" s="16"/>
    </row>
    <row r="71" spans="2:30" ht="18" customHeight="1">
      <c r="B71" s="15"/>
      <c r="J71" s="152"/>
      <c r="K71" s="152"/>
      <c r="L71" s="152"/>
      <c r="M71" s="152"/>
      <c r="N71" s="152"/>
      <c r="P71" s="16"/>
      <c r="Q71" s="15"/>
      <c r="Y71" s="152"/>
      <c r="Z71" s="152"/>
      <c r="AA71" s="152"/>
      <c r="AB71" s="152"/>
      <c r="AC71" s="152"/>
      <c r="AD71" s="16"/>
    </row>
    <row r="72" spans="2:30" ht="18" customHeight="1">
      <c r="B72" s="1410" t="s">
        <v>424</v>
      </c>
      <c r="C72" s="482"/>
      <c r="D72" s="482"/>
      <c r="E72" s="482"/>
      <c r="F72" s="482"/>
      <c r="G72" s="482"/>
      <c r="H72" s="482"/>
      <c r="I72" s="482"/>
      <c r="J72" s="1402">
        <v>0</v>
      </c>
      <c r="K72" s="1402"/>
      <c r="L72" s="1402"/>
      <c r="M72" s="1402"/>
      <c r="N72" s="1402"/>
      <c r="O72" s="2" t="s">
        <v>15</v>
      </c>
      <c r="P72" s="16"/>
      <c r="Q72" s="15" t="s">
        <v>425</v>
      </c>
      <c r="Y72" s="1402">
        <v>0</v>
      </c>
      <c r="Z72" s="1402"/>
      <c r="AA72" s="1402"/>
      <c r="AB72" s="1402"/>
      <c r="AC72" s="1402"/>
      <c r="AD72" s="16" t="s">
        <v>15</v>
      </c>
    </row>
    <row r="73" spans="2:30" ht="18" customHeight="1">
      <c r="B73" s="108" t="s">
        <v>426</v>
      </c>
      <c r="J73" s="152"/>
      <c r="K73" s="152"/>
      <c r="L73" s="152"/>
      <c r="M73" s="152"/>
      <c r="N73" s="152"/>
      <c r="P73" s="16"/>
      <c r="Q73" s="108" t="s">
        <v>426</v>
      </c>
      <c r="AD73" s="16"/>
    </row>
    <row r="74" spans="2:30" ht="18" customHeight="1">
      <c r="B74" s="15"/>
      <c r="J74" s="152"/>
      <c r="K74" s="152"/>
      <c r="L74" s="152"/>
      <c r="M74" s="152"/>
      <c r="N74" s="152"/>
      <c r="P74" s="16"/>
      <c r="Q74" s="15"/>
      <c r="AD74" s="16"/>
    </row>
    <row r="75" spans="2:30" ht="18" customHeight="1">
      <c r="B75" s="15"/>
      <c r="J75" s="152"/>
      <c r="K75" s="152"/>
      <c r="L75" s="152"/>
      <c r="M75" s="152"/>
      <c r="N75" s="152"/>
      <c r="P75" s="16"/>
      <c r="Q75" s="15"/>
      <c r="AD75" s="16"/>
    </row>
    <row r="76" spans="2:30" ht="18" customHeight="1">
      <c r="B76" s="15"/>
      <c r="J76" s="152"/>
      <c r="K76" s="152"/>
      <c r="L76" s="152"/>
      <c r="M76" s="152"/>
      <c r="N76" s="152"/>
      <c r="P76" s="16"/>
      <c r="Q76" s="15"/>
      <c r="AD76" s="16"/>
    </row>
    <row r="77" spans="2:30" ht="18" customHeight="1">
      <c r="B77" s="1410" t="s">
        <v>427</v>
      </c>
      <c r="C77" s="482"/>
      <c r="D77" s="482"/>
      <c r="E77" s="482"/>
      <c r="F77" s="482"/>
      <c r="G77" s="482"/>
      <c r="H77" s="482"/>
      <c r="I77" s="482"/>
      <c r="J77" s="1402">
        <f>SUM(J60,J68,J70,J72)</f>
        <v>17960280</v>
      </c>
      <c r="K77" s="1402"/>
      <c r="L77" s="1402"/>
      <c r="M77" s="1402"/>
      <c r="N77" s="1402"/>
      <c r="O77" s="2" t="s">
        <v>15</v>
      </c>
      <c r="P77" s="16"/>
      <c r="Q77" s="1410" t="s">
        <v>428</v>
      </c>
      <c r="R77" s="482"/>
      <c r="S77" s="482"/>
      <c r="T77" s="482"/>
      <c r="U77" s="482"/>
      <c r="V77" s="482"/>
      <c r="W77" s="482"/>
      <c r="X77" s="482"/>
      <c r="Y77" s="1402">
        <f>SUM(Y60,Y64,Y68,Y72)</f>
        <v>18340000</v>
      </c>
      <c r="Z77" s="1402"/>
      <c r="AA77" s="1402"/>
      <c r="AB77" s="1402"/>
      <c r="AC77" s="1402"/>
      <c r="AD77" s="16" t="s">
        <v>15</v>
      </c>
    </row>
    <row r="78" spans="2:30" ht="9" customHeight="1">
      <c r="B78" s="17"/>
      <c r="C78" s="18"/>
      <c r="D78" s="18"/>
      <c r="E78" s="18"/>
      <c r="F78" s="18"/>
      <c r="G78" s="18"/>
      <c r="H78" s="18"/>
      <c r="I78" s="18"/>
      <c r="J78" s="18"/>
      <c r="K78" s="18"/>
      <c r="L78" s="18"/>
      <c r="M78" s="18"/>
      <c r="N78" s="18"/>
      <c r="O78" s="18"/>
      <c r="P78" s="19"/>
      <c r="Q78" s="17"/>
      <c r="R78" s="18"/>
      <c r="S78" s="18"/>
      <c r="T78" s="18"/>
      <c r="U78" s="18"/>
      <c r="V78" s="18"/>
      <c r="W78" s="18"/>
      <c r="X78" s="18"/>
      <c r="Y78" s="18"/>
      <c r="Z78" s="18"/>
      <c r="AA78" s="18"/>
      <c r="AB78" s="18"/>
      <c r="AC78" s="18"/>
      <c r="AD78" s="19"/>
    </row>
    <row r="94" spans="1:30" ht="18" customHeight="1">
      <c r="A94" s="1047" t="s">
        <v>429</v>
      </c>
      <c r="B94" s="1047"/>
      <c r="C94" s="1047"/>
      <c r="D94" s="1047"/>
      <c r="E94" s="1047"/>
      <c r="F94" s="1047"/>
      <c r="G94" s="1047"/>
      <c r="H94" s="1047"/>
      <c r="I94" s="1047"/>
      <c r="J94" s="1047"/>
      <c r="K94" s="1047"/>
      <c r="L94" s="1047"/>
      <c r="M94" s="1047"/>
      <c r="N94" s="1047"/>
      <c r="O94" s="1047"/>
      <c r="P94" s="1047"/>
      <c r="Q94" s="1047"/>
      <c r="R94" s="1047"/>
      <c r="S94" s="1047"/>
      <c r="T94" s="1047"/>
      <c r="U94" s="1047"/>
      <c r="V94" s="1047"/>
      <c r="W94" s="1047"/>
      <c r="X94" s="1047"/>
      <c r="Y94" s="1047"/>
      <c r="Z94" s="1047"/>
      <c r="AA94" s="1047"/>
      <c r="AB94" s="1047"/>
      <c r="AC94" s="1047"/>
      <c r="AD94" s="1047"/>
    </row>
  </sheetData>
  <mergeCells count="184">
    <mergeCell ref="B28:I31"/>
    <mergeCell ref="J28:K29"/>
    <mergeCell ref="L28:M28"/>
    <mergeCell ref="N28:O28"/>
    <mergeCell ref="J30:K31"/>
    <mergeCell ref="L30:M30"/>
    <mergeCell ref="B25:I25"/>
    <mergeCell ref="J25:AD25"/>
    <mergeCell ref="B26:I27"/>
    <mergeCell ref="J26:K26"/>
    <mergeCell ref="N26:O26"/>
    <mergeCell ref="Q26:R26"/>
    <mergeCell ref="U26:V26"/>
    <mergeCell ref="X26:Y26"/>
    <mergeCell ref="AC26:AD26"/>
    <mergeCell ref="J27:K27"/>
    <mergeCell ref="Q28:R28"/>
    <mergeCell ref="N31:O31"/>
    <mergeCell ref="Q31:R31"/>
    <mergeCell ref="U31:V31"/>
    <mergeCell ref="X31:Y31"/>
    <mergeCell ref="N30:O30"/>
    <mergeCell ref="Q30:R30"/>
    <mergeCell ref="B19:I19"/>
    <mergeCell ref="J19:K19"/>
    <mergeCell ref="L19:M19"/>
    <mergeCell ref="O19:P19"/>
    <mergeCell ref="R23:S23"/>
    <mergeCell ref="B23:I23"/>
    <mergeCell ref="J23:K23"/>
    <mergeCell ref="M23:N23"/>
    <mergeCell ref="O23:Q23"/>
    <mergeCell ref="R19:S19"/>
    <mergeCell ref="B24:I24"/>
    <mergeCell ref="K24:T24"/>
    <mergeCell ref="Y72:AC72"/>
    <mergeCell ref="J77:N77"/>
    <mergeCell ref="Q77:X77"/>
    <mergeCell ref="Y77:AC77"/>
    <mergeCell ref="Y68:AC68"/>
    <mergeCell ref="J66:N66"/>
    <mergeCell ref="J68:N68"/>
    <mergeCell ref="J70:N70"/>
    <mergeCell ref="U30:V30"/>
    <mergeCell ref="X30:Y30"/>
    <mergeCell ref="L31:M31"/>
    <mergeCell ref="C66:I66"/>
    <mergeCell ref="C64:I65"/>
    <mergeCell ref="C63:I63"/>
    <mergeCell ref="C62:I62"/>
    <mergeCell ref="B77:I77"/>
    <mergeCell ref="B72:I72"/>
    <mergeCell ref="B70:I70"/>
    <mergeCell ref="B68:I68"/>
    <mergeCell ref="J72:N72"/>
    <mergeCell ref="P54:R54"/>
    <mergeCell ref="J64:N65"/>
    <mergeCell ref="T23:AD23"/>
    <mergeCell ref="U28:V28"/>
    <mergeCell ref="X28:Y28"/>
    <mergeCell ref="L29:M29"/>
    <mergeCell ref="N29:O29"/>
    <mergeCell ref="Q29:R29"/>
    <mergeCell ref="U29:V29"/>
    <mergeCell ref="X29:Y29"/>
    <mergeCell ref="N27:O27"/>
    <mergeCell ref="Q27:R27"/>
    <mergeCell ref="U27:V27"/>
    <mergeCell ref="X27:Y27"/>
    <mergeCell ref="W24:AD24"/>
    <mergeCell ref="O64:O65"/>
    <mergeCell ref="J63:N63"/>
    <mergeCell ref="J62:N62"/>
    <mergeCell ref="J60:N60"/>
    <mergeCell ref="AB52:AD52"/>
    <mergeCell ref="J53:L53"/>
    <mergeCell ref="M53:O53"/>
    <mergeCell ref="P53:R53"/>
    <mergeCell ref="S53:U53"/>
    <mergeCell ref="V53:X53"/>
    <mergeCell ref="Y53:AA53"/>
    <mergeCell ref="AB53:AD53"/>
    <mergeCell ref="P52:R52"/>
    <mergeCell ref="S52:U52"/>
    <mergeCell ref="Y64:AC64"/>
    <mergeCell ref="Y60:AC60"/>
    <mergeCell ref="AB50:AD50"/>
    <mergeCell ref="Y50:AA50"/>
    <mergeCell ref="V50:X50"/>
    <mergeCell ref="S50:U50"/>
    <mergeCell ref="S51:U51"/>
    <mergeCell ref="V51:X51"/>
    <mergeCell ref="Y51:AA51"/>
    <mergeCell ref="AB51:AD51"/>
    <mergeCell ref="B60:I60"/>
    <mergeCell ref="B58:O58"/>
    <mergeCell ref="Q58:AD58"/>
    <mergeCell ref="V54:X54"/>
    <mergeCell ref="Y54:AA54"/>
    <mergeCell ref="AB54:AD54"/>
    <mergeCell ref="B54:I54"/>
    <mergeCell ref="S54:U54"/>
    <mergeCell ref="V52:X52"/>
    <mergeCell ref="Y52:AA52"/>
    <mergeCell ref="B53:I53"/>
    <mergeCell ref="B52:I52"/>
    <mergeCell ref="J52:L52"/>
    <mergeCell ref="M52:O52"/>
    <mergeCell ref="J54:L54"/>
    <mergeCell ref="M54:O54"/>
    <mergeCell ref="B35:E38"/>
    <mergeCell ref="P35:S38"/>
    <mergeCell ref="B41:E42"/>
    <mergeCell ref="B39:E40"/>
    <mergeCell ref="X42:Y42"/>
    <mergeCell ref="Z35:AD38"/>
    <mergeCell ref="J39:M39"/>
    <mergeCell ref="T38:Y38"/>
    <mergeCell ref="T37:Y37"/>
    <mergeCell ref="T36:Y36"/>
    <mergeCell ref="J38:O38"/>
    <mergeCell ref="J37:O37"/>
    <mergeCell ref="J35:O36"/>
    <mergeCell ref="T35:Y35"/>
    <mergeCell ref="AC39:AD39"/>
    <mergeCell ref="N39:O39"/>
    <mergeCell ref="P42:R42"/>
    <mergeCell ref="V14:W14"/>
    <mergeCell ref="X14:AD14"/>
    <mergeCell ref="P41:R41"/>
    <mergeCell ref="P40:R40"/>
    <mergeCell ref="P39:R39"/>
    <mergeCell ref="F39:I39"/>
    <mergeCell ref="F35:I38"/>
    <mergeCell ref="N41:O41"/>
    <mergeCell ref="N40:O40"/>
    <mergeCell ref="J41:M41"/>
    <mergeCell ref="J40:M40"/>
    <mergeCell ref="F41:I41"/>
    <mergeCell ref="F40:I40"/>
    <mergeCell ref="Z41:AB41"/>
    <mergeCell ref="Z40:AB40"/>
    <mergeCell ref="Z39:AB39"/>
    <mergeCell ref="X39:Y39"/>
    <mergeCell ref="T41:W41"/>
    <mergeCell ref="T39:W39"/>
    <mergeCell ref="T40:W40"/>
    <mergeCell ref="B20:I22"/>
    <mergeCell ref="K20:P20"/>
    <mergeCell ref="K21:P21"/>
    <mergeCell ref="K22:P22"/>
    <mergeCell ref="A2:AD2"/>
    <mergeCell ref="U5:AD5"/>
    <mergeCell ref="U6:AD6"/>
    <mergeCell ref="U7:AD7"/>
    <mergeCell ref="N5:T5"/>
    <mergeCell ref="N6:T6"/>
    <mergeCell ref="N7:T7"/>
    <mergeCell ref="B13:I13"/>
    <mergeCell ref="J13:AD13"/>
    <mergeCell ref="A94:AD94"/>
    <mergeCell ref="M15:P15"/>
    <mergeCell ref="R15:AD15"/>
    <mergeCell ref="J15:L15"/>
    <mergeCell ref="X41:Y41"/>
    <mergeCell ref="X40:Y40"/>
    <mergeCell ref="AC41:AD41"/>
    <mergeCell ref="AC40:AD40"/>
    <mergeCell ref="B51:I51"/>
    <mergeCell ref="B50:I50"/>
    <mergeCell ref="AC42:AD42"/>
    <mergeCell ref="Z42:AB42"/>
    <mergeCell ref="T42:W42"/>
    <mergeCell ref="J42:M42"/>
    <mergeCell ref="P50:R50"/>
    <mergeCell ref="M50:O50"/>
    <mergeCell ref="J50:L50"/>
    <mergeCell ref="J51:L51"/>
    <mergeCell ref="M51:O51"/>
    <mergeCell ref="P51:R51"/>
    <mergeCell ref="F42:I42"/>
    <mergeCell ref="N42:O42"/>
    <mergeCell ref="B14:I15"/>
    <mergeCell ref="K14:N14"/>
  </mergeCells>
  <phoneticPr fontId="4"/>
  <conditionalFormatting sqref="AB51:AD54 J54:AA54">
    <cfRule type="cellIs" dxfId="0" priority="1" stopIfTrue="1" operator="equal">
      <formula>0</formula>
    </cfRule>
  </conditionalFormatting>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AD32"/>
  <sheetViews>
    <sheetView topLeftCell="A13" zoomScaleNormal="100" workbookViewId="0">
      <selection activeCell="AG19" sqref="AG19"/>
    </sheetView>
  </sheetViews>
  <sheetFormatPr defaultColWidth="2.625" defaultRowHeight="18" customHeight="1"/>
  <cols>
    <col min="1" max="16384" width="2.625" style="2"/>
  </cols>
  <sheetData>
    <row r="1" spans="1:30" ht="18" customHeight="1">
      <c r="A1" s="1" t="s">
        <v>430</v>
      </c>
    </row>
    <row r="2" spans="1:30" ht="18" customHeight="1">
      <c r="A2" s="490" t="s">
        <v>431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432</v>
      </c>
    </row>
    <row r="4" spans="1:30" ht="4.5" customHeight="1"/>
    <row r="5" spans="1:30" ht="18" customHeight="1">
      <c r="A5" s="11" t="s">
        <v>248</v>
      </c>
    </row>
    <row r="6" spans="1:30" ht="4.5" customHeight="1"/>
    <row r="7" spans="1:30" ht="27" customHeight="1">
      <c r="N7" s="876" t="s">
        <v>2</v>
      </c>
      <c r="O7" s="876"/>
      <c r="P7" s="876"/>
      <c r="Q7" s="876"/>
      <c r="R7" s="876"/>
      <c r="S7" s="876"/>
      <c r="T7" s="876"/>
      <c r="U7" s="1001" t="s">
        <v>351</v>
      </c>
      <c r="V7" s="1001"/>
      <c r="W7" s="1001"/>
      <c r="X7" s="1001"/>
      <c r="Y7" s="1001"/>
      <c r="Z7" s="1001"/>
      <c r="AA7" s="1001"/>
      <c r="AB7" s="1001"/>
      <c r="AC7" s="1001"/>
      <c r="AD7" s="1001"/>
    </row>
    <row r="8" spans="1:30" ht="27" customHeight="1">
      <c r="N8" s="876" t="s">
        <v>130</v>
      </c>
      <c r="O8" s="877"/>
      <c r="P8" s="877"/>
      <c r="Q8" s="877"/>
      <c r="R8" s="877"/>
      <c r="S8" s="877"/>
      <c r="T8" s="877"/>
      <c r="U8" s="1001" t="s">
        <v>352</v>
      </c>
      <c r="V8" s="1001"/>
      <c r="W8" s="1001"/>
      <c r="X8" s="1001"/>
      <c r="Y8" s="1001"/>
      <c r="Z8" s="1001"/>
      <c r="AA8" s="1001"/>
      <c r="AB8" s="1001"/>
      <c r="AC8" s="1001"/>
      <c r="AD8" s="1001"/>
    </row>
    <row r="9" spans="1:30" ht="27" customHeight="1">
      <c r="N9" s="878" t="s">
        <v>132</v>
      </c>
      <c r="O9" s="877"/>
      <c r="P9" s="877"/>
      <c r="Q9" s="877"/>
      <c r="R9" s="877"/>
      <c r="S9" s="877"/>
      <c r="T9" s="877"/>
      <c r="U9" s="992" t="s">
        <v>353</v>
      </c>
      <c r="V9" s="1001"/>
      <c r="W9" s="1001"/>
      <c r="X9" s="1001"/>
      <c r="Y9" s="1001"/>
      <c r="Z9" s="1001"/>
      <c r="AA9" s="1001"/>
      <c r="AB9" s="1001"/>
      <c r="AC9" s="1001"/>
      <c r="AD9" s="1001"/>
    </row>
    <row r="10" spans="1:30" ht="15" customHeight="1"/>
    <row r="11" spans="1:30" ht="18" customHeight="1">
      <c r="A11" s="2" t="s">
        <v>433</v>
      </c>
    </row>
    <row r="12" spans="1:30" ht="18" customHeight="1">
      <c r="A12" s="2" t="s">
        <v>434</v>
      </c>
    </row>
    <row r="13" spans="1:30" ht="15" customHeight="1"/>
    <row r="14" spans="1:30" ht="36" customHeight="1">
      <c r="A14" s="1260" t="s">
        <v>271</v>
      </c>
      <c r="B14" s="1260"/>
      <c r="C14" s="1260"/>
      <c r="D14" s="1260"/>
      <c r="E14" s="1260"/>
      <c r="F14" s="1260"/>
      <c r="G14" s="1260"/>
      <c r="H14" s="1354" t="s">
        <v>187</v>
      </c>
      <c r="I14" s="1355"/>
      <c r="J14" s="1355"/>
      <c r="K14" s="1355"/>
      <c r="L14" s="1355"/>
      <c r="M14" s="1355"/>
      <c r="N14" s="1355"/>
      <c r="O14" s="1355"/>
      <c r="P14" s="1355"/>
      <c r="Q14" s="1355"/>
      <c r="R14" s="1355"/>
      <c r="S14" s="1355"/>
      <c r="T14" s="1355"/>
      <c r="U14" s="1355"/>
      <c r="V14" s="1355"/>
      <c r="W14" s="1355"/>
      <c r="X14" s="1355"/>
      <c r="Y14" s="1355"/>
      <c r="Z14" s="1355"/>
      <c r="AA14" s="1355"/>
      <c r="AB14" s="1355"/>
      <c r="AC14" s="1355"/>
      <c r="AD14" s="1422"/>
    </row>
    <row r="15" spans="1:30" ht="15" customHeight="1"/>
    <row r="16" spans="1:30" ht="18" customHeight="1">
      <c r="A16" s="1431" t="s">
        <v>311</v>
      </c>
      <c r="B16" s="1431"/>
      <c r="C16" s="1431"/>
      <c r="D16" s="1431"/>
      <c r="E16" s="1431"/>
      <c r="F16" s="1431"/>
      <c r="G16" s="1431"/>
      <c r="H16" s="1333" t="s">
        <v>435</v>
      </c>
      <c r="I16" s="1333"/>
      <c r="J16" s="1333"/>
      <c r="K16" s="1333"/>
      <c r="L16" s="1333"/>
      <c r="M16" s="1333"/>
      <c r="N16" s="1333"/>
      <c r="O16" s="1333"/>
      <c r="P16" s="1333"/>
      <c r="Q16" s="1333"/>
      <c r="R16" s="1333"/>
      <c r="S16" s="1333"/>
      <c r="T16" s="1020"/>
      <c r="U16" s="1333" t="s">
        <v>436</v>
      </c>
      <c r="V16" s="1333"/>
      <c r="W16" s="1333"/>
      <c r="X16" s="1333"/>
      <c r="Y16" s="1333"/>
      <c r="Z16" s="1333" t="s">
        <v>188</v>
      </c>
      <c r="AA16" s="1333"/>
      <c r="AB16" s="1333"/>
      <c r="AC16" s="1333"/>
      <c r="AD16" s="1333"/>
    </row>
    <row r="17" spans="1:30" ht="18" customHeight="1">
      <c r="A17" s="1430" t="s">
        <v>437</v>
      </c>
      <c r="B17" s="1430"/>
      <c r="C17" s="1430"/>
      <c r="D17" s="1430"/>
      <c r="E17" s="1430"/>
      <c r="F17" s="1430"/>
      <c r="G17" s="1430"/>
      <c r="H17" s="1333"/>
      <c r="I17" s="1333"/>
      <c r="J17" s="1333"/>
      <c r="K17" s="1333"/>
      <c r="L17" s="1333"/>
      <c r="M17" s="1333"/>
      <c r="N17" s="1333"/>
      <c r="O17" s="1333"/>
      <c r="P17" s="1333"/>
      <c r="Q17" s="1333"/>
      <c r="R17" s="1333"/>
      <c r="S17" s="1333"/>
      <c r="T17" s="1020"/>
      <c r="U17" s="1333"/>
      <c r="V17" s="1333"/>
      <c r="W17" s="1333"/>
      <c r="X17" s="1333"/>
      <c r="Y17" s="1333"/>
      <c r="Z17" s="1333"/>
      <c r="AA17" s="1333"/>
      <c r="AB17" s="1333"/>
      <c r="AC17" s="1333"/>
      <c r="AD17" s="1333"/>
    </row>
    <row r="18" spans="1:30" ht="36" customHeight="1">
      <c r="A18" s="1334" t="s">
        <v>438</v>
      </c>
      <c r="B18" s="1334"/>
      <c r="C18" s="1334"/>
      <c r="D18" s="1334"/>
      <c r="E18" s="1334"/>
      <c r="F18" s="1334"/>
      <c r="G18" s="1334"/>
      <c r="H18" s="1429" t="s">
        <v>439</v>
      </c>
      <c r="I18" s="924"/>
      <c r="J18" s="924"/>
      <c r="K18" s="924"/>
      <c r="L18" s="924"/>
      <c r="M18" s="924"/>
      <c r="N18" s="924"/>
      <c r="O18" s="924"/>
      <c r="P18" s="924"/>
      <c r="Q18" s="924"/>
      <c r="R18" s="924"/>
      <c r="S18" s="924"/>
      <c r="T18" s="924"/>
      <c r="U18" s="1033" t="s">
        <v>342</v>
      </c>
      <c r="V18" s="1033"/>
      <c r="W18" s="1033"/>
      <c r="X18" s="1033"/>
      <c r="Y18" s="1033"/>
      <c r="Z18" s="1423" t="s">
        <v>440</v>
      </c>
      <c r="AA18" s="1424"/>
      <c r="AB18" s="1424"/>
      <c r="AC18" s="1424"/>
      <c r="AD18" s="1425"/>
    </row>
    <row r="19" spans="1:30" ht="36" customHeight="1">
      <c r="A19" s="1432" t="s">
        <v>441</v>
      </c>
      <c r="B19" s="1433"/>
      <c r="C19" s="1433"/>
      <c r="D19" s="1433"/>
      <c r="E19" s="1433"/>
      <c r="F19" s="1433"/>
      <c r="G19" s="1434"/>
      <c r="H19" s="924"/>
      <c r="I19" s="924"/>
      <c r="J19" s="924"/>
      <c r="K19" s="924"/>
      <c r="L19" s="924"/>
      <c r="M19" s="924"/>
      <c r="N19" s="924"/>
      <c r="O19" s="924"/>
      <c r="P19" s="924"/>
      <c r="Q19" s="924"/>
      <c r="R19" s="924"/>
      <c r="S19" s="924"/>
      <c r="T19" s="924"/>
      <c r="U19" s="1033"/>
      <c r="V19" s="1033"/>
      <c r="W19" s="1033"/>
      <c r="X19" s="1033"/>
      <c r="Y19" s="1033"/>
      <c r="Z19" s="1426"/>
      <c r="AA19" s="1427"/>
      <c r="AB19" s="1427"/>
      <c r="AC19" s="1427"/>
      <c r="AD19" s="1428"/>
    </row>
    <row r="20" spans="1:30" ht="36" customHeight="1">
      <c r="A20" s="1328"/>
      <c r="B20" s="1328"/>
      <c r="C20" s="1328"/>
      <c r="D20" s="1328"/>
      <c r="E20" s="1328"/>
      <c r="F20" s="1328"/>
      <c r="G20" s="1328"/>
      <c r="H20" s="1419"/>
      <c r="I20" s="1419"/>
      <c r="J20" s="1419"/>
      <c r="K20" s="1419"/>
      <c r="L20" s="1419"/>
      <c r="M20" s="1419"/>
      <c r="N20" s="1419"/>
      <c r="O20" s="1419"/>
      <c r="P20" s="1419"/>
      <c r="Q20" s="1419"/>
      <c r="R20" s="1419"/>
      <c r="S20" s="1419"/>
      <c r="T20" s="1419"/>
      <c r="U20" s="1333"/>
      <c r="V20" s="1333"/>
      <c r="W20" s="1333"/>
      <c r="X20" s="1333"/>
      <c r="Y20" s="1333"/>
      <c r="Z20" s="1419"/>
      <c r="AA20" s="1419"/>
      <c r="AB20" s="1419"/>
      <c r="AC20" s="1419"/>
      <c r="AD20" s="1419"/>
    </row>
    <row r="21" spans="1:30" ht="36" customHeight="1">
      <c r="A21" s="1327" t="s">
        <v>442</v>
      </c>
      <c r="B21" s="1327"/>
      <c r="C21" s="1327"/>
      <c r="D21" s="1327"/>
      <c r="E21" s="1327"/>
      <c r="F21" s="1327"/>
      <c r="G21" s="1327"/>
      <c r="H21" s="1419"/>
      <c r="I21" s="1419"/>
      <c r="J21" s="1419"/>
      <c r="K21" s="1419"/>
      <c r="L21" s="1419"/>
      <c r="M21" s="1419"/>
      <c r="N21" s="1419"/>
      <c r="O21" s="1419"/>
      <c r="P21" s="1419"/>
      <c r="Q21" s="1419"/>
      <c r="R21" s="1419"/>
      <c r="S21" s="1419"/>
      <c r="T21" s="1419"/>
      <c r="U21" s="1333"/>
      <c r="V21" s="1333"/>
      <c r="W21" s="1333"/>
      <c r="X21" s="1333"/>
      <c r="Y21" s="1333"/>
      <c r="Z21" s="1419"/>
      <c r="AA21" s="1419"/>
      <c r="AB21" s="1419"/>
      <c r="AC21" s="1419"/>
      <c r="AD21" s="1419"/>
    </row>
    <row r="22" spans="1:30" ht="36" customHeight="1">
      <c r="A22" s="1328"/>
      <c r="B22" s="1328"/>
      <c r="C22" s="1328"/>
      <c r="D22" s="1328"/>
      <c r="E22" s="1328"/>
      <c r="F22" s="1328"/>
      <c r="G22" s="1328"/>
      <c r="H22" s="1419"/>
      <c r="I22" s="1419"/>
      <c r="J22" s="1419"/>
      <c r="K22" s="1419"/>
      <c r="L22" s="1419"/>
      <c r="M22" s="1419"/>
      <c r="N22" s="1419"/>
      <c r="O22" s="1419"/>
      <c r="P22" s="1419"/>
      <c r="Q22" s="1419"/>
      <c r="R22" s="1419"/>
      <c r="S22" s="1419"/>
      <c r="T22" s="1419"/>
      <c r="U22" s="1333"/>
      <c r="V22" s="1333"/>
      <c r="W22" s="1333"/>
      <c r="X22" s="1333"/>
      <c r="Y22" s="1333"/>
      <c r="Z22" s="1419"/>
      <c r="AA22" s="1419"/>
      <c r="AB22" s="1419"/>
      <c r="AC22" s="1419"/>
      <c r="AD22" s="1419"/>
    </row>
    <row r="23" spans="1:30" ht="36" customHeight="1">
      <c r="A23" s="1327" t="s">
        <v>442</v>
      </c>
      <c r="B23" s="1327"/>
      <c r="C23" s="1327"/>
      <c r="D23" s="1327"/>
      <c r="E23" s="1327"/>
      <c r="F23" s="1327"/>
      <c r="G23" s="1327"/>
      <c r="H23" s="1419"/>
      <c r="I23" s="1419"/>
      <c r="J23" s="1419"/>
      <c r="K23" s="1419"/>
      <c r="L23" s="1419"/>
      <c r="M23" s="1419"/>
      <c r="N23" s="1419"/>
      <c r="O23" s="1419"/>
      <c r="P23" s="1419"/>
      <c r="Q23" s="1419"/>
      <c r="R23" s="1419"/>
      <c r="S23" s="1419"/>
      <c r="T23" s="1419"/>
      <c r="U23" s="1333"/>
      <c r="V23" s="1333"/>
      <c r="W23" s="1333"/>
      <c r="X23" s="1333"/>
      <c r="Y23" s="1333"/>
      <c r="Z23" s="1419"/>
      <c r="AA23" s="1419"/>
      <c r="AB23" s="1419"/>
      <c r="AC23" s="1419"/>
      <c r="AD23" s="1419"/>
    </row>
    <row r="24" spans="1:30" ht="36" customHeight="1">
      <c r="A24" s="1328"/>
      <c r="B24" s="1328"/>
      <c r="C24" s="1328"/>
      <c r="D24" s="1328"/>
      <c r="E24" s="1328"/>
      <c r="F24" s="1328"/>
      <c r="G24" s="1328"/>
      <c r="H24" s="1419"/>
      <c r="I24" s="1419"/>
      <c r="J24" s="1419"/>
      <c r="K24" s="1419"/>
      <c r="L24" s="1419"/>
      <c r="M24" s="1419"/>
      <c r="N24" s="1419"/>
      <c r="O24" s="1419"/>
      <c r="P24" s="1419"/>
      <c r="Q24" s="1419"/>
      <c r="R24" s="1419"/>
      <c r="S24" s="1419"/>
      <c r="T24" s="1419"/>
      <c r="U24" s="1333"/>
      <c r="V24" s="1333"/>
      <c r="W24" s="1333"/>
      <c r="X24" s="1333"/>
      <c r="Y24" s="1333"/>
      <c r="Z24" s="1419"/>
      <c r="AA24" s="1419"/>
      <c r="AB24" s="1419"/>
      <c r="AC24" s="1419"/>
      <c r="AD24" s="1419"/>
    </row>
    <row r="25" spans="1:30" ht="36" customHeight="1">
      <c r="A25" s="1327" t="s">
        <v>442</v>
      </c>
      <c r="B25" s="1327"/>
      <c r="C25" s="1327"/>
      <c r="D25" s="1327"/>
      <c r="E25" s="1327"/>
      <c r="F25" s="1327"/>
      <c r="G25" s="1327"/>
      <c r="H25" s="1419"/>
      <c r="I25" s="1419"/>
      <c r="J25" s="1419"/>
      <c r="K25" s="1419"/>
      <c r="L25" s="1419"/>
      <c r="M25" s="1419"/>
      <c r="N25" s="1419"/>
      <c r="O25" s="1419"/>
      <c r="P25" s="1419"/>
      <c r="Q25" s="1419"/>
      <c r="R25" s="1419"/>
      <c r="S25" s="1419"/>
      <c r="T25" s="1419"/>
      <c r="U25" s="1333"/>
      <c r="V25" s="1333"/>
      <c r="W25" s="1333"/>
      <c r="X25" s="1333"/>
      <c r="Y25" s="1333"/>
      <c r="Z25" s="1419"/>
      <c r="AA25" s="1419"/>
      <c r="AB25" s="1419"/>
      <c r="AC25" s="1419"/>
      <c r="AD25" s="1419"/>
    </row>
    <row r="26" spans="1:30" ht="36" customHeight="1">
      <c r="A26" s="1328"/>
      <c r="B26" s="1328"/>
      <c r="C26" s="1328"/>
      <c r="D26" s="1328"/>
      <c r="E26" s="1328"/>
      <c r="F26" s="1328"/>
      <c r="G26" s="1328"/>
      <c r="H26" s="1419"/>
      <c r="I26" s="1419"/>
      <c r="J26" s="1419"/>
      <c r="K26" s="1419"/>
      <c r="L26" s="1419"/>
      <c r="M26" s="1419"/>
      <c r="N26" s="1419"/>
      <c r="O26" s="1419"/>
      <c r="P26" s="1419"/>
      <c r="Q26" s="1419"/>
      <c r="R26" s="1419"/>
      <c r="S26" s="1419"/>
      <c r="T26" s="1419"/>
      <c r="U26" s="1333"/>
      <c r="V26" s="1333"/>
      <c r="W26" s="1333"/>
      <c r="X26" s="1333"/>
      <c r="Y26" s="1333"/>
      <c r="Z26" s="1419"/>
      <c r="AA26" s="1419"/>
      <c r="AB26" s="1419"/>
      <c r="AC26" s="1419"/>
      <c r="AD26" s="1419"/>
    </row>
    <row r="27" spans="1:30" ht="36" customHeight="1">
      <c r="A27" s="1327" t="s">
        <v>442</v>
      </c>
      <c r="B27" s="1327"/>
      <c r="C27" s="1327"/>
      <c r="D27" s="1327"/>
      <c r="E27" s="1327"/>
      <c r="F27" s="1327"/>
      <c r="G27" s="1327"/>
      <c r="H27" s="1419"/>
      <c r="I27" s="1419"/>
      <c r="J27" s="1419"/>
      <c r="K27" s="1419"/>
      <c r="L27" s="1419"/>
      <c r="M27" s="1419"/>
      <c r="N27" s="1419"/>
      <c r="O27" s="1419"/>
      <c r="P27" s="1419"/>
      <c r="Q27" s="1419"/>
      <c r="R27" s="1419"/>
      <c r="S27" s="1419"/>
      <c r="T27" s="1419"/>
      <c r="U27" s="1333"/>
      <c r="V27" s="1333"/>
      <c r="W27" s="1333"/>
      <c r="X27" s="1333"/>
      <c r="Y27" s="1333"/>
      <c r="Z27" s="1419"/>
      <c r="AA27" s="1419"/>
      <c r="AB27" s="1419"/>
      <c r="AC27" s="1419"/>
      <c r="AD27" s="1419"/>
    </row>
    <row r="28" spans="1:30" ht="12" customHeight="1"/>
    <row r="29" spans="1:30" ht="18" customHeight="1">
      <c r="B29" s="170" t="s">
        <v>443</v>
      </c>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row>
    <row r="30" spans="1:30" ht="60" customHeight="1">
      <c r="B30" s="1420" t="s">
        <v>444</v>
      </c>
      <c r="C30" s="1421"/>
      <c r="D30" s="1421"/>
      <c r="E30" s="1421"/>
      <c r="F30" s="1421"/>
      <c r="G30" s="1421"/>
      <c r="H30" s="1421"/>
      <c r="I30" s="1421"/>
      <c r="J30" s="1421"/>
      <c r="K30" s="1421"/>
      <c r="L30" s="1421"/>
      <c r="M30" s="1421"/>
      <c r="N30" s="1421"/>
      <c r="O30" s="1421"/>
      <c r="P30" s="1421"/>
      <c r="Q30" s="1421"/>
      <c r="R30" s="1421"/>
      <c r="S30" s="1421"/>
      <c r="T30" s="1421"/>
      <c r="U30" s="1421"/>
      <c r="V30" s="1421"/>
      <c r="W30" s="1421"/>
      <c r="X30" s="1421"/>
      <c r="Y30" s="1421"/>
      <c r="Z30" s="1421"/>
      <c r="AA30" s="1421"/>
      <c r="AB30" s="1421"/>
      <c r="AC30" s="1421"/>
      <c r="AD30" s="1421"/>
    </row>
    <row r="31" spans="1:30" ht="27" customHeight="1">
      <c r="B31" s="845" t="s">
        <v>445</v>
      </c>
      <c r="C31" s="845"/>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row>
    <row r="32" spans="1:30" ht="18" customHeight="1">
      <c r="A32" s="883" t="s">
        <v>446</v>
      </c>
      <c r="B32" s="883"/>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883"/>
      <c r="AD32" s="883"/>
    </row>
  </sheetData>
  <mergeCells count="42">
    <mergeCell ref="A24:G24"/>
    <mergeCell ref="H24:T25"/>
    <mergeCell ref="Z16:AD17"/>
    <mergeCell ref="Z22:AD23"/>
    <mergeCell ref="A23:G23"/>
    <mergeCell ref="U24:Y25"/>
    <mergeCell ref="Z24:AD25"/>
    <mergeCell ref="A25:G25"/>
    <mergeCell ref="Z20:AD21"/>
    <mergeCell ref="U20:Y21"/>
    <mergeCell ref="U22:Y23"/>
    <mergeCell ref="A22:G22"/>
    <mergeCell ref="H22:T23"/>
    <mergeCell ref="A20:G20"/>
    <mergeCell ref="H20:T21"/>
    <mergeCell ref="A21:G21"/>
    <mergeCell ref="A2:AD2"/>
    <mergeCell ref="N7:T7"/>
    <mergeCell ref="U7:AD7"/>
    <mergeCell ref="N8:T8"/>
    <mergeCell ref="U8:AD8"/>
    <mergeCell ref="H14:AD14"/>
    <mergeCell ref="A14:G14"/>
    <mergeCell ref="U9:AD9"/>
    <mergeCell ref="N9:T9"/>
    <mergeCell ref="Z18:AD19"/>
    <mergeCell ref="H18:T19"/>
    <mergeCell ref="U18:Y19"/>
    <mergeCell ref="A17:G17"/>
    <mergeCell ref="A16:G16"/>
    <mergeCell ref="A18:G18"/>
    <mergeCell ref="A19:G19"/>
    <mergeCell ref="U16:Y17"/>
    <mergeCell ref="H16:T17"/>
    <mergeCell ref="A32:AD32"/>
    <mergeCell ref="B31:AD31"/>
    <mergeCell ref="A26:G26"/>
    <mergeCell ref="H26:T27"/>
    <mergeCell ref="U26:Y27"/>
    <mergeCell ref="B30:AD30"/>
    <mergeCell ref="Z26:AD27"/>
    <mergeCell ref="A27:G27"/>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AD30"/>
  <sheetViews>
    <sheetView topLeftCell="A16" zoomScaleNormal="100" workbookViewId="0">
      <selection activeCell="AG19" sqref="AG19"/>
    </sheetView>
  </sheetViews>
  <sheetFormatPr defaultColWidth="2.625" defaultRowHeight="18" customHeight="1"/>
  <cols>
    <col min="1" max="16384" width="2.625" style="2"/>
  </cols>
  <sheetData>
    <row r="1" spans="1:30" ht="18" customHeight="1">
      <c r="A1" s="1" t="s">
        <v>447</v>
      </c>
    </row>
    <row r="2" spans="1:30" ht="18" customHeight="1">
      <c r="A2" s="490" t="s">
        <v>448</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W3" s="1456" t="s">
        <v>449</v>
      </c>
      <c r="X3" s="1456"/>
      <c r="Y3" s="1456"/>
      <c r="Z3" s="1456"/>
      <c r="AA3" s="1456"/>
      <c r="AB3" s="1456"/>
      <c r="AC3" s="1456"/>
      <c r="AD3" s="1456"/>
    </row>
    <row r="4" spans="1:30" ht="18" customHeight="1">
      <c r="W4" s="1454" t="s">
        <v>450</v>
      </c>
      <c r="X4" s="1455"/>
      <c r="Y4" s="1455"/>
      <c r="Z4" s="1455"/>
      <c r="AA4" s="1318">
        <v>1234</v>
      </c>
      <c r="AB4" s="1318"/>
      <c r="AC4" s="1318"/>
      <c r="AD4" s="11" t="s">
        <v>451</v>
      </c>
    </row>
    <row r="5" spans="1:30" ht="4.5" customHeight="1"/>
    <row r="6" spans="1:30" ht="27" customHeight="1">
      <c r="A6" s="876" t="s">
        <v>2</v>
      </c>
      <c r="B6" s="876"/>
      <c r="C6" s="876"/>
      <c r="D6" s="876"/>
      <c r="E6" s="876"/>
      <c r="F6" s="876"/>
      <c r="G6" s="876"/>
      <c r="H6" s="1001" t="s">
        <v>351</v>
      </c>
      <c r="I6" s="1001"/>
      <c r="J6" s="1001"/>
      <c r="K6" s="1001"/>
      <c r="L6" s="1001"/>
      <c r="M6" s="1001"/>
      <c r="N6" s="1001"/>
      <c r="O6" s="1001"/>
      <c r="P6" s="1001"/>
      <c r="Q6" s="1001"/>
    </row>
    <row r="7" spans="1:30" ht="27" customHeight="1">
      <c r="A7" s="876" t="s">
        <v>130</v>
      </c>
      <c r="B7" s="877"/>
      <c r="C7" s="877"/>
      <c r="D7" s="877"/>
      <c r="E7" s="877"/>
      <c r="F7" s="877"/>
      <c r="G7" s="877"/>
      <c r="H7" s="1001" t="s">
        <v>352</v>
      </c>
      <c r="I7" s="1001"/>
      <c r="J7" s="1001"/>
      <c r="K7" s="1001"/>
      <c r="L7" s="1001"/>
      <c r="M7" s="1001"/>
      <c r="N7" s="1001"/>
      <c r="O7" s="1001"/>
      <c r="P7" s="1001"/>
      <c r="Q7" s="1001"/>
    </row>
    <row r="8" spans="1:30" ht="27" customHeight="1">
      <c r="A8" s="876" t="s">
        <v>452</v>
      </c>
      <c r="B8" s="877"/>
      <c r="C8" s="877"/>
      <c r="D8" s="877"/>
      <c r="E8" s="877"/>
      <c r="F8" s="877"/>
      <c r="G8" s="877"/>
      <c r="H8" s="992" t="s">
        <v>353</v>
      </c>
      <c r="I8" s="1001"/>
      <c r="J8" s="1001"/>
      <c r="K8" s="1001"/>
      <c r="L8" s="1001"/>
      <c r="M8" s="1001"/>
      <c r="N8" s="1001"/>
      <c r="O8" s="1001"/>
      <c r="P8" s="1001"/>
      <c r="Q8" s="1001"/>
      <c r="R8" s="11" t="s">
        <v>453</v>
      </c>
    </row>
    <row r="9" spans="1:30" ht="4.5" customHeight="1"/>
    <row r="10" spans="1:30" ht="18" customHeight="1">
      <c r="AD10" s="34" t="s">
        <v>454</v>
      </c>
    </row>
    <row r="11" spans="1:30" ht="15" customHeight="1"/>
    <row r="12" spans="1:30" ht="15" customHeight="1">
      <c r="A12" s="2" t="s">
        <v>433</v>
      </c>
    </row>
    <row r="13" spans="1:30" ht="18" customHeight="1">
      <c r="A13" s="2" t="s">
        <v>455</v>
      </c>
    </row>
    <row r="15" spans="1:30" ht="36" customHeight="1">
      <c r="A15" s="1260" t="s">
        <v>271</v>
      </c>
      <c r="B15" s="1260"/>
      <c r="C15" s="1260"/>
      <c r="D15" s="1260"/>
      <c r="E15" s="1260"/>
      <c r="F15" s="1260"/>
      <c r="G15" s="1260"/>
      <c r="H15" s="1354" t="s">
        <v>140</v>
      </c>
      <c r="I15" s="1355"/>
      <c r="J15" s="1355"/>
      <c r="K15" s="1355"/>
      <c r="L15" s="1355"/>
      <c r="M15" s="1355"/>
      <c r="N15" s="1355"/>
      <c r="O15" s="1355"/>
      <c r="P15" s="1355"/>
      <c r="Q15" s="1355"/>
      <c r="R15" s="1355"/>
      <c r="S15" s="1355"/>
      <c r="T15" s="1355"/>
      <c r="U15" s="1355"/>
      <c r="V15" s="1355"/>
      <c r="W15" s="1355"/>
      <c r="X15" s="1355"/>
      <c r="Y15" s="1355"/>
      <c r="Z15" s="1355"/>
      <c r="AA15" s="1355"/>
      <c r="AB15" s="1355"/>
      <c r="AC15" s="1355"/>
      <c r="AD15" s="1422"/>
    </row>
    <row r="16" spans="1:30" ht="15" customHeight="1"/>
    <row r="17" spans="1:30" ht="18" customHeight="1">
      <c r="A17" s="1431" t="s">
        <v>311</v>
      </c>
      <c r="B17" s="1431"/>
      <c r="C17" s="1431"/>
      <c r="D17" s="1431"/>
      <c r="E17" s="1431"/>
      <c r="F17" s="1431"/>
      <c r="G17" s="1457"/>
      <c r="H17" s="1440" t="s">
        <v>456</v>
      </c>
      <c r="I17" s="1440"/>
      <c r="J17" s="1440"/>
      <c r="K17" s="1440"/>
      <c r="L17" s="1440"/>
      <c r="M17" s="1440" t="s">
        <v>457</v>
      </c>
      <c r="N17" s="1440"/>
      <c r="O17" s="1440"/>
      <c r="P17" s="1440"/>
      <c r="Q17" s="1440"/>
      <c r="R17" s="1333" t="s">
        <v>458</v>
      </c>
      <c r="S17" s="1333"/>
      <c r="T17" s="1333"/>
      <c r="U17" s="1333"/>
      <c r="V17" s="1333"/>
      <c r="W17" s="1435" t="s">
        <v>459</v>
      </c>
      <c r="X17" s="1230"/>
      <c r="Y17" s="1230"/>
      <c r="Z17" s="1230"/>
      <c r="AA17" s="1230"/>
      <c r="AB17" s="1230"/>
      <c r="AC17" s="1230"/>
      <c r="AD17" s="1436"/>
    </row>
    <row r="18" spans="1:30" ht="18" customHeight="1">
      <c r="A18" s="1430" t="s">
        <v>437</v>
      </c>
      <c r="B18" s="1430"/>
      <c r="C18" s="1430"/>
      <c r="D18" s="1430"/>
      <c r="E18" s="1430"/>
      <c r="F18" s="1430"/>
      <c r="G18" s="1446"/>
      <c r="H18" s="1440"/>
      <c r="I18" s="1440"/>
      <c r="J18" s="1440"/>
      <c r="K18" s="1440"/>
      <c r="L18" s="1440"/>
      <c r="M18" s="1440"/>
      <c r="N18" s="1440"/>
      <c r="O18" s="1440"/>
      <c r="P18" s="1440"/>
      <c r="Q18" s="1440"/>
      <c r="R18" s="1333"/>
      <c r="S18" s="1333"/>
      <c r="T18" s="1333"/>
      <c r="U18" s="1333"/>
      <c r="V18" s="1333"/>
      <c r="W18" s="1437"/>
      <c r="X18" s="1438"/>
      <c r="Y18" s="1438"/>
      <c r="Z18" s="1438"/>
      <c r="AA18" s="1438"/>
      <c r="AB18" s="1438"/>
      <c r="AC18" s="1438"/>
      <c r="AD18" s="1439"/>
    </row>
    <row r="19" spans="1:30" ht="36" customHeight="1">
      <c r="A19" s="1334" t="s">
        <v>438</v>
      </c>
      <c r="B19" s="1334"/>
      <c r="C19" s="1334"/>
      <c r="D19" s="1334"/>
      <c r="E19" s="1334"/>
      <c r="F19" s="1334"/>
      <c r="G19" s="1442"/>
      <c r="H19" s="1443" t="s">
        <v>342</v>
      </c>
      <c r="I19" s="892"/>
      <c r="J19" s="892"/>
      <c r="K19" s="892"/>
      <c r="L19" s="892"/>
      <c r="M19" s="1443" t="s">
        <v>342</v>
      </c>
      <c r="N19" s="892"/>
      <c r="O19" s="892"/>
      <c r="P19" s="892"/>
      <c r="Q19" s="892"/>
      <c r="R19" s="1447" t="s">
        <v>460</v>
      </c>
      <c r="S19" s="1033"/>
      <c r="T19" s="1033"/>
      <c r="U19" s="1033"/>
      <c r="V19" s="1033"/>
      <c r="W19" s="1448"/>
      <c r="X19" s="1449"/>
      <c r="Y19" s="1449"/>
      <c r="Z19" s="1449"/>
      <c r="AA19" s="1449"/>
      <c r="AB19" s="1449"/>
      <c r="AC19" s="1449"/>
      <c r="AD19" s="1450"/>
    </row>
    <row r="20" spans="1:30" ht="36" customHeight="1">
      <c r="A20" s="1432" t="s">
        <v>461</v>
      </c>
      <c r="B20" s="1433"/>
      <c r="C20" s="1433"/>
      <c r="D20" s="1433"/>
      <c r="E20" s="1433"/>
      <c r="F20" s="1433"/>
      <c r="G20" s="1434"/>
      <c r="H20" s="1444"/>
      <c r="I20" s="896"/>
      <c r="J20" s="896"/>
      <c r="K20" s="896"/>
      <c r="L20" s="896"/>
      <c r="M20" s="1444"/>
      <c r="N20" s="896"/>
      <c r="O20" s="896"/>
      <c r="P20" s="896"/>
      <c r="Q20" s="896"/>
      <c r="R20" s="1033"/>
      <c r="S20" s="1033"/>
      <c r="T20" s="1033"/>
      <c r="U20" s="1033"/>
      <c r="V20" s="1033"/>
      <c r="W20" s="1451"/>
      <c r="X20" s="1452"/>
      <c r="Y20" s="1452"/>
      <c r="Z20" s="1452"/>
      <c r="AA20" s="1452"/>
      <c r="AB20" s="1452"/>
      <c r="AC20" s="1452"/>
      <c r="AD20" s="1453"/>
    </row>
    <row r="21" spans="1:30" ht="36" customHeight="1">
      <c r="A21" s="1328"/>
      <c r="B21" s="1328"/>
      <c r="C21" s="1328"/>
      <c r="D21" s="1328"/>
      <c r="E21" s="1328"/>
      <c r="F21" s="1328"/>
      <c r="G21" s="1441"/>
      <c r="H21" s="1435"/>
      <c r="I21" s="1230"/>
      <c r="J21" s="1230"/>
      <c r="K21" s="1230"/>
      <c r="L21" s="1230"/>
      <c r="M21" s="1435"/>
      <c r="N21" s="1230"/>
      <c r="O21" s="1230"/>
      <c r="P21" s="1230"/>
      <c r="Q21" s="1230"/>
      <c r="R21" s="1333"/>
      <c r="S21" s="1333"/>
      <c r="T21" s="1333"/>
      <c r="U21" s="1333"/>
      <c r="V21" s="1333"/>
      <c r="W21" s="1435"/>
      <c r="X21" s="1230"/>
      <c r="Y21" s="1230"/>
      <c r="Z21" s="1230"/>
      <c r="AA21" s="1230"/>
      <c r="AB21" s="1230"/>
      <c r="AC21" s="1230"/>
      <c r="AD21" s="1436"/>
    </row>
    <row r="22" spans="1:30" ht="36" customHeight="1">
      <c r="A22" s="1327" t="s">
        <v>442</v>
      </c>
      <c r="B22" s="1327"/>
      <c r="C22" s="1327"/>
      <c r="D22" s="1327"/>
      <c r="E22" s="1327"/>
      <c r="F22" s="1327"/>
      <c r="G22" s="1445"/>
      <c r="H22" s="1437"/>
      <c r="I22" s="1438"/>
      <c r="J22" s="1438"/>
      <c r="K22" s="1438"/>
      <c r="L22" s="1438"/>
      <c r="M22" s="1437"/>
      <c r="N22" s="1438"/>
      <c r="O22" s="1438"/>
      <c r="P22" s="1438"/>
      <c r="Q22" s="1438"/>
      <c r="R22" s="1333"/>
      <c r="S22" s="1333"/>
      <c r="T22" s="1333"/>
      <c r="U22" s="1333"/>
      <c r="V22" s="1333"/>
      <c r="W22" s="1437"/>
      <c r="X22" s="1438"/>
      <c r="Y22" s="1438"/>
      <c r="Z22" s="1438"/>
      <c r="AA22" s="1438"/>
      <c r="AB22" s="1438"/>
      <c r="AC22" s="1438"/>
      <c r="AD22" s="1439"/>
    </row>
    <row r="23" spans="1:30" ht="36" customHeight="1">
      <c r="A23" s="1328"/>
      <c r="B23" s="1328"/>
      <c r="C23" s="1328"/>
      <c r="D23" s="1328"/>
      <c r="E23" s="1328"/>
      <c r="F23" s="1328"/>
      <c r="G23" s="1441"/>
      <c r="H23" s="1435"/>
      <c r="I23" s="1230"/>
      <c r="J23" s="1230"/>
      <c r="K23" s="1230"/>
      <c r="L23" s="1230"/>
      <c r="M23" s="1435"/>
      <c r="N23" s="1230"/>
      <c r="O23" s="1230"/>
      <c r="P23" s="1230"/>
      <c r="Q23" s="1230"/>
      <c r="R23" s="1333"/>
      <c r="S23" s="1333"/>
      <c r="T23" s="1333"/>
      <c r="U23" s="1333"/>
      <c r="V23" s="1333"/>
      <c r="W23" s="1435"/>
      <c r="X23" s="1230"/>
      <c r="Y23" s="1230"/>
      <c r="Z23" s="1230"/>
      <c r="AA23" s="1230"/>
      <c r="AB23" s="1230"/>
      <c r="AC23" s="1230"/>
      <c r="AD23" s="1436"/>
    </row>
    <row r="24" spans="1:30" ht="36" customHeight="1">
      <c r="A24" s="1327" t="s">
        <v>442</v>
      </c>
      <c r="B24" s="1327"/>
      <c r="C24" s="1327"/>
      <c r="D24" s="1327"/>
      <c r="E24" s="1327"/>
      <c r="F24" s="1327"/>
      <c r="G24" s="1445"/>
      <c r="H24" s="1437"/>
      <c r="I24" s="1438"/>
      <c r="J24" s="1438"/>
      <c r="K24" s="1438"/>
      <c r="L24" s="1438"/>
      <c r="M24" s="1437"/>
      <c r="N24" s="1438"/>
      <c r="O24" s="1438"/>
      <c r="P24" s="1438"/>
      <c r="Q24" s="1438"/>
      <c r="R24" s="1333"/>
      <c r="S24" s="1333"/>
      <c r="T24" s="1333"/>
      <c r="U24" s="1333"/>
      <c r="V24" s="1333"/>
      <c r="W24" s="1437"/>
      <c r="X24" s="1438"/>
      <c r="Y24" s="1438"/>
      <c r="Z24" s="1438"/>
      <c r="AA24" s="1438"/>
      <c r="AB24" s="1438"/>
      <c r="AC24" s="1438"/>
      <c r="AD24" s="1439"/>
    </row>
    <row r="25" spans="1:30" ht="36" customHeight="1">
      <c r="A25" s="1328"/>
      <c r="B25" s="1328"/>
      <c r="C25" s="1328"/>
      <c r="D25" s="1328"/>
      <c r="E25" s="1328"/>
      <c r="F25" s="1328"/>
      <c r="G25" s="1441"/>
      <c r="H25" s="1435"/>
      <c r="I25" s="1230"/>
      <c r="J25" s="1230"/>
      <c r="K25" s="1230"/>
      <c r="L25" s="1230"/>
      <c r="M25" s="1435"/>
      <c r="N25" s="1230"/>
      <c r="O25" s="1230"/>
      <c r="P25" s="1230"/>
      <c r="Q25" s="1230"/>
      <c r="R25" s="1333"/>
      <c r="S25" s="1333"/>
      <c r="T25" s="1333"/>
      <c r="U25" s="1333"/>
      <c r="V25" s="1333"/>
      <c r="W25" s="1435"/>
      <c r="X25" s="1230"/>
      <c r="Y25" s="1230"/>
      <c r="Z25" s="1230"/>
      <c r="AA25" s="1230"/>
      <c r="AB25" s="1230"/>
      <c r="AC25" s="1230"/>
      <c r="AD25" s="1436"/>
    </row>
    <row r="26" spans="1:30" ht="36" customHeight="1">
      <c r="A26" s="1327" t="s">
        <v>442</v>
      </c>
      <c r="B26" s="1327"/>
      <c r="C26" s="1327"/>
      <c r="D26" s="1327"/>
      <c r="E26" s="1327"/>
      <c r="F26" s="1327"/>
      <c r="G26" s="1445"/>
      <c r="H26" s="1437"/>
      <c r="I26" s="1438"/>
      <c r="J26" s="1438"/>
      <c r="K26" s="1438"/>
      <c r="L26" s="1438"/>
      <c r="M26" s="1437"/>
      <c r="N26" s="1438"/>
      <c r="O26" s="1438"/>
      <c r="P26" s="1438"/>
      <c r="Q26" s="1438"/>
      <c r="R26" s="1333"/>
      <c r="S26" s="1333"/>
      <c r="T26" s="1333"/>
      <c r="U26" s="1333"/>
      <c r="V26" s="1333"/>
      <c r="W26" s="1437"/>
      <c r="X26" s="1438"/>
      <c r="Y26" s="1438"/>
      <c r="Z26" s="1438"/>
      <c r="AA26" s="1438"/>
      <c r="AB26" s="1438"/>
      <c r="AC26" s="1438"/>
      <c r="AD26" s="1439"/>
    </row>
    <row r="27" spans="1:30" ht="36" customHeight="1">
      <c r="A27" s="1328"/>
      <c r="B27" s="1328"/>
      <c r="C27" s="1328"/>
      <c r="D27" s="1328"/>
      <c r="E27" s="1328"/>
      <c r="F27" s="1328"/>
      <c r="G27" s="1441"/>
      <c r="H27" s="1435"/>
      <c r="I27" s="1230"/>
      <c r="J27" s="1230"/>
      <c r="K27" s="1230"/>
      <c r="L27" s="1230"/>
      <c r="M27" s="1435"/>
      <c r="N27" s="1230"/>
      <c r="O27" s="1230"/>
      <c r="P27" s="1230"/>
      <c r="Q27" s="1230"/>
      <c r="R27" s="1333"/>
      <c r="S27" s="1333"/>
      <c r="T27" s="1333"/>
      <c r="U27" s="1333"/>
      <c r="V27" s="1333"/>
      <c r="W27" s="1435"/>
      <c r="X27" s="1230"/>
      <c r="Y27" s="1230"/>
      <c r="Z27" s="1230"/>
      <c r="AA27" s="1230"/>
      <c r="AB27" s="1230"/>
      <c r="AC27" s="1230"/>
      <c r="AD27" s="1436"/>
    </row>
    <row r="28" spans="1:30" ht="36" customHeight="1">
      <c r="A28" s="1327" t="s">
        <v>442</v>
      </c>
      <c r="B28" s="1327"/>
      <c r="C28" s="1327"/>
      <c r="D28" s="1327"/>
      <c r="E28" s="1327"/>
      <c r="F28" s="1327"/>
      <c r="G28" s="1445"/>
      <c r="H28" s="1437"/>
      <c r="I28" s="1438"/>
      <c r="J28" s="1438"/>
      <c r="K28" s="1438"/>
      <c r="L28" s="1438"/>
      <c r="M28" s="1437"/>
      <c r="N28" s="1438"/>
      <c r="O28" s="1438"/>
      <c r="P28" s="1438"/>
      <c r="Q28" s="1438"/>
      <c r="R28" s="1333"/>
      <c r="S28" s="1333"/>
      <c r="T28" s="1333"/>
      <c r="U28" s="1333"/>
      <c r="V28" s="1333"/>
      <c r="W28" s="1437"/>
      <c r="X28" s="1438"/>
      <c r="Y28" s="1438"/>
      <c r="Z28" s="1438"/>
      <c r="AA28" s="1438"/>
      <c r="AB28" s="1438"/>
      <c r="AC28" s="1438"/>
      <c r="AD28" s="1439"/>
    </row>
    <row r="30" spans="1:30" s="39" customFormat="1" ht="36" customHeight="1">
      <c r="B30" s="1458" t="s">
        <v>462</v>
      </c>
      <c r="C30" s="1458"/>
      <c r="D30" s="1458"/>
      <c r="E30" s="1458"/>
      <c r="F30" s="1458"/>
      <c r="G30" s="1458"/>
      <c r="H30" s="1458"/>
      <c r="I30" s="1458"/>
      <c r="J30" s="1458"/>
      <c r="K30" s="1458"/>
      <c r="L30" s="1458"/>
      <c r="M30" s="1458"/>
      <c r="N30" s="1458"/>
      <c r="O30" s="1458"/>
      <c r="P30" s="1458"/>
      <c r="Q30" s="1458"/>
      <c r="R30" s="1458"/>
      <c r="S30" s="1458"/>
      <c r="T30" s="1458"/>
      <c r="U30" s="1458"/>
      <c r="V30" s="1458"/>
      <c r="W30" s="1458"/>
      <c r="X30" s="1458"/>
      <c r="Y30" s="1458"/>
      <c r="Z30" s="1458"/>
      <c r="AA30" s="1458"/>
      <c r="AB30" s="1458"/>
      <c r="AC30" s="1458"/>
      <c r="AD30" s="1458"/>
    </row>
  </sheetData>
  <mergeCells count="49">
    <mergeCell ref="B30:AD30"/>
    <mergeCell ref="A24:G24"/>
    <mergeCell ref="A25:G25"/>
    <mergeCell ref="A26:G26"/>
    <mergeCell ref="A27:G27"/>
    <mergeCell ref="A28:G28"/>
    <mergeCell ref="H27:L28"/>
    <mergeCell ref="M27:Q28"/>
    <mergeCell ref="R27:V28"/>
    <mergeCell ref="W27:AD28"/>
    <mergeCell ref="H25:L26"/>
    <mergeCell ref="M25:Q26"/>
    <mergeCell ref="H17:L18"/>
    <mergeCell ref="H23:L24"/>
    <mergeCell ref="M23:Q24"/>
    <mergeCell ref="H21:L22"/>
    <mergeCell ref="M21:Q22"/>
    <mergeCell ref="R21:V22"/>
    <mergeCell ref="R25:V26"/>
    <mergeCell ref="W25:AD26"/>
    <mergeCell ref="A2:AD2"/>
    <mergeCell ref="A6:G6"/>
    <mergeCell ref="H6:Q6"/>
    <mergeCell ref="A7:G7"/>
    <mergeCell ref="H7:Q7"/>
    <mergeCell ref="W4:Z4"/>
    <mergeCell ref="W3:AD3"/>
    <mergeCell ref="AA4:AC4"/>
    <mergeCell ref="A15:G15"/>
    <mergeCell ref="H15:AD15"/>
    <mergeCell ref="A17:G17"/>
    <mergeCell ref="A8:G8"/>
    <mergeCell ref="H8:Q8"/>
    <mergeCell ref="W21:AD22"/>
    <mergeCell ref="M17:Q18"/>
    <mergeCell ref="A23:G23"/>
    <mergeCell ref="A19:G19"/>
    <mergeCell ref="R17:V18"/>
    <mergeCell ref="W17:AD18"/>
    <mergeCell ref="R23:V24"/>
    <mergeCell ref="W23:AD24"/>
    <mergeCell ref="H19:L20"/>
    <mergeCell ref="M19:Q20"/>
    <mergeCell ref="A21:G21"/>
    <mergeCell ref="A20:G20"/>
    <mergeCell ref="A22:G22"/>
    <mergeCell ref="A18:G18"/>
    <mergeCell ref="R19:V20"/>
    <mergeCell ref="W19:AD20"/>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AD41"/>
  <sheetViews>
    <sheetView view="pageBreakPreview" zoomScaleNormal="100" workbookViewId="0">
      <selection activeCell="AG19" sqref="AG19"/>
    </sheetView>
  </sheetViews>
  <sheetFormatPr defaultColWidth="2.625" defaultRowHeight="18" customHeight="1"/>
  <cols>
    <col min="1" max="16384" width="2.625" style="2"/>
  </cols>
  <sheetData>
    <row r="1" spans="1:30" ht="18" customHeight="1">
      <c r="A1" s="1" t="s">
        <v>463</v>
      </c>
    </row>
    <row r="2" spans="1:30" ht="18" customHeight="1">
      <c r="A2" s="490" t="s">
        <v>464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row>
    <row r="3" spans="1:30" ht="18" customHeight="1">
      <c r="AD3" s="3" t="s">
        <v>465</v>
      </c>
    </row>
    <row r="4" spans="1:30" ht="4.5" customHeight="1"/>
    <row r="5" spans="1:30" ht="18" customHeight="1">
      <c r="A5" s="11" t="s">
        <v>248</v>
      </c>
    </row>
    <row r="6" spans="1:30" ht="4.5" customHeight="1"/>
    <row r="7" spans="1:30" ht="27" customHeight="1">
      <c r="N7" s="876" t="s">
        <v>2</v>
      </c>
      <c r="O7" s="876"/>
      <c r="P7" s="876"/>
      <c r="Q7" s="876"/>
      <c r="R7" s="876"/>
      <c r="S7" s="876"/>
      <c r="T7" s="876"/>
      <c r="U7" s="875" t="s">
        <v>129</v>
      </c>
      <c r="V7" s="875"/>
      <c r="W7" s="875"/>
      <c r="X7" s="875"/>
      <c r="Y7" s="875"/>
      <c r="Z7" s="875"/>
      <c r="AA7" s="875"/>
      <c r="AB7" s="875"/>
      <c r="AC7" s="875"/>
      <c r="AD7" s="875"/>
    </row>
    <row r="8" spans="1:30" ht="27" customHeight="1">
      <c r="N8" s="876" t="s">
        <v>130</v>
      </c>
      <c r="O8" s="877"/>
      <c r="P8" s="877"/>
      <c r="Q8" s="877"/>
      <c r="R8" s="877"/>
      <c r="S8" s="877"/>
      <c r="T8" s="877"/>
      <c r="U8" s="875" t="s">
        <v>131</v>
      </c>
      <c r="V8" s="875"/>
      <c r="W8" s="875"/>
      <c r="X8" s="875"/>
      <c r="Y8" s="875"/>
      <c r="Z8" s="875"/>
      <c r="AA8" s="875"/>
      <c r="AB8" s="875"/>
      <c r="AC8" s="875"/>
      <c r="AD8" s="875"/>
    </row>
    <row r="9" spans="1:30" ht="27" customHeight="1">
      <c r="N9" s="878" t="s">
        <v>132</v>
      </c>
      <c r="O9" s="877"/>
      <c r="P9" s="877"/>
      <c r="Q9" s="877"/>
      <c r="R9" s="877"/>
      <c r="S9" s="877"/>
      <c r="T9" s="877"/>
      <c r="U9" s="875" t="s">
        <v>133</v>
      </c>
      <c r="V9" s="875"/>
      <c r="W9" s="875"/>
      <c r="X9" s="875"/>
      <c r="Y9" s="875"/>
      <c r="Z9" s="875"/>
      <c r="AA9" s="875"/>
      <c r="AB9" s="875"/>
      <c r="AC9" s="875"/>
      <c r="AD9" s="875"/>
    </row>
    <row r="10" spans="1:30" ht="15" customHeight="1"/>
    <row r="11" spans="1:30" ht="18" customHeight="1">
      <c r="A11" s="482" t="s">
        <v>134</v>
      </c>
      <c r="B11" s="482"/>
      <c r="C11" s="482"/>
      <c r="D11" s="482"/>
      <c r="E11" s="482"/>
      <c r="F11" s="482"/>
      <c r="G11" s="482"/>
      <c r="H11" s="482"/>
      <c r="I11" s="482"/>
      <c r="J11" s="482"/>
      <c r="K11" s="482"/>
      <c r="L11" s="482"/>
      <c r="M11" s="482"/>
      <c r="N11" s="482"/>
      <c r="O11" s="482"/>
      <c r="P11" s="482"/>
      <c r="Q11" s="482"/>
      <c r="R11" s="1460">
        <v>24</v>
      </c>
      <c r="S11" s="1460"/>
      <c r="T11" s="455" t="s">
        <v>135</v>
      </c>
      <c r="U11" s="455"/>
      <c r="V11" s="455"/>
      <c r="W11" s="1460">
        <v>1</v>
      </c>
      <c r="X11" s="1460"/>
      <c r="Y11" s="482" t="s">
        <v>136</v>
      </c>
      <c r="Z11" s="482"/>
      <c r="AA11" s="482"/>
      <c r="AB11" s="482"/>
      <c r="AC11" s="482"/>
      <c r="AD11" s="482"/>
    </row>
    <row r="12" spans="1:30" ht="18" customHeight="1">
      <c r="A12" s="2" t="s">
        <v>466</v>
      </c>
    </row>
    <row r="13" spans="1:30" ht="15" customHeight="1"/>
    <row r="14" spans="1:30" ht="54" customHeight="1">
      <c r="A14" s="923" t="s">
        <v>84</v>
      </c>
      <c r="B14" s="506"/>
      <c r="C14" s="506"/>
      <c r="D14" s="506"/>
      <c r="E14" s="506"/>
      <c r="F14" s="506"/>
      <c r="G14" s="506"/>
      <c r="H14" s="506" t="s">
        <v>7</v>
      </c>
      <c r="I14" s="506"/>
      <c r="J14" s="506"/>
      <c r="K14" s="1459">
        <v>21300</v>
      </c>
      <c r="L14" s="1459"/>
      <c r="M14" s="1459"/>
      <c r="N14" s="1459"/>
      <c r="O14" s="1459"/>
      <c r="P14" s="1459"/>
      <c r="Q14" s="1459"/>
      <c r="R14" s="1459"/>
      <c r="S14" s="1459"/>
      <c r="T14" s="1459"/>
      <c r="U14" s="1459"/>
      <c r="V14" s="1459"/>
      <c r="W14" s="1459"/>
      <c r="X14" s="1459"/>
      <c r="Y14" s="1459"/>
      <c r="Z14" s="1459"/>
      <c r="AA14" s="413" t="s">
        <v>8</v>
      </c>
      <c r="AB14" s="413"/>
      <c r="AC14" s="413"/>
      <c r="AD14" s="457"/>
    </row>
    <row r="15" spans="1:30" ht="15" customHeight="1"/>
    <row r="17" spans="1:30" ht="18" customHeight="1">
      <c r="A17" s="2" t="s">
        <v>138</v>
      </c>
    </row>
    <row r="18" spans="1:30" ht="4.5" customHeight="1"/>
    <row r="19" spans="1:30" ht="24" customHeight="1">
      <c r="B19" s="461" t="s">
        <v>139</v>
      </c>
      <c r="C19" s="461"/>
      <c r="D19" s="461"/>
      <c r="E19" s="461"/>
      <c r="F19" s="461"/>
      <c r="G19" s="461"/>
      <c r="H19" s="461"/>
      <c r="I19" s="461"/>
      <c r="J19" s="924" t="s">
        <v>187</v>
      </c>
      <c r="K19" s="924"/>
      <c r="L19" s="924"/>
      <c r="M19" s="924"/>
      <c r="N19" s="924"/>
      <c r="O19" s="924"/>
      <c r="P19" s="924"/>
      <c r="Q19" s="924"/>
      <c r="R19" s="924"/>
      <c r="S19" s="924"/>
      <c r="T19" s="924"/>
      <c r="U19" s="924"/>
      <c r="V19" s="924"/>
      <c r="W19" s="924"/>
      <c r="X19" s="924"/>
      <c r="Y19" s="924"/>
      <c r="Z19" s="924"/>
      <c r="AA19" s="924"/>
      <c r="AB19" s="924"/>
      <c r="AC19" s="924"/>
      <c r="AD19" s="924"/>
    </row>
    <row r="20" spans="1:30" ht="18" customHeight="1">
      <c r="B20" s="473" t="s">
        <v>141</v>
      </c>
      <c r="C20" s="474"/>
      <c r="D20" s="474"/>
      <c r="E20" s="474"/>
      <c r="F20" s="474"/>
      <c r="G20" s="474"/>
      <c r="H20" s="474"/>
      <c r="I20" s="475"/>
      <c r="J20" s="4" t="s">
        <v>142</v>
      </c>
      <c r="K20" s="928" t="s">
        <v>143</v>
      </c>
      <c r="L20" s="928"/>
      <c r="M20" s="928"/>
      <c r="N20" s="928"/>
      <c r="O20" s="5"/>
      <c r="P20" s="5"/>
      <c r="Q20" s="5"/>
      <c r="R20" s="5"/>
      <c r="S20" s="5"/>
      <c r="T20" s="5"/>
      <c r="U20" s="5"/>
      <c r="V20" s="5"/>
      <c r="W20" s="5"/>
      <c r="X20" s="5"/>
      <c r="Y20" s="5"/>
      <c r="Z20" s="5"/>
      <c r="AA20" s="5"/>
      <c r="AB20" s="5"/>
      <c r="AC20" s="5"/>
      <c r="AD20" s="6"/>
    </row>
    <row r="21" spans="1:30" ht="18" customHeight="1">
      <c r="B21" s="811"/>
      <c r="C21" s="812"/>
      <c r="D21" s="812"/>
      <c r="E21" s="812"/>
      <c r="F21" s="812"/>
      <c r="G21" s="812"/>
      <c r="H21" s="812"/>
      <c r="I21" s="852"/>
      <c r="J21" s="811" t="s">
        <v>144</v>
      </c>
      <c r="K21" s="812"/>
      <c r="L21" s="812"/>
      <c r="M21" s="925" t="s">
        <v>145</v>
      </c>
      <c r="N21" s="925"/>
      <c r="O21" s="925"/>
      <c r="P21" s="925"/>
      <c r="Q21" s="7" t="s">
        <v>146</v>
      </c>
      <c r="R21" s="926" t="s">
        <v>261</v>
      </c>
      <c r="S21" s="926"/>
      <c r="T21" s="926"/>
      <c r="U21" s="926"/>
      <c r="V21" s="926"/>
      <c r="W21" s="926"/>
      <c r="X21" s="926"/>
      <c r="Y21" s="926"/>
      <c r="Z21" s="926"/>
      <c r="AA21" s="926"/>
      <c r="AB21" s="926"/>
      <c r="AC21" s="926"/>
      <c r="AD21" s="927"/>
    </row>
    <row r="22" spans="1:30" ht="4.5" customHeight="1"/>
    <row r="24" spans="1:30" ht="18" customHeight="1">
      <c r="A24" s="2" t="s">
        <v>262</v>
      </c>
    </row>
    <row r="25" spans="1:30" ht="4.5" customHeight="1"/>
    <row r="26" spans="1:30" ht="36" customHeight="1">
      <c r="A26" s="35"/>
      <c r="B26" s="417" t="s">
        <v>168</v>
      </c>
      <c r="C26" s="423"/>
      <c r="D26" s="423"/>
      <c r="E26" s="423"/>
      <c r="F26" s="423"/>
      <c r="G26" s="423"/>
      <c r="H26" s="423"/>
      <c r="I26" s="150">
        <v>1</v>
      </c>
      <c r="J26" s="133">
        <v>2</v>
      </c>
      <c r="K26" s="134">
        <v>3</v>
      </c>
      <c r="L26" s="134">
        <v>4</v>
      </c>
      <c r="M26" s="134">
        <v>5</v>
      </c>
      <c r="N26" s="149" t="s">
        <v>169</v>
      </c>
      <c r="O26" s="135">
        <v>6</v>
      </c>
      <c r="P26" s="461" t="s">
        <v>170</v>
      </c>
      <c r="Q26" s="461"/>
      <c r="R26" s="461"/>
      <c r="S26" s="461"/>
      <c r="T26" s="461"/>
      <c r="U26" s="461"/>
      <c r="V26" s="461"/>
      <c r="W26" s="461"/>
      <c r="X26" s="911"/>
      <c r="Y26" s="133"/>
      <c r="Z26" s="134"/>
      <c r="AA26" s="134"/>
      <c r="AB26" s="134"/>
      <c r="AC26" s="134"/>
      <c r="AD26" s="135">
        <v>2</v>
      </c>
    </row>
    <row r="27" spans="1:30" ht="24" customHeight="1">
      <c r="A27" s="36"/>
      <c r="B27" s="900" t="s">
        <v>48</v>
      </c>
      <c r="C27" s="906"/>
      <c r="D27" s="891" t="s">
        <v>171</v>
      </c>
      <c r="E27" s="892"/>
      <c r="F27" s="892"/>
      <c r="G27" s="892"/>
      <c r="H27" s="898" t="s">
        <v>172</v>
      </c>
      <c r="I27" s="898"/>
      <c r="J27" s="898"/>
      <c r="K27" s="892" t="s">
        <v>173</v>
      </c>
      <c r="L27" s="892"/>
      <c r="M27" s="892"/>
      <c r="N27" s="892"/>
      <c r="O27" s="892"/>
      <c r="P27" s="13"/>
      <c r="Q27" s="14"/>
      <c r="R27" s="900" t="s">
        <v>52</v>
      </c>
      <c r="S27" s="901"/>
      <c r="T27" s="898" t="s">
        <v>174</v>
      </c>
      <c r="U27" s="899"/>
      <c r="V27" s="900" t="s">
        <v>53</v>
      </c>
      <c r="W27" s="901"/>
      <c r="X27" s="912">
        <v>9</v>
      </c>
      <c r="Y27" s="879">
        <v>8</v>
      </c>
      <c r="Z27" s="879">
        <v>7</v>
      </c>
      <c r="AA27" s="879">
        <v>6</v>
      </c>
      <c r="AB27" s="879">
        <v>5</v>
      </c>
      <c r="AC27" s="879">
        <v>4</v>
      </c>
      <c r="AD27" s="888">
        <v>3</v>
      </c>
    </row>
    <row r="28" spans="1:30" ht="24" customHeight="1">
      <c r="A28" s="37"/>
      <c r="B28" s="907"/>
      <c r="C28" s="908"/>
      <c r="D28" s="893"/>
      <c r="E28" s="894"/>
      <c r="F28" s="894"/>
      <c r="G28" s="894"/>
      <c r="H28" s="453" t="s">
        <v>175</v>
      </c>
      <c r="I28" s="453"/>
      <c r="J28" s="453"/>
      <c r="K28" s="894"/>
      <c r="L28" s="894"/>
      <c r="M28" s="894"/>
      <c r="N28" s="894"/>
      <c r="O28" s="894"/>
      <c r="P28" s="453" t="s">
        <v>50</v>
      </c>
      <c r="Q28" s="851"/>
      <c r="R28" s="902"/>
      <c r="S28" s="903"/>
      <c r="T28" s="453" t="s">
        <v>175</v>
      </c>
      <c r="U28" s="851"/>
      <c r="V28" s="902"/>
      <c r="W28" s="903"/>
      <c r="X28" s="913"/>
      <c r="Y28" s="880"/>
      <c r="Z28" s="880"/>
      <c r="AA28" s="880"/>
      <c r="AB28" s="880"/>
      <c r="AC28" s="880"/>
      <c r="AD28" s="889"/>
    </row>
    <row r="29" spans="1:30" ht="24" customHeight="1">
      <c r="A29" s="37"/>
      <c r="B29" s="909"/>
      <c r="C29" s="910"/>
      <c r="D29" s="895"/>
      <c r="E29" s="896"/>
      <c r="F29" s="896"/>
      <c r="G29" s="896"/>
      <c r="H29" s="887" t="s">
        <v>176</v>
      </c>
      <c r="I29" s="887"/>
      <c r="J29" s="887"/>
      <c r="K29" s="896"/>
      <c r="L29" s="896"/>
      <c r="M29" s="896"/>
      <c r="N29" s="896"/>
      <c r="O29" s="896"/>
      <c r="P29" s="18"/>
      <c r="Q29" s="19"/>
      <c r="R29" s="904"/>
      <c r="S29" s="905"/>
      <c r="T29" s="887" t="s">
        <v>177</v>
      </c>
      <c r="U29" s="897"/>
      <c r="V29" s="904"/>
      <c r="W29" s="905"/>
      <c r="X29" s="914"/>
      <c r="Y29" s="881"/>
      <c r="Z29" s="881"/>
      <c r="AA29" s="881"/>
      <c r="AB29" s="881"/>
      <c r="AC29" s="881"/>
      <c r="AD29" s="890"/>
    </row>
    <row r="30" spans="1:30" ht="4.5" customHeight="1"/>
    <row r="32" spans="1:30" ht="18" customHeight="1">
      <c r="A32" s="2" t="s">
        <v>263</v>
      </c>
    </row>
    <row r="33" spans="1:30" ht="72" customHeight="1">
      <c r="B33" s="1240" t="s">
        <v>264</v>
      </c>
      <c r="C33" s="1241"/>
      <c r="D33" s="1241"/>
      <c r="E33" s="1241"/>
      <c r="F33" s="1241"/>
      <c r="G33" s="1241"/>
      <c r="H33" s="1241"/>
      <c r="I33" s="1241"/>
      <c r="J33" s="1241"/>
      <c r="K33" s="1241"/>
      <c r="L33" s="1241"/>
      <c r="M33" s="1241"/>
      <c r="N33" s="1241"/>
      <c r="O33" s="1241"/>
      <c r="P33" s="1241"/>
      <c r="Q33" s="1241"/>
      <c r="R33" s="1241"/>
      <c r="S33" s="1241"/>
      <c r="T33" s="1241"/>
      <c r="U33" s="1241"/>
      <c r="V33" s="1241"/>
      <c r="W33" s="1241"/>
      <c r="X33" s="1241"/>
      <c r="Y33" s="1241"/>
      <c r="Z33" s="1241"/>
      <c r="AA33" s="1241"/>
      <c r="AB33" s="1241"/>
      <c r="AC33" s="1241"/>
      <c r="AD33" s="1242"/>
    </row>
    <row r="35" spans="1:30" ht="18" customHeight="1">
      <c r="A35" s="2" t="s">
        <v>467</v>
      </c>
    </row>
    <row r="36" spans="1:30" ht="18" customHeight="1">
      <c r="A36" s="2" t="s">
        <v>468</v>
      </c>
      <c r="B36" s="2" t="s">
        <v>469</v>
      </c>
    </row>
    <row r="41" spans="1:30" ht="18" customHeight="1">
      <c r="A41" s="1047" t="s">
        <v>470</v>
      </c>
      <c r="B41" s="1047"/>
      <c r="C41" s="1047"/>
      <c r="D41" s="1047"/>
      <c r="E41" s="1047"/>
      <c r="F41" s="1047"/>
      <c r="G41" s="1047"/>
      <c r="H41" s="1047"/>
      <c r="I41" s="1047"/>
      <c r="J41" s="1047"/>
      <c r="K41" s="1047"/>
      <c r="L41" s="1047"/>
      <c r="M41" s="1047"/>
      <c r="N41" s="1047"/>
      <c r="O41" s="1047"/>
      <c r="P41" s="1047"/>
      <c r="Q41" s="1047"/>
      <c r="R41" s="1047"/>
      <c r="S41" s="1047"/>
      <c r="T41" s="1047"/>
      <c r="U41" s="1047"/>
      <c r="V41" s="1047"/>
      <c r="W41" s="1047"/>
      <c r="X41" s="1047"/>
      <c r="Y41" s="1047"/>
      <c r="Z41" s="1047"/>
      <c r="AA41" s="1047"/>
      <c r="AB41" s="1047"/>
      <c r="AC41" s="1047"/>
      <c r="AD41" s="1047"/>
    </row>
  </sheetData>
  <mergeCells count="46">
    <mergeCell ref="A14:G14"/>
    <mergeCell ref="H14:J14"/>
    <mergeCell ref="A2:AD2"/>
    <mergeCell ref="U7:AD7"/>
    <mergeCell ref="N7:T7"/>
    <mergeCell ref="A11:Q11"/>
    <mergeCell ref="R11:S11"/>
    <mergeCell ref="T11:V11"/>
    <mergeCell ref="W11:X11"/>
    <mergeCell ref="N8:T8"/>
    <mergeCell ref="U9:AD9"/>
    <mergeCell ref="Y11:AD11"/>
    <mergeCell ref="U8:AD8"/>
    <mergeCell ref="N9:T9"/>
    <mergeCell ref="A41:AD41"/>
    <mergeCell ref="B26:H26"/>
    <mergeCell ref="Y27:Y29"/>
    <mergeCell ref="P26:X26"/>
    <mergeCell ref="Z27:Z29"/>
    <mergeCell ref="AA27:AA29"/>
    <mergeCell ref="V27:W29"/>
    <mergeCell ref="X27:X29"/>
    <mergeCell ref="H27:J27"/>
    <mergeCell ref="K27:O29"/>
    <mergeCell ref="B33:AD33"/>
    <mergeCell ref="B27:C29"/>
    <mergeCell ref="D27:G29"/>
    <mergeCell ref="P28:Q28"/>
    <mergeCell ref="AB27:AB29"/>
    <mergeCell ref="R27:S29"/>
    <mergeCell ref="AC27:AC29"/>
    <mergeCell ref="AD27:AD29"/>
    <mergeCell ref="H28:J28"/>
    <mergeCell ref="K14:Z14"/>
    <mergeCell ref="AA14:AD14"/>
    <mergeCell ref="H29:J29"/>
    <mergeCell ref="R21:AD21"/>
    <mergeCell ref="B20:I21"/>
    <mergeCell ref="K20:N20"/>
    <mergeCell ref="J21:L21"/>
    <mergeCell ref="M21:P21"/>
    <mergeCell ref="T27:U27"/>
    <mergeCell ref="T29:U29"/>
    <mergeCell ref="T28:U28"/>
    <mergeCell ref="B19:I19"/>
    <mergeCell ref="J19:AD19"/>
  </mergeCells>
  <phoneticPr fontId="4"/>
  <printOptions horizontalCentered="1"/>
  <pageMargins left="0.78740157480314965" right="0.78740157480314965" top="0.59055118110236227" bottom="0.39370078740157483" header="0.39370078740157483" footer="0.39370078740157483"/>
  <pageSetup paperSize="9" orientation="portrait" r:id="rId1"/>
  <headerFooter alignWithMargins="0">
    <oddHeader>&amp;C（案）</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6C82-E3DE-4B4D-A3E2-BE3B9A6314F6}">
  <sheetPr>
    <tabColor rgb="FFFFFF00"/>
    <pageSetUpPr fitToPage="1"/>
  </sheetPr>
  <dimension ref="A1:DM139"/>
  <sheetViews>
    <sheetView showGridLines="0" view="pageBreakPreview" zoomScaleNormal="100" zoomScaleSheetLayoutView="100" workbookViewId="0">
      <pane xSplit="29" ySplit="10" topLeftCell="AD11" activePane="bottomRight" state="frozen"/>
      <selection activeCell="I54" sqref="I54:K54"/>
      <selection pane="topRight" activeCell="I54" sqref="I54:K54"/>
      <selection pane="bottomLeft" activeCell="I54" sqref="I54:K54"/>
      <selection pane="bottomRight" activeCell="K16" sqref="K16:L20"/>
    </sheetView>
  </sheetViews>
  <sheetFormatPr defaultColWidth="2.625" defaultRowHeight="17.25" customHeight="1"/>
  <cols>
    <col min="1" max="2" width="2.375" style="194" customWidth="1"/>
    <col min="3" max="7" width="3.125" style="194" customWidth="1"/>
    <col min="8" max="10" width="3.125" style="207" customWidth="1"/>
    <col min="11" max="11" width="2.625" style="194" customWidth="1"/>
    <col min="12" max="12" width="6" style="194" customWidth="1"/>
    <col min="13" max="13" width="3.625" style="194" hidden="1" customWidth="1"/>
    <col min="14" max="14" width="7.625" style="194" hidden="1" customWidth="1"/>
    <col min="15" max="15" width="2.625" style="194"/>
    <col min="16" max="16" width="3.25" style="194" customWidth="1"/>
    <col min="17" max="17" width="2.625" style="194"/>
    <col min="18" max="18" width="3.875" style="194" customWidth="1"/>
    <col min="19" max="19" width="7.875" style="194" customWidth="1"/>
    <col min="20" max="20" width="3.375" style="194" hidden="1" customWidth="1"/>
    <col min="21" max="21" width="9.375" style="194" customWidth="1"/>
    <col min="22" max="22" width="8.625" style="194" customWidth="1"/>
    <col min="23" max="23" width="3.125" style="194" customWidth="1"/>
    <col min="24" max="24" width="1.875" style="194" customWidth="1"/>
    <col min="25" max="25" width="3.125" style="194" customWidth="1"/>
    <col min="26" max="26" width="6.125" style="194" customWidth="1"/>
    <col min="27" max="27" width="5.75" style="194" hidden="1" customWidth="1"/>
    <col min="28" max="29" width="5.75" style="194" customWidth="1"/>
    <col min="30" max="60" width="6.75" style="194" customWidth="1"/>
    <col min="61" max="61" width="2.625" style="194" customWidth="1"/>
    <col min="62" max="65" width="2.625" style="194"/>
    <col min="66" max="73" width="6.5" style="194" customWidth="1"/>
    <col min="74" max="74" width="2.625" style="194"/>
    <col min="75" max="75" width="4.125" style="194" customWidth="1"/>
    <col min="76" max="76" width="7.125" style="194" bestFit="1" customWidth="1"/>
    <col min="77" max="77" width="6" style="194" customWidth="1"/>
    <col min="78" max="106" width="2.625" style="194"/>
    <col min="107" max="107" width="4.625" style="194" customWidth="1"/>
    <col min="108" max="16384" width="2.625" style="194"/>
  </cols>
  <sheetData>
    <row r="1" spans="1:117" ht="15" customHeight="1">
      <c r="A1" s="194" t="s">
        <v>33</v>
      </c>
      <c r="AV1" s="563"/>
      <c r="AW1" s="563"/>
      <c r="AX1" s="563"/>
      <c r="AY1" s="563"/>
      <c r="AZ1" s="563"/>
      <c r="BA1" s="563"/>
      <c r="BB1" s="563"/>
      <c r="BD1" s="564"/>
      <c r="BE1" s="564"/>
      <c r="BF1" s="564"/>
      <c r="BG1" s="564"/>
      <c r="BH1" s="564"/>
    </row>
    <row r="2" spans="1:117" ht="21" customHeight="1">
      <c r="A2" s="201" t="s">
        <v>498</v>
      </c>
      <c r="B2" s="201"/>
      <c r="C2" s="201"/>
      <c r="D2" s="201"/>
      <c r="E2" s="201"/>
      <c r="F2" s="201"/>
      <c r="G2" s="201"/>
      <c r="H2" s="202"/>
      <c r="I2" s="202"/>
      <c r="J2" s="202"/>
      <c r="K2" s="201"/>
      <c r="L2" s="201"/>
      <c r="M2" s="201"/>
      <c r="N2" s="201"/>
      <c r="W2" s="201"/>
      <c r="X2" s="201"/>
      <c r="Y2" s="201"/>
      <c r="Z2" s="201"/>
      <c r="AA2" s="201"/>
      <c r="AB2" s="201"/>
      <c r="AC2" s="201"/>
      <c r="AD2" s="201"/>
      <c r="AE2" s="201"/>
      <c r="AF2" s="201"/>
      <c r="AG2" s="201"/>
      <c r="AH2" s="201"/>
      <c r="AI2" s="201"/>
      <c r="AJ2" s="201"/>
      <c r="AK2" s="201"/>
      <c r="AL2" s="201"/>
      <c r="AM2" s="201"/>
      <c r="AN2" s="201"/>
      <c r="AO2" s="201"/>
      <c r="AP2" s="201"/>
      <c r="AQ2" s="201"/>
      <c r="AR2" s="203"/>
      <c r="AS2" s="201"/>
      <c r="AT2" s="203"/>
      <c r="AV2" s="563"/>
      <c r="AW2" s="563"/>
      <c r="AX2" s="563"/>
      <c r="AY2" s="563"/>
      <c r="AZ2" s="563"/>
      <c r="BA2" s="563"/>
      <c r="BB2" s="563"/>
      <c r="BC2" s="204"/>
      <c r="BD2" s="564"/>
      <c r="BE2" s="564"/>
      <c r="BF2" s="564"/>
      <c r="BG2" s="564"/>
      <c r="BH2" s="564"/>
    </row>
    <row r="3" spans="1:117" ht="4.5" customHeight="1">
      <c r="AV3" s="563"/>
      <c r="AW3" s="563"/>
      <c r="AX3" s="563"/>
      <c r="AY3" s="563"/>
      <c r="AZ3" s="563"/>
      <c r="BA3" s="563"/>
      <c r="BB3" s="563"/>
      <c r="BC3" s="204"/>
      <c r="BD3" s="564"/>
      <c r="BE3" s="564"/>
      <c r="BF3" s="564"/>
      <c r="BG3" s="564"/>
      <c r="BH3" s="564"/>
    </row>
    <row r="4" spans="1:117" ht="27" customHeight="1">
      <c r="A4" s="565" t="s">
        <v>10</v>
      </c>
      <c r="B4" s="565"/>
      <c r="C4" s="565"/>
      <c r="D4" s="565"/>
      <c r="E4" s="566"/>
      <c r="F4" s="566"/>
      <c r="G4" s="566"/>
      <c r="H4" s="566"/>
      <c r="I4" s="566"/>
      <c r="J4" s="566"/>
      <c r="K4" s="566"/>
      <c r="L4" s="566"/>
      <c r="M4" s="566"/>
      <c r="N4" s="566"/>
      <c r="O4" s="566"/>
      <c r="P4" s="566"/>
      <c r="Q4" s="566"/>
      <c r="R4" s="566"/>
      <c r="S4" s="566"/>
      <c r="T4" s="566"/>
      <c r="U4" s="566"/>
      <c r="V4" s="566"/>
      <c r="W4" s="566"/>
      <c r="X4" s="566"/>
      <c r="Y4" s="566"/>
      <c r="Z4" s="566"/>
      <c r="AA4" s="566"/>
      <c r="AB4" s="566"/>
      <c r="AV4" s="563"/>
      <c r="AW4" s="563"/>
      <c r="AX4" s="563"/>
      <c r="AY4" s="563"/>
      <c r="AZ4" s="563"/>
      <c r="BA4" s="563"/>
      <c r="BB4" s="563"/>
      <c r="BC4" s="204"/>
      <c r="BD4" s="564"/>
      <c r="BE4" s="564"/>
      <c r="BF4" s="564"/>
      <c r="BG4" s="564"/>
      <c r="BH4" s="564"/>
    </row>
    <row r="5" spans="1:117" ht="59.1" customHeight="1">
      <c r="A5" s="205"/>
      <c r="C5" s="194" t="s">
        <v>34</v>
      </c>
      <c r="E5" s="206"/>
      <c r="F5" s="206"/>
      <c r="G5" s="206"/>
      <c r="H5" s="206"/>
      <c r="I5" s="206"/>
      <c r="J5" s="206"/>
      <c r="K5" s="206"/>
      <c r="L5" s="206"/>
      <c r="M5" s="206"/>
      <c r="N5" s="206"/>
      <c r="R5" s="567"/>
      <c r="S5" s="567"/>
      <c r="T5" s="567"/>
      <c r="U5" s="567"/>
      <c r="V5" s="567"/>
      <c r="W5" s="206"/>
      <c r="X5" s="206"/>
      <c r="Y5" s="206"/>
      <c r="Z5" s="206"/>
      <c r="AA5" s="206" t="s">
        <v>35</v>
      </c>
      <c r="AB5" s="206"/>
      <c r="AV5" s="563"/>
      <c r="AW5" s="563"/>
      <c r="AX5" s="563"/>
      <c r="AY5" s="563"/>
      <c r="AZ5" s="563"/>
      <c r="BA5" s="563"/>
      <c r="BB5" s="563"/>
      <c r="BC5" s="204"/>
      <c r="BD5" s="564"/>
      <c r="BE5" s="564"/>
      <c r="BF5" s="564"/>
      <c r="BG5" s="564"/>
      <c r="BH5" s="564"/>
    </row>
    <row r="6" spans="1:117" ht="7.5" customHeight="1" thickBot="1">
      <c r="AD6" s="222"/>
    </row>
    <row r="7" spans="1:117" ht="15" customHeight="1" thickBot="1">
      <c r="A7" s="568" t="s">
        <v>36</v>
      </c>
      <c r="B7" s="568"/>
      <c r="C7" s="569"/>
      <c r="D7" s="569"/>
      <c r="E7" s="569"/>
      <c r="F7" s="569"/>
      <c r="G7" s="569"/>
      <c r="H7" s="570" t="s">
        <v>70</v>
      </c>
      <c r="I7" s="570"/>
      <c r="J7" s="570"/>
      <c r="K7" s="571">
        <v>45748</v>
      </c>
      <c r="L7" s="572"/>
      <c r="M7" s="572"/>
      <c r="N7" s="572"/>
      <c r="O7" s="572"/>
      <c r="P7" s="572"/>
      <c r="Q7" s="572"/>
      <c r="R7" s="573"/>
      <c r="S7" s="574"/>
      <c r="T7" s="575"/>
      <c r="U7" s="575"/>
      <c r="V7" s="575"/>
      <c r="AD7" s="576"/>
      <c r="AE7" s="575"/>
    </row>
    <row r="8" spans="1:117" ht="4.5" customHeight="1" thickBot="1">
      <c r="S8" s="223"/>
    </row>
    <row r="9" spans="1:117" ht="32.25" customHeight="1">
      <c r="A9" s="577" t="s">
        <v>38</v>
      </c>
      <c r="B9" s="578"/>
      <c r="C9" s="581" t="s">
        <v>39</v>
      </c>
      <c r="D9" s="582"/>
      <c r="E9" s="582"/>
      <c r="F9" s="582"/>
      <c r="G9" s="583"/>
      <c r="H9" s="587" t="s">
        <v>40</v>
      </c>
      <c r="I9" s="588"/>
      <c r="J9" s="589"/>
      <c r="K9" s="593" t="s">
        <v>22</v>
      </c>
      <c r="L9" s="594"/>
      <c r="M9" s="597" t="s">
        <v>41</v>
      </c>
      <c r="N9" s="598"/>
      <c r="O9" s="611" t="s">
        <v>42</v>
      </c>
      <c r="P9" s="612"/>
      <c r="Q9" s="612"/>
      <c r="R9" s="612"/>
      <c r="S9" s="613"/>
      <c r="T9" s="263"/>
      <c r="U9" s="607" t="s">
        <v>502</v>
      </c>
      <c r="V9" s="609" t="s">
        <v>480</v>
      </c>
      <c r="W9" s="597" t="s">
        <v>481</v>
      </c>
      <c r="X9" s="598"/>
      <c r="Y9" s="597" t="s">
        <v>482</v>
      </c>
      <c r="Z9" s="598"/>
      <c r="AA9" s="597"/>
      <c r="AB9" s="602"/>
      <c r="AC9" s="598"/>
      <c r="AD9" s="604" t="s">
        <v>43</v>
      </c>
      <c r="AE9" s="605"/>
      <c r="AF9" s="605"/>
      <c r="AG9" s="605"/>
      <c r="AH9" s="605"/>
      <c r="AI9" s="605"/>
      <c r="AJ9" s="605"/>
      <c r="AK9" s="605"/>
      <c r="AL9" s="605"/>
      <c r="AM9" s="605"/>
      <c r="AN9" s="605"/>
      <c r="AO9" s="605"/>
      <c r="AP9" s="605"/>
      <c r="AQ9" s="605"/>
      <c r="AR9" s="605"/>
      <c r="AS9" s="605"/>
      <c r="AT9" s="605"/>
      <c r="AU9" s="605"/>
      <c r="AV9" s="605"/>
      <c r="AW9" s="605"/>
      <c r="AX9" s="605"/>
      <c r="AY9" s="605"/>
      <c r="AZ9" s="605"/>
      <c r="BA9" s="605"/>
      <c r="BB9" s="605"/>
      <c r="BC9" s="605"/>
      <c r="BD9" s="605"/>
      <c r="BE9" s="605"/>
      <c r="BF9" s="605"/>
      <c r="BG9" s="605"/>
      <c r="BH9" s="606"/>
    </row>
    <row r="10" spans="1:117" ht="32.25" customHeight="1" thickBot="1">
      <c r="A10" s="579"/>
      <c r="B10" s="580"/>
      <c r="C10" s="584"/>
      <c r="D10" s="585"/>
      <c r="E10" s="585"/>
      <c r="F10" s="585"/>
      <c r="G10" s="586"/>
      <c r="H10" s="590"/>
      <c r="I10" s="591"/>
      <c r="J10" s="592"/>
      <c r="K10" s="595"/>
      <c r="L10" s="596"/>
      <c r="M10" s="599"/>
      <c r="N10" s="600"/>
      <c r="O10" s="614" t="s">
        <v>499</v>
      </c>
      <c r="P10" s="614"/>
      <c r="Q10" s="615" t="s">
        <v>487</v>
      </c>
      <c r="R10" s="615"/>
      <c r="S10" s="268" t="s">
        <v>488</v>
      </c>
      <c r="T10" s="264"/>
      <c r="U10" s="608"/>
      <c r="V10" s="610"/>
      <c r="W10" s="599"/>
      <c r="X10" s="600"/>
      <c r="Y10" s="599"/>
      <c r="Z10" s="600"/>
      <c r="AA10" s="599"/>
      <c r="AB10" s="603"/>
      <c r="AC10" s="600"/>
      <c r="AD10" s="224">
        <f>DATE(YEAR(K7),MONTH(K7),1)</f>
        <v>45748</v>
      </c>
      <c r="AE10" s="225">
        <f>AD10+1</f>
        <v>45749</v>
      </c>
      <c r="AF10" s="225">
        <f t="shared" ref="AF10:BE10" si="0">AE10+1</f>
        <v>45750</v>
      </c>
      <c r="AG10" s="225">
        <f t="shared" si="0"/>
        <v>45751</v>
      </c>
      <c r="AH10" s="225">
        <f t="shared" si="0"/>
        <v>45752</v>
      </c>
      <c r="AI10" s="225">
        <f t="shared" si="0"/>
        <v>45753</v>
      </c>
      <c r="AJ10" s="225">
        <f t="shared" si="0"/>
        <v>45754</v>
      </c>
      <c r="AK10" s="225">
        <f t="shared" si="0"/>
        <v>45755</v>
      </c>
      <c r="AL10" s="225">
        <f t="shared" si="0"/>
        <v>45756</v>
      </c>
      <c r="AM10" s="225">
        <f t="shared" si="0"/>
        <v>45757</v>
      </c>
      <c r="AN10" s="225">
        <f t="shared" si="0"/>
        <v>45758</v>
      </c>
      <c r="AO10" s="225">
        <f t="shared" si="0"/>
        <v>45759</v>
      </c>
      <c r="AP10" s="225">
        <f t="shared" si="0"/>
        <v>45760</v>
      </c>
      <c r="AQ10" s="225">
        <f t="shared" si="0"/>
        <v>45761</v>
      </c>
      <c r="AR10" s="225">
        <f t="shared" si="0"/>
        <v>45762</v>
      </c>
      <c r="AS10" s="225">
        <f t="shared" si="0"/>
        <v>45763</v>
      </c>
      <c r="AT10" s="225">
        <f t="shared" si="0"/>
        <v>45764</v>
      </c>
      <c r="AU10" s="225">
        <f t="shared" si="0"/>
        <v>45765</v>
      </c>
      <c r="AV10" s="225">
        <f t="shared" si="0"/>
        <v>45766</v>
      </c>
      <c r="AW10" s="225">
        <f t="shared" si="0"/>
        <v>45767</v>
      </c>
      <c r="AX10" s="225">
        <f t="shared" si="0"/>
        <v>45768</v>
      </c>
      <c r="AY10" s="225">
        <f t="shared" si="0"/>
        <v>45769</v>
      </c>
      <c r="AZ10" s="225">
        <f t="shared" si="0"/>
        <v>45770</v>
      </c>
      <c r="BA10" s="225">
        <f t="shared" si="0"/>
        <v>45771</v>
      </c>
      <c r="BB10" s="225">
        <f t="shared" si="0"/>
        <v>45772</v>
      </c>
      <c r="BC10" s="225">
        <f t="shared" si="0"/>
        <v>45773</v>
      </c>
      <c r="BD10" s="225">
        <f t="shared" si="0"/>
        <v>45774</v>
      </c>
      <c r="BE10" s="225">
        <f t="shared" si="0"/>
        <v>45775</v>
      </c>
      <c r="BF10" s="225">
        <f>IF(DAY(BE10+1)=1,"-",BE10+1)</f>
        <v>45776</v>
      </c>
      <c r="BG10" s="225">
        <f>IF(BF10="-","-",IF(DAY(BF10+1)=1,"-",BF10+1))</f>
        <v>45777</v>
      </c>
      <c r="BH10" s="226" t="str">
        <f>IF(BG10="-","-",IF(DAY(BG10+1)=1,"-",BG10+1))</f>
        <v>-</v>
      </c>
    </row>
    <row r="11" spans="1:117" ht="15.75" customHeight="1">
      <c r="A11" s="532">
        <v>1</v>
      </c>
      <c r="B11" s="533"/>
      <c r="C11" s="536"/>
      <c r="D11" s="537"/>
      <c r="E11" s="537"/>
      <c r="F11" s="537"/>
      <c r="G11" s="538"/>
      <c r="H11" s="542"/>
      <c r="I11" s="543"/>
      <c r="J11" s="544"/>
      <c r="K11" s="548" t="str">
        <f>IF(OR(H11="",$K$7="",NOT(ISNUMBER(H11)),NOT(ISNUMBER($K$7))),"0",IF(H11&gt;$K$7,IF(DATE(YEAR($K$7),4,1)&lt;H11,"0",DATEDIF(H11,DATE(YEAR($K$7),4,1),"Y")),DATEDIF(H11,$K$7,"Y")))</f>
        <v>0</v>
      </c>
      <c r="L11" s="549"/>
      <c r="M11" s="227"/>
      <c r="N11" s="228"/>
      <c r="O11" s="553"/>
      <c r="P11" s="554"/>
      <c r="Q11" s="553"/>
      <c r="R11" s="554"/>
      <c r="S11" s="553"/>
      <c r="T11" s="554"/>
      <c r="U11" s="601" t="str">
        <f>IF(SUM(AD12:BH12)=0, "", SUM(AD12:BH12))</f>
        <v/>
      </c>
      <c r="V11" s="562">
        <f>SUM(AD13:BH13)</f>
        <v>0</v>
      </c>
      <c r="W11" s="511">
        <f>SUM(AD15:BH15)</f>
        <v>0</v>
      </c>
      <c r="X11" s="512"/>
      <c r="Y11" s="511">
        <f>SUM(AD12:BH13)</f>
        <v>0</v>
      </c>
      <c r="Z11" s="512"/>
      <c r="AA11" s="229"/>
      <c r="AB11" s="515" t="s">
        <v>483</v>
      </c>
      <c r="AC11" s="516"/>
      <c r="AD11" s="230"/>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2"/>
      <c r="BO11" s="265"/>
      <c r="BP11" s="265" t="s">
        <v>503</v>
      </c>
      <c r="BQ11" s="265" t="s">
        <v>504</v>
      </c>
      <c r="BR11" s="265" t="s">
        <v>505</v>
      </c>
      <c r="BS11" s="265"/>
      <c r="BT11" s="265"/>
      <c r="BX11" s="194">
        <v>1</v>
      </c>
      <c r="BY11" s="194">
        <v>2</v>
      </c>
      <c r="BZ11" s="194">
        <v>3</v>
      </c>
      <c r="CA11" s="194">
        <v>4</v>
      </c>
      <c r="CB11" s="194">
        <v>5</v>
      </c>
      <c r="CC11" s="194">
        <v>6</v>
      </c>
      <c r="CD11" s="194">
        <v>7</v>
      </c>
      <c r="CE11" s="194">
        <v>8</v>
      </c>
      <c r="CF11" s="194">
        <v>9</v>
      </c>
      <c r="CG11" s="194">
        <v>10</v>
      </c>
      <c r="CH11" s="194">
        <v>11</v>
      </c>
      <c r="CI11" s="194">
        <v>12</v>
      </c>
      <c r="CJ11" s="194">
        <v>13</v>
      </c>
      <c r="CK11" s="194">
        <v>14</v>
      </c>
      <c r="CL11" s="194">
        <v>15</v>
      </c>
      <c r="CM11" s="194">
        <v>16</v>
      </c>
      <c r="CN11" s="194">
        <v>17</v>
      </c>
      <c r="CO11" s="194">
        <v>18</v>
      </c>
      <c r="CP11" s="194">
        <v>19</v>
      </c>
      <c r="CQ11" s="194">
        <v>20</v>
      </c>
      <c r="CR11" s="194">
        <v>21</v>
      </c>
      <c r="CS11" s="194">
        <v>22</v>
      </c>
      <c r="CT11" s="194">
        <v>23</v>
      </c>
      <c r="CU11" s="194">
        <v>24</v>
      </c>
      <c r="CV11" s="194">
        <v>25</v>
      </c>
      <c r="CW11" s="194">
        <v>26</v>
      </c>
      <c r="CX11" s="194">
        <v>27</v>
      </c>
      <c r="CY11" s="194">
        <v>28</v>
      </c>
      <c r="CZ11" s="194">
        <v>29</v>
      </c>
      <c r="DA11" s="194">
        <v>30</v>
      </c>
      <c r="DB11" s="194">
        <v>31</v>
      </c>
      <c r="DC11" s="194" t="s">
        <v>29</v>
      </c>
      <c r="DD11" s="194">
        <v>33</v>
      </c>
      <c r="DE11" s="194">
        <v>34</v>
      </c>
      <c r="DF11" s="194">
        <v>35</v>
      </c>
      <c r="DG11" s="194">
        <v>36</v>
      </c>
      <c r="DH11" s="194">
        <v>37</v>
      </c>
      <c r="DI11" s="194">
        <v>38</v>
      </c>
      <c r="DJ11" s="194">
        <v>39</v>
      </c>
      <c r="DK11" s="194">
        <v>40</v>
      </c>
      <c r="DL11" s="194">
        <v>41</v>
      </c>
      <c r="DM11" s="194">
        <v>42</v>
      </c>
    </row>
    <row r="12" spans="1:117" ht="17.25" customHeight="1">
      <c r="A12" s="532"/>
      <c r="B12" s="533"/>
      <c r="C12" s="536"/>
      <c r="D12" s="537"/>
      <c r="E12" s="537"/>
      <c r="F12" s="537"/>
      <c r="G12" s="538"/>
      <c r="H12" s="542"/>
      <c r="I12" s="543"/>
      <c r="J12" s="544"/>
      <c r="K12" s="550"/>
      <c r="L12" s="549"/>
      <c r="M12" s="517">
        <f>COUNTIF(AD12:BH12,"○")</f>
        <v>0</v>
      </c>
      <c r="N12" s="518"/>
      <c r="O12" s="553"/>
      <c r="P12" s="554"/>
      <c r="Q12" s="553"/>
      <c r="R12" s="554"/>
      <c r="S12" s="553"/>
      <c r="T12" s="554"/>
      <c r="U12" s="559"/>
      <c r="V12" s="509"/>
      <c r="W12" s="511"/>
      <c r="X12" s="512"/>
      <c r="Y12" s="511"/>
      <c r="Z12" s="512"/>
      <c r="AA12" s="523" t="s">
        <v>44</v>
      </c>
      <c r="AB12" s="524"/>
      <c r="AC12" s="525"/>
      <c r="AD12" s="230"/>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2"/>
      <c r="BO12" s="265" t="s">
        <v>506</v>
      </c>
      <c r="BP12" s="265">
        <f>IF(AND(K11=0,Y11&gt;0),Y11,)</f>
        <v>0</v>
      </c>
      <c r="BQ12" s="265">
        <f>IF(AND(K11=1,Y11&gt;0),Y11,)</f>
        <v>0</v>
      </c>
      <c r="BR12" s="265">
        <f>IF(AND(K11=2,Y11&gt;0),Y11,)</f>
        <v>0</v>
      </c>
      <c r="BS12" s="265" t="s">
        <v>507</v>
      </c>
      <c r="BT12" s="265" t="b">
        <f>IF((O11="あり"),U11)</f>
        <v>0</v>
      </c>
      <c r="BW12" s="194" t="s">
        <v>510</v>
      </c>
      <c r="BX12" s="265" t="b">
        <f t="shared" ref="BX12:DB12" si="1">IF((AD14="生保"),AD15)</f>
        <v>0</v>
      </c>
      <c r="BY12" s="194" t="b">
        <f t="shared" si="1"/>
        <v>0</v>
      </c>
      <c r="BZ12" s="194" t="b">
        <f t="shared" si="1"/>
        <v>0</v>
      </c>
      <c r="CA12" s="194" t="b">
        <f t="shared" si="1"/>
        <v>0</v>
      </c>
      <c r="CB12" s="194" t="b">
        <f t="shared" si="1"/>
        <v>0</v>
      </c>
      <c r="CC12" s="194" t="b">
        <f t="shared" si="1"/>
        <v>0</v>
      </c>
      <c r="CD12" s="194" t="b">
        <f t="shared" si="1"/>
        <v>0</v>
      </c>
      <c r="CE12" s="194" t="b">
        <f t="shared" si="1"/>
        <v>0</v>
      </c>
      <c r="CF12" s="194" t="b">
        <f t="shared" si="1"/>
        <v>0</v>
      </c>
      <c r="CG12" s="194" t="b">
        <f t="shared" si="1"/>
        <v>0</v>
      </c>
      <c r="CH12" s="194" t="b">
        <f t="shared" si="1"/>
        <v>0</v>
      </c>
      <c r="CI12" s="194" t="b">
        <f t="shared" si="1"/>
        <v>0</v>
      </c>
      <c r="CJ12" s="194" t="b">
        <f t="shared" si="1"/>
        <v>0</v>
      </c>
      <c r="CK12" s="194" t="b">
        <f t="shared" si="1"/>
        <v>0</v>
      </c>
      <c r="CL12" s="194" t="b">
        <f t="shared" si="1"/>
        <v>0</v>
      </c>
      <c r="CM12" s="194" t="b">
        <f t="shared" si="1"/>
        <v>0</v>
      </c>
      <c r="CN12" s="194" t="b">
        <f t="shared" si="1"/>
        <v>0</v>
      </c>
      <c r="CO12" s="194" t="b">
        <f t="shared" si="1"/>
        <v>0</v>
      </c>
      <c r="CP12" s="194" t="b">
        <f t="shared" si="1"/>
        <v>0</v>
      </c>
      <c r="CQ12" s="194" t="b">
        <f t="shared" si="1"/>
        <v>0</v>
      </c>
      <c r="CR12" s="194" t="b">
        <f t="shared" si="1"/>
        <v>0</v>
      </c>
      <c r="CS12" s="194" t="b">
        <f t="shared" si="1"/>
        <v>0</v>
      </c>
      <c r="CT12" s="194" t="b">
        <f t="shared" si="1"/>
        <v>0</v>
      </c>
      <c r="CU12" s="194" t="b">
        <f t="shared" si="1"/>
        <v>0</v>
      </c>
      <c r="CV12" s="194" t="b">
        <f t="shared" si="1"/>
        <v>0</v>
      </c>
      <c r="CW12" s="194" t="b">
        <f t="shared" si="1"/>
        <v>0</v>
      </c>
      <c r="CX12" s="194" t="b">
        <f t="shared" si="1"/>
        <v>0</v>
      </c>
      <c r="CY12" s="194" t="b">
        <f t="shared" si="1"/>
        <v>0</v>
      </c>
      <c r="CZ12" s="194" t="b">
        <f t="shared" si="1"/>
        <v>0</v>
      </c>
      <c r="DA12" s="194" t="b">
        <f t="shared" si="1"/>
        <v>0</v>
      </c>
      <c r="DB12" s="194" t="b">
        <f t="shared" si="1"/>
        <v>0</v>
      </c>
      <c r="DC12" s="194">
        <f>SUM(BX12:DB12)</f>
        <v>0</v>
      </c>
    </row>
    <row r="13" spans="1:117" ht="17.25" customHeight="1">
      <c r="A13" s="532"/>
      <c r="B13" s="533"/>
      <c r="C13" s="536"/>
      <c r="D13" s="537"/>
      <c r="E13" s="537"/>
      <c r="F13" s="537"/>
      <c r="G13" s="538"/>
      <c r="H13" s="542"/>
      <c r="I13" s="543"/>
      <c r="J13" s="544"/>
      <c r="K13" s="550"/>
      <c r="L13" s="549"/>
      <c r="M13" s="519"/>
      <c r="N13" s="520"/>
      <c r="O13" s="553"/>
      <c r="P13" s="554"/>
      <c r="Q13" s="553"/>
      <c r="R13" s="554"/>
      <c r="S13" s="553"/>
      <c r="T13" s="554"/>
      <c r="U13" s="559"/>
      <c r="V13" s="509"/>
      <c r="W13" s="511"/>
      <c r="X13" s="512"/>
      <c r="Y13" s="511"/>
      <c r="Z13" s="512"/>
      <c r="AA13" s="233"/>
      <c r="AB13" s="526" t="s">
        <v>500</v>
      </c>
      <c r="AC13" s="527"/>
      <c r="AD13" s="234"/>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5"/>
      <c r="BO13" s="265"/>
      <c r="BP13" s="265"/>
      <c r="BQ13" s="265"/>
      <c r="BR13" s="265"/>
      <c r="BS13" s="265" t="s">
        <v>508</v>
      </c>
      <c r="BT13" s="265" t="b">
        <f>IF((Q11="あり"),U11)</f>
        <v>0</v>
      </c>
      <c r="BW13" s="194" t="s">
        <v>511</v>
      </c>
      <c r="BX13" s="194" t="b">
        <f t="shared" ref="BX13:DB13" si="2">IF((AD14="非課税"),AD15)</f>
        <v>0</v>
      </c>
      <c r="BY13" s="194" t="b">
        <f t="shared" si="2"/>
        <v>0</v>
      </c>
      <c r="BZ13" s="194" t="b">
        <f t="shared" si="2"/>
        <v>0</v>
      </c>
      <c r="CA13" s="194" t="b">
        <f t="shared" si="2"/>
        <v>0</v>
      </c>
      <c r="CB13" s="194" t="b">
        <f t="shared" si="2"/>
        <v>0</v>
      </c>
      <c r="CC13" s="194" t="b">
        <f t="shared" si="2"/>
        <v>0</v>
      </c>
      <c r="CD13" s="194" t="b">
        <f t="shared" si="2"/>
        <v>0</v>
      </c>
      <c r="CE13" s="194" t="b">
        <f t="shared" si="2"/>
        <v>0</v>
      </c>
      <c r="CF13" s="194" t="b">
        <f t="shared" si="2"/>
        <v>0</v>
      </c>
      <c r="CG13" s="194" t="b">
        <f t="shared" si="2"/>
        <v>0</v>
      </c>
      <c r="CH13" s="194" t="b">
        <f t="shared" si="2"/>
        <v>0</v>
      </c>
      <c r="CI13" s="194" t="b">
        <f t="shared" si="2"/>
        <v>0</v>
      </c>
      <c r="CJ13" s="194" t="b">
        <f t="shared" si="2"/>
        <v>0</v>
      </c>
      <c r="CK13" s="194" t="b">
        <f t="shared" si="2"/>
        <v>0</v>
      </c>
      <c r="CL13" s="194" t="b">
        <f t="shared" si="2"/>
        <v>0</v>
      </c>
      <c r="CM13" s="194" t="b">
        <f t="shared" si="2"/>
        <v>0</v>
      </c>
      <c r="CN13" s="194" t="b">
        <f t="shared" si="2"/>
        <v>0</v>
      </c>
      <c r="CO13" s="194" t="b">
        <f t="shared" si="2"/>
        <v>0</v>
      </c>
      <c r="CP13" s="194" t="b">
        <f t="shared" si="2"/>
        <v>0</v>
      </c>
      <c r="CQ13" s="194" t="b">
        <f t="shared" si="2"/>
        <v>0</v>
      </c>
      <c r="CR13" s="194" t="b">
        <f t="shared" si="2"/>
        <v>0</v>
      </c>
      <c r="CS13" s="194" t="b">
        <f t="shared" si="2"/>
        <v>0</v>
      </c>
      <c r="CT13" s="194" t="b">
        <f t="shared" si="2"/>
        <v>0</v>
      </c>
      <c r="CU13" s="194" t="b">
        <f t="shared" si="2"/>
        <v>0</v>
      </c>
      <c r="CV13" s="194" t="b">
        <f t="shared" si="2"/>
        <v>0</v>
      </c>
      <c r="CW13" s="194" t="b">
        <f t="shared" si="2"/>
        <v>0</v>
      </c>
      <c r="CX13" s="194" t="b">
        <f t="shared" si="2"/>
        <v>0</v>
      </c>
      <c r="CY13" s="194" t="b">
        <f t="shared" si="2"/>
        <v>0</v>
      </c>
      <c r="CZ13" s="194" t="b">
        <f t="shared" si="2"/>
        <v>0</v>
      </c>
      <c r="DA13" s="194" t="b">
        <f t="shared" si="2"/>
        <v>0</v>
      </c>
      <c r="DB13" s="194" t="b">
        <f t="shared" si="2"/>
        <v>0</v>
      </c>
      <c r="DC13" s="194">
        <f t="shared" ref="DC13:DC15" si="3">SUM(BX13:DB13)</f>
        <v>0</v>
      </c>
    </row>
    <row r="14" spans="1:117" ht="15.75" customHeight="1">
      <c r="A14" s="532"/>
      <c r="B14" s="533"/>
      <c r="C14" s="536"/>
      <c r="D14" s="537"/>
      <c r="E14" s="537"/>
      <c r="F14" s="537"/>
      <c r="G14" s="538"/>
      <c r="H14" s="542"/>
      <c r="I14" s="543"/>
      <c r="J14" s="544"/>
      <c r="K14" s="550"/>
      <c r="L14" s="549"/>
      <c r="M14" s="519"/>
      <c r="N14" s="520"/>
      <c r="O14" s="553"/>
      <c r="P14" s="554"/>
      <c r="Q14" s="553"/>
      <c r="R14" s="554"/>
      <c r="S14" s="553"/>
      <c r="T14" s="554"/>
      <c r="U14" s="559"/>
      <c r="V14" s="509"/>
      <c r="W14" s="511"/>
      <c r="X14" s="512"/>
      <c r="Y14" s="511"/>
      <c r="Z14" s="512"/>
      <c r="AA14" s="528" t="s">
        <v>45</v>
      </c>
      <c r="AB14" s="526"/>
      <c r="AC14" s="527"/>
      <c r="AD14" s="236"/>
      <c r="AE14" s="237"/>
      <c r="AF14" s="237"/>
      <c r="AG14" s="238"/>
      <c r="AH14" s="238"/>
      <c r="AI14" s="239"/>
      <c r="AJ14" s="238"/>
      <c r="AK14" s="237"/>
      <c r="AL14" s="238"/>
      <c r="AM14" s="240"/>
      <c r="AN14" s="239"/>
      <c r="AO14" s="237"/>
      <c r="AP14" s="237"/>
      <c r="AQ14" s="238"/>
      <c r="AR14" s="239"/>
      <c r="AS14" s="238"/>
      <c r="AT14" s="238"/>
      <c r="AU14" s="238"/>
      <c r="AV14" s="239"/>
      <c r="AW14" s="238"/>
      <c r="AX14" s="239"/>
      <c r="AY14" s="238"/>
      <c r="AZ14" s="238"/>
      <c r="BA14" s="239"/>
      <c r="BB14" s="237"/>
      <c r="BC14" s="238"/>
      <c r="BD14" s="239"/>
      <c r="BE14" s="237"/>
      <c r="BF14" s="238"/>
      <c r="BG14" s="239"/>
      <c r="BH14" s="241"/>
      <c r="BO14" s="265"/>
      <c r="BP14" s="265"/>
      <c r="BQ14" s="265"/>
      <c r="BR14" s="265"/>
      <c r="BS14" s="265" t="s">
        <v>509</v>
      </c>
      <c r="BT14" s="265" t="b">
        <f>IF((S11="あり"),U11)</f>
        <v>0</v>
      </c>
      <c r="BW14" s="194" t="s">
        <v>512</v>
      </c>
      <c r="BX14" s="194" t="b">
        <f t="shared" ref="BX14:DB14" si="4">IF((AD14="360万未満"),AD15)</f>
        <v>0</v>
      </c>
      <c r="BY14" s="194" t="b">
        <f t="shared" si="4"/>
        <v>0</v>
      </c>
      <c r="BZ14" s="194" t="b">
        <f t="shared" si="4"/>
        <v>0</v>
      </c>
      <c r="CA14" s="194" t="b">
        <f t="shared" si="4"/>
        <v>0</v>
      </c>
      <c r="CB14" s="194" t="b">
        <f t="shared" si="4"/>
        <v>0</v>
      </c>
      <c r="CC14" s="194" t="b">
        <f t="shared" si="4"/>
        <v>0</v>
      </c>
      <c r="CD14" s="194" t="b">
        <f t="shared" si="4"/>
        <v>0</v>
      </c>
      <c r="CE14" s="194" t="b">
        <f t="shared" si="4"/>
        <v>0</v>
      </c>
      <c r="CF14" s="194" t="b">
        <f t="shared" si="4"/>
        <v>0</v>
      </c>
      <c r="CG14" s="194" t="b">
        <f t="shared" si="4"/>
        <v>0</v>
      </c>
      <c r="CH14" s="194" t="b">
        <f t="shared" si="4"/>
        <v>0</v>
      </c>
      <c r="CI14" s="194" t="b">
        <f t="shared" si="4"/>
        <v>0</v>
      </c>
      <c r="CJ14" s="194" t="b">
        <f t="shared" si="4"/>
        <v>0</v>
      </c>
      <c r="CK14" s="194" t="b">
        <f t="shared" si="4"/>
        <v>0</v>
      </c>
      <c r="CL14" s="194" t="b">
        <f t="shared" si="4"/>
        <v>0</v>
      </c>
      <c r="CM14" s="194" t="b">
        <f t="shared" si="4"/>
        <v>0</v>
      </c>
      <c r="CN14" s="194" t="b">
        <f t="shared" si="4"/>
        <v>0</v>
      </c>
      <c r="CO14" s="194" t="b">
        <f t="shared" si="4"/>
        <v>0</v>
      </c>
      <c r="CP14" s="194" t="b">
        <f t="shared" si="4"/>
        <v>0</v>
      </c>
      <c r="CQ14" s="194" t="b">
        <f t="shared" si="4"/>
        <v>0</v>
      </c>
      <c r="CR14" s="194" t="b">
        <f t="shared" si="4"/>
        <v>0</v>
      </c>
      <c r="CS14" s="194" t="b">
        <f t="shared" si="4"/>
        <v>0</v>
      </c>
      <c r="CT14" s="194" t="b">
        <f t="shared" si="4"/>
        <v>0</v>
      </c>
      <c r="CU14" s="194" t="b">
        <f t="shared" si="4"/>
        <v>0</v>
      </c>
      <c r="CV14" s="194" t="b">
        <f t="shared" si="4"/>
        <v>0</v>
      </c>
      <c r="CW14" s="194" t="b">
        <f t="shared" si="4"/>
        <v>0</v>
      </c>
      <c r="CX14" s="194" t="b">
        <f t="shared" si="4"/>
        <v>0</v>
      </c>
      <c r="CY14" s="194" t="b">
        <f t="shared" si="4"/>
        <v>0</v>
      </c>
      <c r="CZ14" s="194" t="b">
        <f t="shared" si="4"/>
        <v>0</v>
      </c>
      <c r="DA14" s="194" t="b">
        <f t="shared" si="4"/>
        <v>0</v>
      </c>
      <c r="DB14" s="194" t="b">
        <f t="shared" si="4"/>
        <v>0</v>
      </c>
      <c r="DC14" s="194">
        <f t="shared" si="3"/>
        <v>0</v>
      </c>
    </row>
    <row r="15" spans="1:117" ht="17.25" customHeight="1">
      <c r="A15" s="534"/>
      <c r="B15" s="535"/>
      <c r="C15" s="539"/>
      <c r="D15" s="540"/>
      <c r="E15" s="540"/>
      <c r="F15" s="540"/>
      <c r="G15" s="541"/>
      <c r="H15" s="545"/>
      <c r="I15" s="546"/>
      <c r="J15" s="547"/>
      <c r="K15" s="551"/>
      <c r="L15" s="552"/>
      <c r="M15" s="521"/>
      <c r="N15" s="522"/>
      <c r="O15" s="555"/>
      <c r="P15" s="556"/>
      <c r="Q15" s="555"/>
      <c r="R15" s="556"/>
      <c r="S15" s="555"/>
      <c r="T15" s="556"/>
      <c r="U15" s="559"/>
      <c r="V15" s="509"/>
      <c r="W15" s="513"/>
      <c r="X15" s="514"/>
      <c r="Y15" s="513"/>
      <c r="Z15" s="514"/>
      <c r="AA15" s="529" t="s">
        <v>46</v>
      </c>
      <c r="AB15" s="530"/>
      <c r="AC15" s="531"/>
      <c r="AD15" s="208"/>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10"/>
      <c r="BW15" s="194" t="s">
        <v>513</v>
      </c>
      <c r="BX15" s="194" t="b">
        <f t="shared" ref="BX15:DB15" si="5">IF((AD14="要支援・要保護"),AD15)</f>
        <v>0</v>
      </c>
      <c r="BY15" s="194" t="b">
        <f t="shared" si="5"/>
        <v>0</v>
      </c>
      <c r="BZ15" s="194" t="b">
        <f t="shared" si="5"/>
        <v>0</v>
      </c>
      <c r="CA15" s="194" t="b">
        <f t="shared" si="5"/>
        <v>0</v>
      </c>
      <c r="CB15" s="194" t="b">
        <f t="shared" si="5"/>
        <v>0</v>
      </c>
      <c r="CC15" s="194" t="b">
        <f t="shared" si="5"/>
        <v>0</v>
      </c>
      <c r="CD15" s="194" t="b">
        <f t="shared" si="5"/>
        <v>0</v>
      </c>
      <c r="CE15" s="194" t="b">
        <f t="shared" si="5"/>
        <v>0</v>
      </c>
      <c r="CF15" s="194" t="b">
        <f t="shared" si="5"/>
        <v>0</v>
      </c>
      <c r="CG15" s="194" t="b">
        <f t="shared" si="5"/>
        <v>0</v>
      </c>
      <c r="CH15" s="194" t="b">
        <f t="shared" si="5"/>
        <v>0</v>
      </c>
      <c r="CI15" s="194" t="b">
        <f t="shared" si="5"/>
        <v>0</v>
      </c>
      <c r="CJ15" s="194" t="b">
        <f t="shared" si="5"/>
        <v>0</v>
      </c>
      <c r="CK15" s="194" t="b">
        <f t="shared" si="5"/>
        <v>0</v>
      </c>
      <c r="CL15" s="194" t="b">
        <f t="shared" si="5"/>
        <v>0</v>
      </c>
      <c r="CM15" s="194" t="b">
        <f t="shared" si="5"/>
        <v>0</v>
      </c>
      <c r="CN15" s="194" t="b">
        <f t="shared" si="5"/>
        <v>0</v>
      </c>
      <c r="CO15" s="194" t="b">
        <f t="shared" si="5"/>
        <v>0</v>
      </c>
      <c r="CP15" s="194" t="b">
        <f t="shared" si="5"/>
        <v>0</v>
      </c>
      <c r="CQ15" s="194" t="b">
        <f t="shared" si="5"/>
        <v>0</v>
      </c>
      <c r="CR15" s="194" t="b">
        <f t="shared" si="5"/>
        <v>0</v>
      </c>
      <c r="CS15" s="194" t="b">
        <f t="shared" si="5"/>
        <v>0</v>
      </c>
      <c r="CT15" s="194" t="b">
        <f t="shared" si="5"/>
        <v>0</v>
      </c>
      <c r="CU15" s="194" t="b">
        <f t="shared" si="5"/>
        <v>0</v>
      </c>
      <c r="CV15" s="194" t="b">
        <f t="shared" si="5"/>
        <v>0</v>
      </c>
      <c r="CW15" s="194" t="b">
        <f t="shared" si="5"/>
        <v>0</v>
      </c>
      <c r="CX15" s="194" t="b">
        <f t="shared" si="5"/>
        <v>0</v>
      </c>
      <c r="CY15" s="194" t="b">
        <f t="shared" si="5"/>
        <v>0</v>
      </c>
      <c r="CZ15" s="194" t="b">
        <f t="shared" si="5"/>
        <v>0</v>
      </c>
      <c r="DA15" s="194" t="b">
        <f t="shared" si="5"/>
        <v>0</v>
      </c>
      <c r="DB15" s="194" t="b">
        <f t="shared" si="5"/>
        <v>0</v>
      </c>
      <c r="DC15" s="194">
        <f t="shared" si="3"/>
        <v>0</v>
      </c>
    </row>
    <row r="16" spans="1:117" ht="15.75" customHeight="1">
      <c r="A16" s="532"/>
      <c r="B16" s="533"/>
      <c r="C16" s="536"/>
      <c r="D16" s="537"/>
      <c r="E16" s="537"/>
      <c r="F16" s="537"/>
      <c r="G16" s="538"/>
      <c r="H16" s="542"/>
      <c r="I16" s="543"/>
      <c r="J16" s="544"/>
      <c r="K16" s="548" t="str">
        <f>IF(OR(H16="",$K$7="",NOT(ISNUMBER(H16)),NOT(ISNUMBER($K$7))),"0",IF(H16&gt;$K$7,IF(DATE(YEAR($K$7),4,1)&lt;H16,"0",DATEDIF(H16,DATE(YEAR($K$7),4,1),"Y")),DATEDIF(H16,$K$7,"Y")))</f>
        <v>0</v>
      </c>
      <c r="L16" s="549"/>
      <c r="M16" s="227"/>
      <c r="N16" s="228"/>
      <c r="O16" s="553"/>
      <c r="P16" s="554"/>
      <c r="Q16" s="553"/>
      <c r="R16" s="554"/>
      <c r="S16" s="553"/>
      <c r="T16" s="554"/>
      <c r="U16" s="560" t="str">
        <f>IF(SUM(AD17:BH17)=0, "", SUM(AD17:BH17))</f>
        <v/>
      </c>
      <c r="V16" s="558">
        <f>SUM(AD18:BH18)</f>
        <v>0</v>
      </c>
      <c r="W16" s="511">
        <f>SUM(AD20:BH20)</f>
        <v>0</v>
      </c>
      <c r="X16" s="512"/>
      <c r="Y16" s="511">
        <f>SUM(AD17:BH18)</f>
        <v>0</v>
      </c>
      <c r="Z16" s="512"/>
      <c r="AA16" s="229"/>
      <c r="AB16" s="515" t="s">
        <v>483</v>
      </c>
      <c r="AC16" s="516"/>
      <c r="AD16" s="230"/>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2"/>
      <c r="BO16" s="265"/>
      <c r="BP16" s="265" t="s">
        <v>503</v>
      </c>
      <c r="BQ16" s="265" t="s">
        <v>504</v>
      </c>
      <c r="BR16" s="265" t="s">
        <v>505</v>
      </c>
      <c r="BS16" s="265"/>
      <c r="BT16" s="265"/>
      <c r="BX16" s="194">
        <v>1</v>
      </c>
      <c r="BY16" s="194">
        <v>2</v>
      </c>
      <c r="BZ16" s="194">
        <v>3</v>
      </c>
      <c r="CA16" s="194">
        <v>4</v>
      </c>
      <c r="CB16" s="194">
        <v>5</v>
      </c>
      <c r="CC16" s="194">
        <v>6</v>
      </c>
      <c r="CD16" s="194">
        <v>7</v>
      </c>
      <c r="CE16" s="194">
        <v>8</v>
      </c>
      <c r="CF16" s="194">
        <v>9</v>
      </c>
      <c r="CG16" s="194">
        <v>10</v>
      </c>
      <c r="CH16" s="194">
        <v>11</v>
      </c>
      <c r="CI16" s="194">
        <v>12</v>
      </c>
      <c r="CJ16" s="194">
        <v>13</v>
      </c>
      <c r="CK16" s="194">
        <v>14</v>
      </c>
      <c r="CL16" s="194">
        <v>15</v>
      </c>
      <c r="CM16" s="194">
        <v>16</v>
      </c>
      <c r="CN16" s="194">
        <v>17</v>
      </c>
      <c r="CO16" s="194">
        <v>18</v>
      </c>
      <c r="CP16" s="194">
        <v>19</v>
      </c>
      <c r="CQ16" s="194">
        <v>20</v>
      </c>
      <c r="CR16" s="194">
        <v>21</v>
      </c>
      <c r="CS16" s="194">
        <v>22</v>
      </c>
      <c r="CT16" s="194">
        <v>23</v>
      </c>
      <c r="CU16" s="194">
        <v>24</v>
      </c>
      <c r="CV16" s="194">
        <v>25</v>
      </c>
      <c r="CW16" s="194">
        <v>26</v>
      </c>
      <c r="CX16" s="194">
        <v>27</v>
      </c>
      <c r="CY16" s="194">
        <v>28</v>
      </c>
      <c r="CZ16" s="194">
        <v>29</v>
      </c>
      <c r="DA16" s="194">
        <v>30</v>
      </c>
      <c r="DB16" s="194">
        <v>31</v>
      </c>
      <c r="DC16" s="194" t="s">
        <v>29</v>
      </c>
    </row>
    <row r="17" spans="1:107" ht="17.25" customHeight="1">
      <c r="A17" s="532"/>
      <c r="B17" s="533"/>
      <c r="C17" s="536"/>
      <c r="D17" s="537"/>
      <c r="E17" s="537"/>
      <c r="F17" s="537"/>
      <c r="G17" s="538"/>
      <c r="H17" s="542"/>
      <c r="I17" s="543"/>
      <c r="J17" s="544"/>
      <c r="K17" s="550"/>
      <c r="L17" s="549"/>
      <c r="M17" s="517">
        <f>COUNTIF(AD17:BH17,"○")</f>
        <v>0</v>
      </c>
      <c r="N17" s="518"/>
      <c r="O17" s="553"/>
      <c r="P17" s="554"/>
      <c r="Q17" s="553"/>
      <c r="R17" s="554"/>
      <c r="S17" s="553"/>
      <c r="T17" s="554"/>
      <c r="U17" s="559"/>
      <c r="V17" s="509"/>
      <c r="W17" s="511"/>
      <c r="X17" s="512"/>
      <c r="Y17" s="511"/>
      <c r="Z17" s="512"/>
      <c r="AA17" s="523" t="s">
        <v>44</v>
      </c>
      <c r="AB17" s="524"/>
      <c r="AC17" s="525"/>
      <c r="AD17" s="230"/>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2"/>
      <c r="BO17" s="265" t="s">
        <v>506</v>
      </c>
      <c r="BP17" s="265">
        <f>IF(AND(K16=0,Y16&gt;0),Y16,)</f>
        <v>0</v>
      </c>
      <c r="BQ17" s="265">
        <f>IF(AND(K16=1,Y16&gt;0),Y16,)</f>
        <v>0</v>
      </c>
      <c r="BR17" s="265">
        <f>IF(AND(K16=2,Y16&gt;0),Y16,)</f>
        <v>0</v>
      </c>
      <c r="BS17" s="265" t="s">
        <v>507</v>
      </c>
      <c r="BT17" s="265" t="b">
        <f>IF((O16="あり"),U16)</f>
        <v>0</v>
      </c>
      <c r="BW17" s="194" t="s">
        <v>510</v>
      </c>
      <c r="BX17" s="265" t="b">
        <f t="shared" ref="BX17:DB17" si="6">IF((AD19="生保"),AD20)</f>
        <v>0</v>
      </c>
      <c r="BY17" s="194" t="b">
        <f t="shared" si="6"/>
        <v>0</v>
      </c>
      <c r="BZ17" s="194" t="b">
        <f t="shared" si="6"/>
        <v>0</v>
      </c>
      <c r="CA17" s="194" t="b">
        <f t="shared" si="6"/>
        <v>0</v>
      </c>
      <c r="CB17" s="194" t="b">
        <f t="shared" si="6"/>
        <v>0</v>
      </c>
      <c r="CC17" s="194" t="b">
        <f t="shared" si="6"/>
        <v>0</v>
      </c>
      <c r="CD17" s="194" t="b">
        <f t="shared" si="6"/>
        <v>0</v>
      </c>
      <c r="CE17" s="194" t="b">
        <f t="shared" si="6"/>
        <v>0</v>
      </c>
      <c r="CF17" s="194" t="b">
        <f t="shared" si="6"/>
        <v>0</v>
      </c>
      <c r="CG17" s="194" t="b">
        <f t="shared" si="6"/>
        <v>0</v>
      </c>
      <c r="CH17" s="194" t="b">
        <f t="shared" si="6"/>
        <v>0</v>
      </c>
      <c r="CI17" s="194" t="b">
        <f t="shared" si="6"/>
        <v>0</v>
      </c>
      <c r="CJ17" s="194" t="b">
        <f t="shared" si="6"/>
        <v>0</v>
      </c>
      <c r="CK17" s="194" t="b">
        <f t="shared" si="6"/>
        <v>0</v>
      </c>
      <c r="CL17" s="194" t="b">
        <f t="shared" si="6"/>
        <v>0</v>
      </c>
      <c r="CM17" s="194" t="b">
        <f t="shared" si="6"/>
        <v>0</v>
      </c>
      <c r="CN17" s="194" t="b">
        <f t="shared" si="6"/>
        <v>0</v>
      </c>
      <c r="CO17" s="194" t="b">
        <f t="shared" si="6"/>
        <v>0</v>
      </c>
      <c r="CP17" s="194" t="b">
        <f t="shared" si="6"/>
        <v>0</v>
      </c>
      <c r="CQ17" s="194" t="b">
        <f t="shared" si="6"/>
        <v>0</v>
      </c>
      <c r="CR17" s="194" t="b">
        <f t="shared" si="6"/>
        <v>0</v>
      </c>
      <c r="CS17" s="194" t="b">
        <f t="shared" si="6"/>
        <v>0</v>
      </c>
      <c r="CT17" s="194" t="b">
        <f t="shared" si="6"/>
        <v>0</v>
      </c>
      <c r="CU17" s="194" t="b">
        <f t="shared" si="6"/>
        <v>0</v>
      </c>
      <c r="CV17" s="194" t="b">
        <f t="shared" si="6"/>
        <v>0</v>
      </c>
      <c r="CW17" s="194" t="b">
        <f t="shared" si="6"/>
        <v>0</v>
      </c>
      <c r="CX17" s="194" t="b">
        <f t="shared" si="6"/>
        <v>0</v>
      </c>
      <c r="CY17" s="194" t="b">
        <f t="shared" si="6"/>
        <v>0</v>
      </c>
      <c r="CZ17" s="194" t="b">
        <f t="shared" si="6"/>
        <v>0</v>
      </c>
      <c r="DA17" s="194" t="b">
        <f t="shared" si="6"/>
        <v>0</v>
      </c>
      <c r="DB17" s="194" t="b">
        <f t="shared" si="6"/>
        <v>0</v>
      </c>
      <c r="DC17" s="194">
        <f>SUM(BX17:DB17)</f>
        <v>0</v>
      </c>
    </row>
    <row r="18" spans="1:107" ht="17.25" customHeight="1">
      <c r="A18" s="532"/>
      <c r="B18" s="533"/>
      <c r="C18" s="536"/>
      <c r="D18" s="537"/>
      <c r="E18" s="537"/>
      <c r="F18" s="537"/>
      <c r="G18" s="538"/>
      <c r="H18" s="542"/>
      <c r="I18" s="543"/>
      <c r="J18" s="544"/>
      <c r="K18" s="550"/>
      <c r="L18" s="549"/>
      <c r="M18" s="519"/>
      <c r="N18" s="520"/>
      <c r="O18" s="553"/>
      <c r="P18" s="554"/>
      <c r="Q18" s="553"/>
      <c r="R18" s="554"/>
      <c r="S18" s="553"/>
      <c r="T18" s="554"/>
      <c r="U18" s="559"/>
      <c r="V18" s="509"/>
      <c r="W18" s="511"/>
      <c r="X18" s="512"/>
      <c r="Y18" s="511"/>
      <c r="Z18" s="512"/>
      <c r="AA18" s="233"/>
      <c r="AB18" s="526" t="s">
        <v>500</v>
      </c>
      <c r="AC18" s="527"/>
      <c r="AD18" s="234"/>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5"/>
      <c r="BO18" s="265"/>
      <c r="BP18" s="265"/>
      <c r="BQ18" s="265"/>
      <c r="BR18" s="265"/>
      <c r="BS18" s="265" t="s">
        <v>508</v>
      </c>
      <c r="BT18" s="265" t="b">
        <f>IF((Q16="あり"),U16)</f>
        <v>0</v>
      </c>
      <c r="BW18" s="194" t="s">
        <v>511</v>
      </c>
      <c r="BX18" s="194" t="b">
        <f t="shared" ref="BX18:DB18" si="7">IF((AD19="非課税"),AD20)</f>
        <v>0</v>
      </c>
      <c r="BY18" s="194" t="b">
        <f t="shared" si="7"/>
        <v>0</v>
      </c>
      <c r="BZ18" s="194" t="b">
        <f t="shared" si="7"/>
        <v>0</v>
      </c>
      <c r="CA18" s="194" t="b">
        <f t="shared" si="7"/>
        <v>0</v>
      </c>
      <c r="CB18" s="194" t="b">
        <f t="shared" si="7"/>
        <v>0</v>
      </c>
      <c r="CC18" s="194" t="b">
        <f t="shared" si="7"/>
        <v>0</v>
      </c>
      <c r="CD18" s="194" t="b">
        <f t="shared" si="7"/>
        <v>0</v>
      </c>
      <c r="CE18" s="194" t="b">
        <f t="shared" si="7"/>
        <v>0</v>
      </c>
      <c r="CF18" s="194" t="b">
        <f t="shared" si="7"/>
        <v>0</v>
      </c>
      <c r="CG18" s="194" t="b">
        <f t="shared" si="7"/>
        <v>0</v>
      </c>
      <c r="CH18" s="194" t="b">
        <f t="shared" si="7"/>
        <v>0</v>
      </c>
      <c r="CI18" s="194" t="b">
        <f t="shared" si="7"/>
        <v>0</v>
      </c>
      <c r="CJ18" s="194" t="b">
        <f t="shared" si="7"/>
        <v>0</v>
      </c>
      <c r="CK18" s="194" t="b">
        <f t="shared" si="7"/>
        <v>0</v>
      </c>
      <c r="CL18" s="194" t="b">
        <f t="shared" si="7"/>
        <v>0</v>
      </c>
      <c r="CM18" s="194" t="b">
        <f t="shared" si="7"/>
        <v>0</v>
      </c>
      <c r="CN18" s="194" t="b">
        <f t="shared" si="7"/>
        <v>0</v>
      </c>
      <c r="CO18" s="194" t="b">
        <f t="shared" si="7"/>
        <v>0</v>
      </c>
      <c r="CP18" s="194" t="b">
        <f t="shared" si="7"/>
        <v>0</v>
      </c>
      <c r="CQ18" s="194" t="b">
        <f t="shared" si="7"/>
        <v>0</v>
      </c>
      <c r="CR18" s="194" t="b">
        <f t="shared" si="7"/>
        <v>0</v>
      </c>
      <c r="CS18" s="194" t="b">
        <f t="shared" si="7"/>
        <v>0</v>
      </c>
      <c r="CT18" s="194" t="b">
        <f t="shared" si="7"/>
        <v>0</v>
      </c>
      <c r="CU18" s="194" t="b">
        <f t="shared" si="7"/>
        <v>0</v>
      </c>
      <c r="CV18" s="194" t="b">
        <f t="shared" si="7"/>
        <v>0</v>
      </c>
      <c r="CW18" s="194" t="b">
        <f t="shared" si="7"/>
        <v>0</v>
      </c>
      <c r="CX18" s="194" t="b">
        <f t="shared" si="7"/>
        <v>0</v>
      </c>
      <c r="CY18" s="194" t="b">
        <f t="shared" si="7"/>
        <v>0</v>
      </c>
      <c r="CZ18" s="194" t="b">
        <f t="shared" si="7"/>
        <v>0</v>
      </c>
      <c r="DA18" s="194" t="b">
        <f t="shared" si="7"/>
        <v>0</v>
      </c>
      <c r="DB18" s="194" t="b">
        <f t="shared" si="7"/>
        <v>0</v>
      </c>
      <c r="DC18" s="194">
        <f t="shared" ref="DC18:DC20" si="8">SUM(BX18:DB18)</f>
        <v>0</v>
      </c>
    </row>
    <row r="19" spans="1:107" ht="15.75" customHeight="1">
      <c r="A19" s="532"/>
      <c r="B19" s="533"/>
      <c r="C19" s="536"/>
      <c r="D19" s="537"/>
      <c r="E19" s="537"/>
      <c r="F19" s="537"/>
      <c r="G19" s="538"/>
      <c r="H19" s="542"/>
      <c r="I19" s="543"/>
      <c r="J19" s="544"/>
      <c r="K19" s="550"/>
      <c r="L19" s="549"/>
      <c r="M19" s="519"/>
      <c r="N19" s="520"/>
      <c r="O19" s="553"/>
      <c r="P19" s="554"/>
      <c r="Q19" s="553"/>
      <c r="R19" s="554"/>
      <c r="S19" s="553"/>
      <c r="T19" s="554"/>
      <c r="U19" s="559"/>
      <c r="V19" s="509"/>
      <c r="W19" s="511"/>
      <c r="X19" s="512"/>
      <c r="Y19" s="511"/>
      <c r="Z19" s="512"/>
      <c r="AA19" s="528" t="s">
        <v>45</v>
      </c>
      <c r="AB19" s="526"/>
      <c r="AC19" s="527"/>
      <c r="AD19" s="236"/>
      <c r="AE19" s="237"/>
      <c r="AF19" s="237"/>
      <c r="AG19" s="238"/>
      <c r="AH19" s="238"/>
      <c r="AI19" s="239"/>
      <c r="AJ19" s="238"/>
      <c r="AK19" s="237"/>
      <c r="AL19" s="238"/>
      <c r="AM19" s="240"/>
      <c r="AN19" s="239"/>
      <c r="AO19" s="237"/>
      <c r="AP19" s="237"/>
      <c r="AQ19" s="238"/>
      <c r="AR19" s="239"/>
      <c r="AS19" s="238"/>
      <c r="AT19" s="238"/>
      <c r="AU19" s="238"/>
      <c r="AV19" s="239"/>
      <c r="AW19" s="238"/>
      <c r="AX19" s="239"/>
      <c r="AY19" s="238"/>
      <c r="AZ19" s="238"/>
      <c r="BA19" s="239"/>
      <c r="BB19" s="237"/>
      <c r="BC19" s="238"/>
      <c r="BD19" s="239"/>
      <c r="BE19" s="237"/>
      <c r="BF19" s="238"/>
      <c r="BG19" s="239"/>
      <c r="BH19" s="241"/>
      <c r="BO19" s="265"/>
      <c r="BP19" s="265"/>
      <c r="BQ19" s="265"/>
      <c r="BR19" s="265"/>
      <c r="BS19" s="265" t="s">
        <v>509</v>
      </c>
      <c r="BT19" s="265" t="b">
        <f>IF((S16="あり"),U16)</f>
        <v>0</v>
      </c>
      <c r="BW19" s="194" t="s">
        <v>512</v>
      </c>
      <c r="BX19" s="194" t="b">
        <f t="shared" ref="BX19:DB19" si="9">IF((AD19="360万未満"),AD20)</f>
        <v>0</v>
      </c>
      <c r="BY19" s="194" t="b">
        <f t="shared" si="9"/>
        <v>0</v>
      </c>
      <c r="BZ19" s="194" t="b">
        <f t="shared" si="9"/>
        <v>0</v>
      </c>
      <c r="CA19" s="194" t="b">
        <f t="shared" si="9"/>
        <v>0</v>
      </c>
      <c r="CB19" s="194" t="b">
        <f t="shared" si="9"/>
        <v>0</v>
      </c>
      <c r="CC19" s="194" t="b">
        <f t="shared" si="9"/>
        <v>0</v>
      </c>
      <c r="CD19" s="194" t="b">
        <f t="shared" si="9"/>
        <v>0</v>
      </c>
      <c r="CE19" s="194" t="b">
        <f t="shared" si="9"/>
        <v>0</v>
      </c>
      <c r="CF19" s="194" t="b">
        <f t="shared" si="9"/>
        <v>0</v>
      </c>
      <c r="CG19" s="194" t="b">
        <f t="shared" si="9"/>
        <v>0</v>
      </c>
      <c r="CH19" s="194" t="b">
        <f t="shared" si="9"/>
        <v>0</v>
      </c>
      <c r="CI19" s="194" t="b">
        <f t="shared" si="9"/>
        <v>0</v>
      </c>
      <c r="CJ19" s="194" t="b">
        <f t="shared" si="9"/>
        <v>0</v>
      </c>
      <c r="CK19" s="194" t="b">
        <f t="shared" si="9"/>
        <v>0</v>
      </c>
      <c r="CL19" s="194" t="b">
        <f t="shared" si="9"/>
        <v>0</v>
      </c>
      <c r="CM19" s="194" t="b">
        <f t="shared" si="9"/>
        <v>0</v>
      </c>
      <c r="CN19" s="194" t="b">
        <f t="shared" si="9"/>
        <v>0</v>
      </c>
      <c r="CO19" s="194" t="b">
        <f t="shared" si="9"/>
        <v>0</v>
      </c>
      <c r="CP19" s="194" t="b">
        <f t="shared" si="9"/>
        <v>0</v>
      </c>
      <c r="CQ19" s="194" t="b">
        <f t="shared" si="9"/>
        <v>0</v>
      </c>
      <c r="CR19" s="194" t="b">
        <f t="shared" si="9"/>
        <v>0</v>
      </c>
      <c r="CS19" s="194" t="b">
        <f t="shared" si="9"/>
        <v>0</v>
      </c>
      <c r="CT19" s="194" t="b">
        <f t="shared" si="9"/>
        <v>0</v>
      </c>
      <c r="CU19" s="194" t="b">
        <f t="shared" si="9"/>
        <v>0</v>
      </c>
      <c r="CV19" s="194" t="b">
        <f t="shared" si="9"/>
        <v>0</v>
      </c>
      <c r="CW19" s="194" t="b">
        <f t="shared" si="9"/>
        <v>0</v>
      </c>
      <c r="CX19" s="194" t="b">
        <f t="shared" si="9"/>
        <v>0</v>
      </c>
      <c r="CY19" s="194" t="b">
        <f t="shared" si="9"/>
        <v>0</v>
      </c>
      <c r="CZ19" s="194" t="b">
        <f t="shared" si="9"/>
        <v>0</v>
      </c>
      <c r="DA19" s="194" t="b">
        <f t="shared" si="9"/>
        <v>0</v>
      </c>
      <c r="DB19" s="194" t="b">
        <f t="shared" si="9"/>
        <v>0</v>
      </c>
      <c r="DC19" s="194">
        <f t="shared" si="8"/>
        <v>0</v>
      </c>
    </row>
    <row r="20" spans="1:107" ht="17.25" customHeight="1">
      <c r="A20" s="534"/>
      <c r="B20" s="535"/>
      <c r="C20" s="539"/>
      <c r="D20" s="540"/>
      <c r="E20" s="540"/>
      <c r="F20" s="540"/>
      <c r="G20" s="541"/>
      <c r="H20" s="545"/>
      <c r="I20" s="546"/>
      <c r="J20" s="547"/>
      <c r="K20" s="551"/>
      <c r="L20" s="552"/>
      <c r="M20" s="521"/>
      <c r="N20" s="522"/>
      <c r="O20" s="555"/>
      <c r="P20" s="556"/>
      <c r="Q20" s="555"/>
      <c r="R20" s="556"/>
      <c r="S20" s="555"/>
      <c r="T20" s="556"/>
      <c r="U20" s="559"/>
      <c r="V20" s="509"/>
      <c r="W20" s="513"/>
      <c r="X20" s="514"/>
      <c r="Y20" s="513"/>
      <c r="Z20" s="514"/>
      <c r="AA20" s="529" t="s">
        <v>46</v>
      </c>
      <c r="AB20" s="530"/>
      <c r="AC20" s="531"/>
      <c r="AD20" s="208"/>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10"/>
      <c r="BW20" s="194" t="s">
        <v>513</v>
      </c>
      <c r="BX20" s="194" t="b">
        <f t="shared" ref="BX20:DB20" si="10">IF((AD19="要支援・要保護"),AD20)</f>
        <v>0</v>
      </c>
      <c r="BY20" s="194" t="b">
        <f t="shared" si="10"/>
        <v>0</v>
      </c>
      <c r="BZ20" s="194" t="b">
        <f t="shared" si="10"/>
        <v>0</v>
      </c>
      <c r="CA20" s="194" t="b">
        <f t="shared" si="10"/>
        <v>0</v>
      </c>
      <c r="CB20" s="194" t="b">
        <f t="shared" si="10"/>
        <v>0</v>
      </c>
      <c r="CC20" s="194" t="b">
        <f t="shared" si="10"/>
        <v>0</v>
      </c>
      <c r="CD20" s="194" t="b">
        <f t="shared" si="10"/>
        <v>0</v>
      </c>
      <c r="CE20" s="194" t="b">
        <f t="shared" si="10"/>
        <v>0</v>
      </c>
      <c r="CF20" s="194" t="b">
        <f t="shared" si="10"/>
        <v>0</v>
      </c>
      <c r="CG20" s="194" t="b">
        <f t="shared" si="10"/>
        <v>0</v>
      </c>
      <c r="CH20" s="194" t="b">
        <f t="shared" si="10"/>
        <v>0</v>
      </c>
      <c r="CI20" s="194" t="b">
        <f t="shared" si="10"/>
        <v>0</v>
      </c>
      <c r="CJ20" s="194" t="b">
        <f t="shared" si="10"/>
        <v>0</v>
      </c>
      <c r="CK20" s="194" t="b">
        <f t="shared" si="10"/>
        <v>0</v>
      </c>
      <c r="CL20" s="194" t="b">
        <f t="shared" si="10"/>
        <v>0</v>
      </c>
      <c r="CM20" s="194" t="b">
        <f t="shared" si="10"/>
        <v>0</v>
      </c>
      <c r="CN20" s="194" t="b">
        <f t="shared" si="10"/>
        <v>0</v>
      </c>
      <c r="CO20" s="194" t="b">
        <f t="shared" si="10"/>
        <v>0</v>
      </c>
      <c r="CP20" s="194" t="b">
        <f t="shared" si="10"/>
        <v>0</v>
      </c>
      <c r="CQ20" s="194" t="b">
        <f t="shared" si="10"/>
        <v>0</v>
      </c>
      <c r="CR20" s="194" t="b">
        <f t="shared" si="10"/>
        <v>0</v>
      </c>
      <c r="CS20" s="194" t="b">
        <f t="shared" si="10"/>
        <v>0</v>
      </c>
      <c r="CT20" s="194" t="b">
        <f t="shared" si="10"/>
        <v>0</v>
      </c>
      <c r="CU20" s="194" t="b">
        <f t="shared" si="10"/>
        <v>0</v>
      </c>
      <c r="CV20" s="194" t="b">
        <f t="shared" si="10"/>
        <v>0</v>
      </c>
      <c r="CW20" s="194" t="b">
        <f t="shared" si="10"/>
        <v>0</v>
      </c>
      <c r="CX20" s="194" t="b">
        <f t="shared" si="10"/>
        <v>0</v>
      </c>
      <c r="CY20" s="194" t="b">
        <f t="shared" si="10"/>
        <v>0</v>
      </c>
      <c r="CZ20" s="194" t="b">
        <f t="shared" si="10"/>
        <v>0</v>
      </c>
      <c r="DA20" s="194" t="b">
        <f t="shared" si="10"/>
        <v>0</v>
      </c>
      <c r="DB20" s="194" t="b">
        <f t="shared" si="10"/>
        <v>0</v>
      </c>
      <c r="DC20" s="194">
        <f t="shared" si="8"/>
        <v>0</v>
      </c>
    </row>
    <row r="21" spans="1:107" ht="15.75" customHeight="1">
      <c r="A21" s="532"/>
      <c r="B21" s="533"/>
      <c r="C21" s="536"/>
      <c r="D21" s="537"/>
      <c r="E21" s="537"/>
      <c r="F21" s="537"/>
      <c r="G21" s="538"/>
      <c r="H21" s="542"/>
      <c r="I21" s="543"/>
      <c r="J21" s="544"/>
      <c r="K21" s="548" t="str">
        <f>IF(OR(H21="",$K$7="",NOT(ISNUMBER(H21)),NOT(ISNUMBER($K$7))),"0",IF(H21&gt;$K$7,IF(DATE(YEAR($K$7),4,1)&lt;H21,"0",DATEDIF(H21,DATE(YEAR($K$7),4,1),"Y")),DATEDIF(H21,$K$7,"Y")))</f>
        <v>0</v>
      </c>
      <c r="L21" s="549"/>
      <c r="M21" s="227"/>
      <c r="N21" s="228"/>
      <c r="O21" s="553"/>
      <c r="P21" s="554"/>
      <c r="Q21" s="553"/>
      <c r="R21" s="554"/>
      <c r="S21" s="553"/>
      <c r="T21" s="554"/>
      <c r="U21" s="560" t="str">
        <f>IF(SUM(AD22:BH22)=0, "", SUM(AD22:BH22))</f>
        <v/>
      </c>
      <c r="V21" s="558">
        <f>SUM(AD23:BH23)</f>
        <v>0</v>
      </c>
      <c r="W21" s="511">
        <f>SUM(AD25:BH25)</f>
        <v>0</v>
      </c>
      <c r="X21" s="512"/>
      <c r="Y21" s="511">
        <f>SUM(AD22:BH23)</f>
        <v>0</v>
      </c>
      <c r="Z21" s="512"/>
      <c r="AA21" s="229"/>
      <c r="AB21" s="515" t="s">
        <v>483</v>
      </c>
      <c r="AC21" s="516"/>
      <c r="AD21" s="230"/>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2"/>
      <c r="BO21" s="265"/>
      <c r="BP21" s="265" t="s">
        <v>503</v>
      </c>
      <c r="BQ21" s="265" t="s">
        <v>504</v>
      </c>
      <c r="BR21" s="265" t="s">
        <v>505</v>
      </c>
      <c r="BS21" s="265"/>
      <c r="BT21" s="265"/>
      <c r="BX21" s="194">
        <v>1</v>
      </c>
      <c r="BY21" s="194">
        <v>2</v>
      </c>
      <c r="BZ21" s="194">
        <v>3</v>
      </c>
      <c r="CA21" s="194">
        <v>4</v>
      </c>
      <c r="CB21" s="194">
        <v>5</v>
      </c>
      <c r="CC21" s="194">
        <v>6</v>
      </c>
      <c r="CD21" s="194">
        <v>7</v>
      </c>
      <c r="CE21" s="194">
        <v>8</v>
      </c>
      <c r="CF21" s="194">
        <v>9</v>
      </c>
      <c r="CG21" s="194">
        <v>10</v>
      </c>
      <c r="CH21" s="194">
        <v>11</v>
      </c>
      <c r="CI21" s="194">
        <v>12</v>
      </c>
      <c r="CJ21" s="194">
        <v>13</v>
      </c>
      <c r="CK21" s="194">
        <v>14</v>
      </c>
      <c r="CL21" s="194">
        <v>15</v>
      </c>
      <c r="CM21" s="194">
        <v>16</v>
      </c>
      <c r="CN21" s="194">
        <v>17</v>
      </c>
      <c r="CO21" s="194">
        <v>18</v>
      </c>
      <c r="CP21" s="194">
        <v>19</v>
      </c>
      <c r="CQ21" s="194">
        <v>20</v>
      </c>
      <c r="CR21" s="194">
        <v>21</v>
      </c>
      <c r="CS21" s="194">
        <v>22</v>
      </c>
      <c r="CT21" s="194">
        <v>23</v>
      </c>
      <c r="CU21" s="194">
        <v>24</v>
      </c>
      <c r="CV21" s="194">
        <v>25</v>
      </c>
      <c r="CW21" s="194">
        <v>26</v>
      </c>
      <c r="CX21" s="194">
        <v>27</v>
      </c>
      <c r="CY21" s="194">
        <v>28</v>
      </c>
      <c r="CZ21" s="194">
        <v>29</v>
      </c>
      <c r="DA21" s="194">
        <v>30</v>
      </c>
      <c r="DB21" s="194">
        <v>31</v>
      </c>
      <c r="DC21" s="194" t="s">
        <v>29</v>
      </c>
    </row>
    <row r="22" spans="1:107" ht="17.25" customHeight="1">
      <c r="A22" s="532"/>
      <c r="B22" s="533"/>
      <c r="C22" s="536"/>
      <c r="D22" s="537"/>
      <c r="E22" s="537"/>
      <c r="F22" s="537"/>
      <c r="G22" s="538"/>
      <c r="H22" s="542"/>
      <c r="I22" s="543"/>
      <c r="J22" s="544"/>
      <c r="K22" s="550"/>
      <c r="L22" s="549"/>
      <c r="M22" s="517">
        <f>COUNTIF(AD22:BH22,"○")</f>
        <v>0</v>
      </c>
      <c r="N22" s="518"/>
      <c r="O22" s="553"/>
      <c r="P22" s="554"/>
      <c r="Q22" s="553"/>
      <c r="R22" s="554"/>
      <c r="S22" s="553"/>
      <c r="T22" s="554"/>
      <c r="U22" s="559"/>
      <c r="V22" s="509"/>
      <c r="W22" s="511"/>
      <c r="X22" s="512"/>
      <c r="Y22" s="511"/>
      <c r="Z22" s="512"/>
      <c r="AA22" s="523" t="s">
        <v>44</v>
      </c>
      <c r="AB22" s="524"/>
      <c r="AC22" s="525"/>
      <c r="AD22" s="230"/>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2"/>
      <c r="BO22" s="265" t="s">
        <v>506</v>
      </c>
      <c r="BP22" s="265">
        <f>IF(AND(K21=0,Y21&gt;0),Y21,)</f>
        <v>0</v>
      </c>
      <c r="BQ22" s="265">
        <f>IF(AND(K21=1,Y21&gt;0),Y21,)</f>
        <v>0</v>
      </c>
      <c r="BR22" s="265">
        <f>IF(AND(K21=2,Y21&gt;0),Y21,)</f>
        <v>0</v>
      </c>
      <c r="BS22" s="265" t="s">
        <v>507</v>
      </c>
      <c r="BT22" s="265" t="b">
        <f>IF((O21="あり"),U21)</f>
        <v>0</v>
      </c>
      <c r="BW22" s="194" t="s">
        <v>510</v>
      </c>
      <c r="BX22" s="265" t="b">
        <f t="shared" ref="BX22:DB22" si="11">IF((AD24="生保"),AD25)</f>
        <v>0</v>
      </c>
      <c r="BY22" s="194" t="b">
        <f t="shared" si="11"/>
        <v>0</v>
      </c>
      <c r="BZ22" s="194" t="b">
        <f t="shared" si="11"/>
        <v>0</v>
      </c>
      <c r="CA22" s="194" t="b">
        <f t="shared" si="11"/>
        <v>0</v>
      </c>
      <c r="CB22" s="194" t="b">
        <f t="shared" si="11"/>
        <v>0</v>
      </c>
      <c r="CC22" s="194" t="b">
        <f t="shared" si="11"/>
        <v>0</v>
      </c>
      <c r="CD22" s="194" t="b">
        <f t="shared" si="11"/>
        <v>0</v>
      </c>
      <c r="CE22" s="194" t="b">
        <f t="shared" si="11"/>
        <v>0</v>
      </c>
      <c r="CF22" s="194" t="b">
        <f t="shared" si="11"/>
        <v>0</v>
      </c>
      <c r="CG22" s="194" t="b">
        <f t="shared" si="11"/>
        <v>0</v>
      </c>
      <c r="CH22" s="194" t="b">
        <f t="shared" si="11"/>
        <v>0</v>
      </c>
      <c r="CI22" s="194" t="b">
        <f t="shared" si="11"/>
        <v>0</v>
      </c>
      <c r="CJ22" s="194" t="b">
        <f t="shared" si="11"/>
        <v>0</v>
      </c>
      <c r="CK22" s="194" t="b">
        <f t="shared" si="11"/>
        <v>0</v>
      </c>
      <c r="CL22" s="194" t="b">
        <f t="shared" si="11"/>
        <v>0</v>
      </c>
      <c r="CM22" s="194" t="b">
        <f t="shared" si="11"/>
        <v>0</v>
      </c>
      <c r="CN22" s="194" t="b">
        <f t="shared" si="11"/>
        <v>0</v>
      </c>
      <c r="CO22" s="194" t="b">
        <f t="shared" si="11"/>
        <v>0</v>
      </c>
      <c r="CP22" s="194" t="b">
        <f t="shared" si="11"/>
        <v>0</v>
      </c>
      <c r="CQ22" s="194" t="b">
        <f t="shared" si="11"/>
        <v>0</v>
      </c>
      <c r="CR22" s="194" t="b">
        <f t="shared" si="11"/>
        <v>0</v>
      </c>
      <c r="CS22" s="194" t="b">
        <f t="shared" si="11"/>
        <v>0</v>
      </c>
      <c r="CT22" s="194" t="b">
        <f t="shared" si="11"/>
        <v>0</v>
      </c>
      <c r="CU22" s="194" t="b">
        <f t="shared" si="11"/>
        <v>0</v>
      </c>
      <c r="CV22" s="194" t="b">
        <f t="shared" si="11"/>
        <v>0</v>
      </c>
      <c r="CW22" s="194" t="b">
        <f t="shared" si="11"/>
        <v>0</v>
      </c>
      <c r="CX22" s="194" t="b">
        <f t="shared" si="11"/>
        <v>0</v>
      </c>
      <c r="CY22" s="194" t="b">
        <f t="shared" si="11"/>
        <v>0</v>
      </c>
      <c r="CZ22" s="194" t="b">
        <f t="shared" si="11"/>
        <v>0</v>
      </c>
      <c r="DA22" s="194" t="b">
        <f t="shared" si="11"/>
        <v>0</v>
      </c>
      <c r="DB22" s="194" t="b">
        <f t="shared" si="11"/>
        <v>0</v>
      </c>
      <c r="DC22" s="194">
        <f>SUM(BX22:DB22)</f>
        <v>0</v>
      </c>
    </row>
    <row r="23" spans="1:107" ht="17.25" customHeight="1">
      <c r="A23" s="532"/>
      <c r="B23" s="533"/>
      <c r="C23" s="536"/>
      <c r="D23" s="537"/>
      <c r="E23" s="537"/>
      <c r="F23" s="537"/>
      <c r="G23" s="538"/>
      <c r="H23" s="542"/>
      <c r="I23" s="543"/>
      <c r="J23" s="544"/>
      <c r="K23" s="550"/>
      <c r="L23" s="549"/>
      <c r="M23" s="519"/>
      <c r="N23" s="520"/>
      <c r="O23" s="553"/>
      <c r="P23" s="554"/>
      <c r="Q23" s="553"/>
      <c r="R23" s="554"/>
      <c r="S23" s="553"/>
      <c r="T23" s="554"/>
      <c r="U23" s="559"/>
      <c r="V23" s="509"/>
      <c r="W23" s="511"/>
      <c r="X23" s="512"/>
      <c r="Y23" s="511"/>
      <c r="Z23" s="512"/>
      <c r="AA23" s="233"/>
      <c r="AB23" s="526" t="s">
        <v>500</v>
      </c>
      <c r="AC23" s="527"/>
      <c r="AD23" s="234"/>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5"/>
      <c r="BO23" s="265"/>
      <c r="BP23" s="265"/>
      <c r="BQ23" s="265"/>
      <c r="BR23" s="265"/>
      <c r="BS23" s="265" t="s">
        <v>508</v>
      </c>
      <c r="BT23" s="265" t="b">
        <f>IF((Q21="あり"),U21)</f>
        <v>0</v>
      </c>
      <c r="BW23" s="194" t="s">
        <v>511</v>
      </c>
      <c r="BX23" s="194" t="b">
        <f t="shared" ref="BX23:DB23" si="12">IF((AD24="非課税"),AD25)</f>
        <v>0</v>
      </c>
      <c r="BY23" s="194" t="b">
        <f t="shared" si="12"/>
        <v>0</v>
      </c>
      <c r="BZ23" s="194" t="b">
        <f t="shared" si="12"/>
        <v>0</v>
      </c>
      <c r="CA23" s="194" t="b">
        <f t="shared" si="12"/>
        <v>0</v>
      </c>
      <c r="CB23" s="194" t="b">
        <f t="shared" si="12"/>
        <v>0</v>
      </c>
      <c r="CC23" s="194" t="b">
        <f t="shared" si="12"/>
        <v>0</v>
      </c>
      <c r="CD23" s="194" t="b">
        <f t="shared" si="12"/>
        <v>0</v>
      </c>
      <c r="CE23" s="194" t="b">
        <f t="shared" si="12"/>
        <v>0</v>
      </c>
      <c r="CF23" s="194" t="b">
        <f t="shared" si="12"/>
        <v>0</v>
      </c>
      <c r="CG23" s="194" t="b">
        <f t="shared" si="12"/>
        <v>0</v>
      </c>
      <c r="CH23" s="194" t="b">
        <f t="shared" si="12"/>
        <v>0</v>
      </c>
      <c r="CI23" s="194" t="b">
        <f t="shared" si="12"/>
        <v>0</v>
      </c>
      <c r="CJ23" s="194" t="b">
        <f t="shared" si="12"/>
        <v>0</v>
      </c>
      <c r="CK23" s="194" t="b">
        <f t="shared" si="12"/>
        <v>0</v>
      </c>
      <c r="CL23" s="194" t="b">
        <f t="shared" si="12"/>
        <v>0</v>
      </c>
      <c r="CM23" s="194" t="b">
        <f t="shared" si="12"/>
        <v>0</v>
      </c>
      <c r="CN23" s="194" t="b">
        <f t="shared" si="12"/>
        <v>0</v>
      </c>
      <c r="CO23" s="194" t="b">
        <f t="shared" si="12"/>
        <v>0</v>
      </c>
      <c r="CP23" s="194" t="b">
        <f t="shared" si="12"/>
        <v>0</v>
      </c>
      <c r="CQ23" s="194" t="b">
        <f t="shared" si="12"/>
        <v>0</v>
      </c>
      <c r="CR23" s="194" t="b">
        <f t="shared" si="12"/>
        <v>0</v>
      </c>
      <c r="CS23" s="194" t="b">
        <f t="shared" si="12"/>
        <v>0</v>
      </c>
      <c r="CT23" s="194" t="b">
        <f t="shared" si="12"/>
        <v>0</v>
      </c>
      <c r="CU23" s="194" t="b">
        <f t="shared" si="12"/>
        <v>0</v>
      </c>
      <c r="CV23" s="194" t="b">
        <f t="shared" si="12"/>
        <v>0</v>
      </c>
      <c r="CW23" s="194" t="b">
        <f t="shared" si="12"/>
        <v>0</v>
      </c>
      <c r="CX23" s="194" t="b">
        <f t="shared" si="12"/>
        <v>0</v>
      </c>
      <c r="CY23" s="194" t="b">
        <f t="shared" si="12"/>
        <v>0</v>
      </c>
      <c r="CZ23" s="194" t="b">
        <f t="shared" si="12"/>
        <v>0</v>
      </c>
      <c r="DA23" s="194" t="b">
        <f t="shared" si="12"/>
        <v>0</v>
      </c>
      <c r="DB23" s="194" t="b">
        <f t="shared" si="12"/>
        <v>0</v>
      </c>
      <c r="DC23" s="194">
        <f t="shared" ref="DC23:DC25" si="13">SUM(BX23:DB23)</f>
        <v>0</v>
      </c>
    </row>
    <row r="24" spans="1:107" ht="15.75" customHeight="1">
      <c r="A24" s="532"/>
      <c r="B24" s="533"/>
      <c r="C24" s="536"/>
      <c r="D24" s="537"/>
      <c r="E24" s="537"/>
      <c r="F24" s="537"/>
      <c r="G24" s="538"/>
      <c r="H24" s="542"/>
      <c r="I24" s="543"/>
      <c r="J24" s="544"/>
      <c r="K24" s="550"/>
      <c r="L24" s="549"/>
      <c r="M24" s="519"/>
      <c r="N24" s="520"/>
      <c r="O24" s="553"/>
      <c r="P24" s="554"/>
      <c r="Q24" s="553"/>
      <c r="R24" s="554"/>
      <c r="S24" s="553"/>
      <c r="T24" s="554"/>
      <c r="U24" s="559"/>
      <c r="V24" s="509"/>
      <c r="W24" s="511"/>
      <c r="X24" s="512"/>
      <c r="Y24" s="511"/>
      <c r="Z24" s="512"/>
      <c r="AA24" s="528" t="s">
        <v>45</v>
      </c>
      <c r="AB24" s="526"/>
      <c r="AC24" s="527"/>
      <c r="AD24" s="236"/>
      <c r="AE24" s="237"/>
      <c r="AF24" s="237"/>
      <c r="AG24" s="238"/>
      <c r="AH24" s="238"/>
      <c r="AI24" s="239"/>
      <c r="AJ24" s="238"/>
      <c r="AK24" s="237"/>
      <c r="AL24" s="238"/>
      <c r="AM24" s="240"/>
      <c r="AN24" s="239"/>
      <c r="AO24" s="237"/>
      <c r="AP24" s="237"/>
      <c r="AQ24" s="238"/>
      <c r="AR24" s="239"/>
      <c r="AS24" s="238"/>
      <c r="AT24" s="238"/>
      <c r="AU24" s="238"/>
      <c r="AV24" s="239"/>
      <c r="AW24" s="238"/>
      <c r="AX24" s="239"/>
      <c r="AY24" s="238"/>
      <c r="AZ24" s="238"/>
      <c r="BA24" s="239"/>
      <c r="BB24" s="237"/>
      <c r="BC24" s="238"/>
      <c r="BD24" s="239"/>
      <c r="BE24" s="237"/>
      <c r="BF24" s="238"/>
      <c r="BG24" s="239"/>
      <c r="BH24" s="241"/>
      <c r="BO24" s="265"/>
      <c r="BP24" s="265"/>
      <c r="BQ24" s="265"/>
      <c r="BR24" s="265"/>
      <c r="BS24" s="265" t="s">
        <v>509</v>
      </c>
      <c r="BT24" s="265" t="b">
        <f>IF((S21="あり"),U21)</f>
        <v>0</v>
      </c>
      <c r="BW24" s="194" t="s">
        <v>512</v>
      </c>
      <c r="BX24" s="194" t="b">
        <f t="shared" ref="BX24:DB24" si="14">IF((AD24="360万未満"),AD25)</f>
        <v>0</v>
      </c>
      <c r="BY24" s="194" t="b">
        <f t="shared" si="14"/>
        <v>0</v>
      </c>
      <c r="BZ24" s="194" t="b">
        <f t="shared" si="14"/>
        <v>0</v>
      </c>
      <c r="CA24" s="194" t="b">
        <f t="shared" si="14"/>
        <v>0</v>
      </c>
      <c r="CB24" s="194" t="b">
        <f t="shared" si="14"/>
        <v>0</v>
      </c>
      <c r="CC24" s="194" t="b">
        <f t="shared" si="14"/>
        <v>0</v>
      </c>
      <c r="CD24" s="194" t="b">
        <f t="shared" si="14"/>
        <v>0</v>
      </c>
      <c r="CE24" s="194" t="b">
        <f t="shared" si="14"/>
        <v>0</v>
      </c>
      <c r="CF24" s="194" t="b">
        <f t="shared" si="14"/>
        <v>0</v>
      </c>
      <c r="CG24" s="194" t="b">
        <f t="shared" si="14"/>
        <v>0</v>
      </c>
      <c r="CH24" s="194" t="b">
        <f t="shared" si="14"/>
        <v>0</v>
      </c>
      <c r="CI24" s="194" t="b">
        <f t="shared" si="14"/>
        <v>0</v>
      </c>
      <c r="CJ24" s="194" t="b">
        <f t="shared" si="14"/>
        <v>0</v>
      </c>
      <c r="CK24" s="194" t="b">
        <f t="shared" si="14"/>
        <v>0</v>
      </c>
      <c r="CL24" s="194" t="b">
        <f t="shared" si="14"/>
        <v>0</v>
      </c>
      <c r="CM24" s="194" t="b">
        <f t="shared" si="14"/>
        <v>0</v>
      </c>
      <c r="CN24" s="194" t="b">
        <f t="shared" si="14"/>
        <v>0</v>
      </c>
      <c r="CO24" s="194" t="b">
        <f t="shared" si="14"/>
        <v>0</v>
      </c>
      <c r="CP24" s="194" t="b">
        <f t="shared" si="14"/>
        <v>0</v>
      </c>
      <c r="CQ24" s="194" t="b">
        <f t="shared" si="14"/>
        <v>0</v>
      </c>
      <c r="CR24" s="194" t="b">
        <f t="shared" si="14"/>
        <v>0</v>
      </c>
      <c r="CS24" s="194" t="b">
        <f t="shared" si="14"/>
        <v>0</v>
      </c>
      <c r="CT24" s="194" t="b">
        <f t="shared" si="14"/>
        <v>0</v>
      </c>
      <c r="CU24" s="194" t="b">
        <f t="shared" si="14"/>
        <v>0</v>
      </c>
      <c r="CV24" s="194" t="b">
        <f t="shared" si="14"/>
        <v>0</v>
      </c>
      <c r="CW24" s="194" t="b">
        <f t="shared" si="14"/>
        <v>0</v>
      </c>
      <c r="CX24" s="194" t="b">
        <f t="shared" si="14"/>
        <v>0</v>
      </c>
      <c r="CY24" s="194" t="b">
        <f t="shared" si="14"/>
        <v>0</v>
      </c>
      <c r="CZ24" s="194" t="b">
        <f t="shared" si="14"/>
        <v>0</v>
      </c>
      <c r="DA24" s="194" t="b">
        <f t="shared" si="14"/>
        <v>0</v>
      </c>
      <c r="DB24" s="194" t="b">
        <f t="shared" si="14"/>
        <v>0</v>
      </c>
      <c r="DC24" s="194">
        <f t="shared" si="13"/>
        <v>0</v>
      </c>
    </row>
    <row r="25" spans="1:107" ht="17.25" customHeight="1">
      <c r="A25" s="534"/>
      <c r="B25" s="535"/>
      <c r="C25" s="539"/>
      <c r="D25" s="540"/>
      <c r="E25" s="540"/>
      <c r="F25" s="540"/>
      <c r="G25" s="541"/>
      <c r="H25" s="545"/>
      <c r="I25" s="546"/>
      <c r="J25" s="547"/>
      <c r="K25" s="551"/>
      <c r="L25" s="552"/>
      <c r="M25" s="521"/>
      <c r="N25" s="522"/>
      <c r="O25" s="555"/>
      <c r="P25" s="556"/>
      <c r="Q25" s="555"/>
      <c r="R25" s="556"/>
      <c r="S25" s="555"/>
      <c r="T25" s="556"/>
      <c r="U25" s="561"/>
      <c r="V25" s="510"/>
      <c r="W25" s="513"/>
      <c r="X25" s="514"/>
      <c r="Y25" s="513"/>
      <c r="Z25" s="514"/>
      <c r="AA25" s="529" t="s">
        <v>46</v>
      </c>
      <c r="AB25" s="530"/>
      <c r="AC25" s="531"/>
      <c r="AD25" s="208"/>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10"/>
      <c r="BW25" s="194" t="s">
        <v>513</v>
      </c>
      <c r="BX25" s="194" t="b">
        <f t="shared" ref="BX25:DB25" si="15">IF((AD24="要支援・要保護"),AD25)</f>
        <v>0</v>
      </c>
      <c r="BY25" s="194" t="b">
        <f t="shared" si="15"/>
        <v>0</v>
      </c>
      <c r="BZ25" s="194" t="b">
        <f t="shared" si="15"/>
        <v>0</v>
      </c>
      <c r="CA25" s="194" t="b">
        <f t="shared" si="15"/>
        <v>0</v>
      </c>
      <c r="CB25" s="194" t="b">
        <f t="shared" si="15"/>
        <v>0</v>
      </c>
      <c r="CC25" s="194" t="b">
        <f t="shared" si="15"/>
        <v>0</v>
      </c>
      <c r="CD25" s="194" t="b">
        <f t="shared" si="15"/>
        <v>0</v>
      </c>
      <c r="CE25" s="194" t="b">
        <f t="shared" si="15"/>
        <v>0</v>
      </c>
      <c r="CF25" s="194" t="b">
        <f t="shared" si="15"/>
        <v>0</v>
      </c>
      <c r="CG25" s="194" t="b">
        <f t="shared" si="15"/>
        <v>0</v>
      </c>
      <c r="CH25" s="194" t="b">
        <f t="shared" si="15"/>
        <v>0</v>
      </c>
      <c r="CI25" s="194" t="b">
        <f t="shared" si="15"/>
        <v>0</v>
      </c>
      <c r="CJ25" s="194" t="b">
        <f t="shared" si="15"/>
        <v>0</v>
      </c>
      <c r="CK25" s="194" t="b">
        <f t="shared" si="15"/>
        <v>0</v>
      </c>
      <c r="CL25" s="194" t="b">
        <f t="shared" si="15"/>
        <v>0</v>
      </c>
      <c r="CM25" s="194" t="b">
        <f t="shared" si="15"/>
        <v>0</v>
      </c>
      <c r="CN25" s="194" t="b">
        <f t="shared" si="15"/>
        <v>0</v>
      </c>
      <c r="CO25" s="194" t="b">
        <f t="shared" si="15"/>
        <v>0</v>
      </c>
      <c r="CP25" s="194" t="b">
        <f t="shared" si="15"/>
        <v>0</v>
      </c>
      <c r="CQ25" s="194" t="b">
        <f t="shared" si="15"/>
        <v>0</v>
      </c>
      <c r="CR25" s="194" t="b">
        <f t="shared" si="15"/>
        <v>0</v>
      </c>
      <c r="CS25" s="194" t="b">
        <f t="shared" si="15"/>
        <v>0</v>
      </c>
      <c r="CT25" s="194" t="b">
        <f t="shared" si="15"/>
        <v>0</v>
      </c>
      <c r="CU25" s="194" t="b">
        <f t="shared" si="15"/>
        <v>0</v>
      </c>
      <c r="CV25" s="194" t="b">
        <f t="shared" si="15"/>
        <v>0</v>
      </c>
      <c r="CW25" s="194" t="b">
        <f t="shared" si="15"/>
        <v>0</v>
      </c>
      <c r="CX25" s="194" t="b">
        <f t="shared" si="15"/>
        <v>0</v>
      </c>
      <c r="CY25" s="194" t="b">
        <f t="shared" si="15"/>
        <v>0</v>
      </c>
      <c r="CZ25" s="194" t="b">
        <f t="shared" si="15"/>
        <v>0</v>
      </c>
      <c r="DA25" s="194" t="b">
        <f t="shared" si="15"/>
        <v>0</v>
      </c>
      <c r="DB25" s="194" t="b">
        <f t="shared" si="15"/>
        <v>0</v>
      </c>
      <c r="DC25" s="194">
        <f t="shared" si="13"/>
        <v>0</v>
      </c>
    </row>
    <row r="26" spans="1:107" ht="15.75" customHeight="1">
      <c r="A26" s="532"/>
      <c r="B26" s="533"/>
      <c r="C26" s="536"/>
      <c r="D26" s="537"/>
      <c r="E26" s="537"/>
      <c r="F26" s="537"/>
      <c r="G26" s="538"/>
      <c r="H26" s="542"/>
      <c r="I26" s="543"/>
      <c r="J26" s="544"/>
      <c r="K26" s="548" t="str">
        <f>IF(OR(H26="",$K$7="",NOT(ISNUMBER(H26)),NOT(ISNUMBER($K$7))),"0",IF(H26&gt;$K$7,IF(DATE(YEAR($K$7),4,1)&lt;H26,"0",DATEDIF(H26,DATE(YEAR($K$7),4,1),"Y")),DATEDIF(H26,$K$7,"Y")))</f>
        <v>0</v>
      </c>
      <c r="L26" s="549"/>
      <c r="M26" s="227"/>
      <c r="N26" s="228"/>
      <c r="O26" s="553"/>
      <c r="P26" s="554"/>
      <c r="Q26" s="553"/>
      <c r="R26" s="554"/>
      <c r="S26" s="553"/>
      <c r="T26" s="554"/>
      <c r="U26" s="559" t="str">
        <f>IF(SUM(AD27:BH27)=0, "", SUM(AD27:BH27))</f>
        <v/>
      </c>
      <c r="V26" s="509">
        <f>SUM(AD28:BH28)</f>
        <v>0</v>
      </c>
      <c r="W26" s="511">
        <f>SUM(AD30:BH30)</f>
        <v>0</v>
      </c>
      <c r="X26" s="512"/>
      <c r="Y26" s="511">
        <f>SUM(AD27:BH28)</f>
        <v>0</v>
      </c>
      <c r="Z26" s="512"/>
      <c r="AA26" s="229"/>
      <c r="AB26" s="515" t="s">
        <v>483</v>
      </c>
      <c r="AC26" s="516"/>
      <c r="AD26" s="230"/>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2"/>
      <c r="BO26" s="265"/>
      <c r="BP26" s="265" t="s">
        <v>503</v>
      </c>
      <c r="BQ26" s="265" t="s">
        <v>504</v>
      </c>
      <c r="BR26" s="265" t="s">
        <v>505</v>
      </c>
      <c r="BS26" s="265"/>
      <c r="BT26" s="265"/>
      <c r="BX26" s="194">
        <v>1</v>
      </c>
      <c r="BY26" s="194">
        <v>2</v>
      </c>
      <c r="BZ26" s="194">
        <v>3</v>
      </c>
      <c r="CA26" s="194">
        <v>4</v>
      </c>
      <c r="CB26" s="194">
        <v>5</v>
      </c>
      <c r="CC26" s="194">
        <v>6</v>
      </c>
      <c r="CD26" s="194">
        <v>7</v>
      </c>
      <c r="CE26" s="194">
        <v>8</v>
      </c>
      <c r="CF26" s="194">
        <v>9</v>
      </c>
      <c r="CG26" s="194">
        <v>10</v>
      </c>
      <c r="CH26" s="194">
        <v>11</v>
      </c>
      <c r="CI26" s="194">
        <v>12</v>
      </c>
      <c r="CJ26" s="194">
        <v>13</v>
      </c>
      <c r="CK26" s="194">
        <v>14</v>
      </c>
      <c r="CL26" s="194">
        <v>15</v>
      </c>
      <c r="CM26" s="194">
        <v>16</v>
      </c>
      <c r="CN26" s="194">
        <v>17</v>
      </c>
      <c r="CO26" s="194">
        <v>18</v>
      </c>
      <c r="CP26" s="194">
        <v>19</v>
      </c>
      <c r="CQ26" s="194">
        <v>20</v>
      </c>
      <c r="CR26" s="194">
        <v>21</v>
      </c>
      <c r="CS26" s="194">
        <v>22</v>
      </c>
      <c r="CT26" s="194">
        <v>23</v>
      </c>
      <c r="CU26" s="194">
        <v>24</v>
      </c>
      <c r="CV26" s="194">
        <v>25</v>
      </c>
      <c r="CW26" s="194">
        <v>26</v>
      </c>
      <c r="CX26" s="194">
        <v>27</v>
      </c>
      <c r="CY26" s="194">
        <v>28</v>
      </c>
      <c r="CZ26" s="194">
        <v>29</v>
      </c>
      <c r="DA26" s="194">
        <v>30</v>
      </c>
      <c r="DB26" s="194">
        <v>31</v>
      </c>
      <c r="DC26" s="194" t="s">
        <v>29</v>
      </c>
    </row>
    <row r="27" spans="1:107" ht="17.25" customHeight="1">
      <c r="A27" s="532"/>
      <c r="B27" s="533"/>
      <c r="C27" s="536"/>
      <c r="D27" s="537"/>
      <c r="E27" s="537"/>
      <c r="F27" s="537"/>
      <c r="G27" s="538"/>
      <c r="H27" s="542"/>
      <c r="I27" s="543"/>
      <c r="J27" s="544"/>
      <c r="K27" s="550"/>
      <c r="L27" s="549"/>
      <c r="M27" s="517">
        <f>COUNTIF(AD27:BH27,"○")</f>
        <v>0</v>
      </c>
      <c r="N27" s="518"/>
      <c r="O27" s="553"/>
      <c r="P27" s="554"/>
      <c r="Q27" s="553"/>
      <c r="R27" s="554"/>
      <c r="S27" s="553"/>
      <c r="T27" s="554"/>
      <c r="U27" s="559"/>
      <c r="V27" s="509"/>
      <c r="W27" s="511"/>
      <c r="X27" s="512"/>
      <c r="Y27" s="511"/>
      <c r="Z27" s="512"/>
      <c r="AA27" s="523" t="s">
        <v>44</v>
      </c>
      <c r="AB27" s="524"/>
      <c r="AC27" s="525"/>
      <c r="AD27" s="230"/>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2"/>
      <c r="BO27" s="265" t="s">
        <v>506</v>
      </c>
      <c r="BP27" s="265">
        <f>IF(AND(K26=0,Y26&gt;0),Y26,)</f>
        <v>0</v>
      </c>
      <c r="BQ27" s="265">
        <f>IF(AND(K26=1,Y26&gt;0),Y26,)</f>
        <v>0</v>
      </c>
      <c r="BR27" s="265">
        <f>IF(AND(K26=2,Y26&gt;0),Y26,)</f>
        <v>0</v>
      </c>
      <c r="BS27" s="265" t="s">
        <v>507</v>
      </c>
      <c r="BT27" s="265" t="b">
        <f>IF((O26="あり"),U26)</f>
        <v>0</v>
      </c>
      <c r="BW27" s="194" t="s">
        <v>510</v>
      </c>
      <c r="BX27" s="265" t="b">
        <f t="shared" ref="BX27:DB27" si="16">IF((AD29="生保"),AD30)</f>
        <v>0</v>
      </c>
      <c r="BY27" s="194" t="b">
        <f t="shared" si="16"/>
        <v>0</v>
      </c>
      <c r="BZ27" s="194" t="b">
        <f t="shared" si="16"/>
        <v>0</v>
      </c>
      <c r="CA27" s="194" t="b">
        <f t="shared" si="16"/>
        <v>0</v>
      </c>
      <c r="CB27" s="194" t="b">
        <f t="shared" si="16"/>
        <v>0</v>
      </c>
      <c r="CC27" s="194" t="b">
        <f t="shared" si="16"/>
        <v>0</v>
      </c>
      <c r="CD27" s="194" t="b">
        <f t="shared" si="16"/>
        <v>0</v>
      </c>
      <c r="CE27" s="194" t="b">
        <f t="shared" si="16"/>
        <v>0</v>
      </c>
      <c r="CF27" s="194" t="b">
        <f t="shared" si="16"/>
        <v>0</v>
      </c>
      <c r="CG27" s="194" t="b">
        <f t="shared" si="16"/>
        <v>0</v>
      </c>
      <c r="CH27" s="194" t="b">
        <f t="shared" si="16"/>
        <v>0</v>
      </c>
      <c r="CI27" s="194" t="b">
        <f t="shared" si="16"/>
        <v>0</v>
      </c>
      <c r="CJ27" s="194" t="b">
        <f t="shared" si="16"/>
        <v>0</v>
      </c>
      <c r="CK27" s="194" t="b">
        <f t="shared" si="16"/>
        <v>0</v>
      </c>
      <c r="CL27" s="194" t="b">
        <f t="shared" si="16"/>
        <v>0</v>
      </c>
      <c r="CM27" s="194" t="b">
        <f t="shared" si="16"/>
        <v>0</v>
      </c>
      <c r="CN27" s="194" t="b">
        <f t="shared" si="16"/>
        <v>0</v>
      </c>
      <c r="CO27" s="194" t="b">
        <f t="shared" si="16"/>
        <v>0</v>
      </c>
      <c r="CP27" s="194" t="b">
        <f t="shared" si="16"/>
        <v>0</v>
      </c>
      <c r="CQ27" s="194" t="b">
        <f t="shared" si="16"/>
        <v>0</v>
      </c>
      <c r="CR27" s="194" t="b">
        <f t="shared" si="16"/>
        <v>0</v>
      </c>
      <c r="CS27" s="194" t="b">
        <f t="shared" si="16"/>
        <v>0</v>
      </c>
      <c r="CT27" s="194" t="b">
        <f t="shared" si="16"/>
        <v>0</v>
      </c>
      <c r="CU27" s="194" t="b">
        <f t="shared" si="16"/>
        <v>0</v>
      </c>
      <c r="CV27" s="194" t="b">
        <f t="shared" si="16"/>
        <v>0</v>
      </c>
      <c r="CW27" s="194" t="b">
        <f t="shared" si="16"/>
        <v>0</v>
      </c>
      <c r="CX27" s="194" t="b">
        <f t="shared" si="16"/>
        <v>0</v>
      </c>
      <c r="CY27" s="194" t="b">
        <f t="shared" si="16"/>
        <v>0</v>
      </c>
      <c r="CZ27" s="194" t="b">
        <f t="shared" si="16"/>
        <v>0</v>
      </c>
      <c r="DA27" s="194" t="b">
        <f t="shared" si="16"/>
        <v>0</v>
      </c>
      <c r="DB27" s="194" t="b">
        <f t="shared" si="16"/>
        <v>0</v>
      </c>
      <c r="DC27" s="194">
        <f>SUM(BX27:DB27)</f>
        <v>0</v>
      </c>
    </row>
    <row r="28" spans="1:107" ht="17.25" customHeight="1">
      <c r="A28" s="532"/>
      <c r="B28" s="533"/>
      <c r="C28" s="536"/>
      <c r="D28" s="537"/>
      <c r="E28" s="537"/>
      <c r="F28" s="537"/>
      <c r="G28" s="538"/>
      <c r="H28" s="542"/>
      <c r="I28" s="543"/>
      <c r="J28" s="544"/>
      <c r="K28" s="550"/>
      <c r="L28" s="549"/>
      <c r="M28" s="519"/>
      <c r="N28" s="520"/>
      <c r="O28" s="553"/>
      <c r="P28" s="554"/>
      <c r="Q28" s="553"/>
      <c r="R28" s="554"/>
      <c r="S28" s="553"/>
      <c r="T28" s="554"/>
      <c r="U28" s="559"/>
      <c r="V28" s="509"/>
      <c r="W28" s="511"/>
      <c r="X28" s="512"/>
      <c r="Y28" s="511"/>
      <c r="Z28" s="512"/>
      <c r="AA28" s="233"/>
      <c r="AB28" s="526" t="s">
        <v>500</v>
      </c>
      <c r="AC28" s="527"/>
      <c r="AD28" s="234"/>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5"/>
      <c r="BO28" s="265"/>
      <c r="BP28" s="265"/>
      <c r="BQ28" s="265"/>
      <c r="BR28" s="265"/>
      <c r="BS28" s="265" t="s">
        <v>508</v>
      </c>
      <c r="BT28" s="265" t="b">
        <f>IF((Q26="あり"),U26)</f>
        <v>0</v>
      </c>
      <c r="BW28" s="194" t="s">
        <v>511</v>
      </c>
      <c r="BX28" s="194" t="b">
        <f t="shared" ref="BX28:DB28" si="17">IF((AD29="非課税"),AD30)</f>
        <v>0</v>
      </c>
      <c r="BY28" s="194" t="b">
        <f t="shared" si="17"/>
        <v>0</v>
      </c>
      <c r="BZ28" s="194" t="b">
        <f t="shared" si="17"/>
        <v>0</v>
      </c>
      <c r="CA28" s="194" t="b">
        <f t="shared" si="17"/>
        <v>0</v>
      </c>
      <c r="CB28" s="194" t="b">
        <f t="shared" si="17"/>
        <v>0</v>
      </c>
      <c r="CC28" s="194" t="b">
        <f t="shared" si="17"/>
        <v>0</v>
      </c>
      <c r="CD28" s="194" t="b">
        <f t="shared" si="17"/>
        <v>0</v>
      </c>
      <c r="CE28" s="194" t="b">
        <f t="shared" si="17"/>
        <v>0</v>
      </c>
      <c r="CF28" s="194" t="b">
        <f t="shared" si="17"/>
        <v>0</v>
      </c>
      <c r="CG28" s="194" t="b">
        <f t="shared" si="17"/>
        <v>0</v>
      </c>
      <c r="CH28" s="194" t="b">
        <f t="shared" si="17"/>
        <v>0</v>
      </c>
      <c r="CI28" s="194" t="b">
        <f t="shared" si="17"/>
        <v>0</v>
      </c>
      <c r="CJ28" s="194" t="b">
        <f t="shared" si="17"/>
        <v>0</v>
      </c>
      <c r="CK28" s="194" t="b">
        <f t="shared" si="17"/>
        <v>0</v>
      </c>
      <c r="CL28" s="194" t="b">
        <f t="shared" si="17"/>
        <v>0</v>
      </c>
      <c r="CM28" s="194" t="b">
        <f t="shared" si="17"/>
        <v>0</v>
      </c>
      <c r="CN28" s="194" t="b">
        <f t="shared" si="17"/>
        <v>0</v>
      </c>
      <c r="CO28" s="194" t="b">
        <f t="shared" si="17"/>
        <v>0</v>
      </c>
      <c r="CP28" s="194" t="b">
        <f t="shared" si="17"/>
        <v>0</v>
      </c>
      <c r="CQ28" s="194" t="b">
        <f t="shared" si="17"/>
        <v>0</v>
      </c>
      <c r="CR28" s="194" t="b">
        <f t="shared" si="17"/>
        <v>0</v>
      </c>
      <c r="CS28" s="194" t="b">
        <f t="shared" si="17"/>
        <v>0</v>
      </c>
      <c r="CT28" s="194" t="b">
        <f t="shared" si="17"/>
        <v>0</v>
      </c>
      <c r="CU28" s="194" t="b">
        <f t="shared" si="17"/>
        <v>0</v>
      </c>
      <c r="CV28" s="194" t="b">
        <f t="shared" si="17"/>
        <v>0</v>
      </c>
      <c r="CW28" s="194" t="b">
        <f t="shared" si="17"/>
        <v>0</v>
      </c>
      <c r="CX28" s="194" t="b">
        <f t="shared" si="17"/>
        <v>0</v>
      </c>
      <c r="CY28" s="194" t="b">
        <f t="shared" si="17"/>
        <v>0</v>
      </c>
      <c r="CZ28" s="194" t="b">
        <f t="shared" si="17"/>
        <v>0</v>
      </c>
      <c r="DA28" s="194" t="b">
        <f t="shared" si="17"/>
        <v>0</v>
      </c>
      <c r="DB28" s="194" t="b">
        <f t="shared" si="17"/>
        <v>0</v>
      </c>
      <c r="DC28" s="194">
        <f t="shared" ref="DC28:DC30" si="18">SUM(BX28:DB28)</f>
        <v>0</v>
      </c>
    </row>
    <row r="29" spans="1:107" ht="15.75" customHeight="1">
      <c r="A29" s="532"/>
      <c r="B29" s="533"/>
      <c r="C29" s="536"/>
      <c r="D29" s="537"/>
      <c r="E29" s="537"/>
      <c r="F29" s="537"/>
      <c r="G29" s="538"/>
      <c r="H29" s="542"/>
      <c r="I29" s="543"/>
      <c r="J29" s="544"/>
      <c r="K29" s="550"/>
      <c r="L29" s="549"/>
      <c r="M29" s="519"/>
      <c r="N29" s="520"/>
      <c r="O29" s="553"/>
      <c r="P29" s="554"/>
      <c r="Q29" s="553"/>
      <c r="R29" s="554"/>
      <c r="S29" s="553"/>
      <c r="T29" s="554"/>
      <c r="U29" s="559"/>
      <c r="V29" s="509"/>
      <c r="W29" s="511"/>
      <c r="X29" s="512"/>
      <c r="Y29" s="511"/>
      <c r="Z29" s="512"/>
      <c r="AA29" s="528" t="s">
        <v>45</v>
      </c>
      <c r="AB29" s="526"/>
      <c r="AC29" s="527"/>
      <c r="AD29" s="236"/>
      <c r="AE29" s="237"/>
      <c r="AF29" s="237"/>
      <c r="AG29" s="238"/>
      <c r="AH29" s="238"/>
      <c r="AI29" s="239"/>
      <c r="AJ29" s="238"/>
      <c r="AK29" s="237"/>
      <c r="AL29" s="238"/>
      <c r="AM29" s="240"/>
      <c r="AN29" s="239"/>
      <c r="AO29" s="237"/>
      <c r="AP29" s="237"/>
      <c r="AQ29" s="238"/>
      <c r="AR29" s="239"/>
      <c r="AS29" s="238"/>
      <c r="AT29" s="238"/>
      <c r="AU29" s="238"/>
      <c r="AV29" s="239"/>
      <c r="AW29" s="238"/>
      <c r="AX29" s="239"/>
      <c r="AY29" s="238"/>
      <c r="AZ29" s="238"/>
      <c r="BA29" s="239"/>
      <c r="BB29" s="237"/>
      <c r="BC29" s="238"/>
      <c r="BD29" s="239"/>
      <c r="BE29" s="237"/>
      <c r="BF29" s="238"/>
      <c r="BG29" s="239"/>
      <c r="BH29" s="241"/>
      <c r="BO29" s="265"/>
      <c r="BP29" s="265"/>
      <c r="BQ29" s="265"/>
      <c r="BR29" s="265"/>
      <c r="BS29" s="265" t="s">
        <v>509</v>
      </c>
      <c r="BT29" s="265" t="b">
        <f>IF((S26="あり"),U26)</f>
        <v>0</v>
      </c>
      <c r="BW29" s="194" t="s">
        <v>512</v>
      </c>
      <c r="BX29" s="194" t="b">
        <f t="shared" ref="BX29:DB29" si="19">IF((AD29="360万未満"),AD30)</f>
        <v>0</v>
      </c>
      <c r="BY29" s="194" t="b">
        <f t="shared" si="19"/>
        <v>0</v>
      </c>
      <c r="BZ29" s="194" t="b">
        <f t="shared" si="19"/>
        <v>0</v>
      </c>
      <c r="CA29" s="194" t="b">
        <f t="shared" si="19"/>
        <v>0</v>
      </c>
      <c r="CB29" s="194" t="b">
        <f t="shared" si="19"/>
        <v>0</v>
      </c>
      <c r="CC29" s="194" t="b">
        <f t="shared" si="19"/>
        <v>0</v>
      </c>
      <c r="CD29" s="194" t="b">
        <f t="shared" si="19"/>
        <v>0</v>
      </c>
      <c r="CE29" s="194" t="b">
        <f t="shared" si="19"/>
        <v>0</v>
      </c>
      <c r="CF29" s="194" t="b">
        <f t="shared" si="19"/>
        <v>0</v>
      </c>
      <c r="CG29" s="194" t="b">
        <f t="shared" si="19"/>
        <v>0</v>
      </c>
      <c r="CH29" s="194" t="b">
        <f t="shared" si="19"/>
        <v>0</v>
      </c>
      <c r="CI29" s="194" t="b">
        <f t="shared" si="19"/>
        <v>0</v>
      </c>
      <c r="CJ29" s="194" t="b">
        <f t="shared" si="19"/>
        <v>0</v>
      </c>
      <c r="CK29" s="194" t="b">
        <f t="shared" si="19"/>
        <v>0</v>
      </c>
      <c r="CL29" s="194" t="b">
        <f t="shared" si="19"/>
        <v>0</v>
      </c>
      <c r="CM29" s="194" t="b">
        <f t="shared" si="19"/>
        <v>0</v>
      </c>
      <c r="CN29" s="194" t="b">
        <f t="shared" si="19"/>
        <v>0</v>
      </c>
      <c r="CO29" s="194" t="b">
        <f t="shared" si="19"/>
        <v>0</v>
      </c>
      <c r="CP29" s="194" t="b">
        <f t="shared" si="19"/>
        <v>0</v>
      </c>
      <c r="CQ29" s="194" t="b">
        <f t="shared" si="19"/>
        <v>0</v>
      </c>
      <c r="CR29" s="194" t="b">
        <f t="shared" si="19"/>
        <v>0</v>
      </c>
      <c r="CS29" s="194" t="b">
        <f t="shared" si="19"/>
        <v>0</v>
      </c>
      <c r="CT29" s="194" t="b">
        <f t="shared" si="19"/>
        <v>0</v>
      </c>
      <c r="CU29" s="194" t="b">
        <f t="shared" si="19"/>
        <v>0</v>
      </c>
      <c r="CV29" s="194" t="b">
        <f t="shared" si="19"/>
        <v>0</v>
      </c>
      <c r="CW29" s="194" t="b">
        <f t="shared" si="19"/>
        <v>0</v>
      </c>
      <c r="CX29" s="194" t="b">
        <f t="shared" si="19"/>
        <v>0</v>
      </c>
      <c r="CY29" s="194" t="b">
        <f t="shared" si="19"/>
        <v>0</v>
      </c>
      <c r="CZ29" s="194" t="b">
        <f t="shared" si="19"/>
        <v>0</v>
      </c>
      <c r="DA29" s="194" t="b">
        <f t="shared" si="19"/>
        <v>0</v>
      </c>
      <c r="DB29" s="194" t="b">
        <f t="shared" si="19"/>
        <v>0</v>
      </c>
      <c r="DC29" s="194">
        <f t="shared" si="18"/>
        <v>0</v>
      </c>
    </row>
    <row r="30" spans="1:107" ht="17.25" customHeight="1">
      <c r="A30" s="534"/>
      <c r="B30" s="535"/>
      <c r="C30" s="539"/>
      <c r="D30" s="540"/>
      <c r="E30" s="540"/>
      <c r="F30" s="540"/>
      <c r="G30" s="541"/>
      <c r="H30" s="545"/>
      <c r="I30" s="546"/>
      <c r="J30" s="547"/>
      <c r="K30" s="551"/>
      <c r="L30" s="552"/>
      <c r="M30" s="521"/>
      <c r="N30" s="522"/>
      <c r="O30" s="555"/>
      <c r="P30" s="556"/>
      <c r="Q30" s="555"/>
      <c r="R30" s="556"/>
      <c r="S30" s="555"/>
      <c r="T30" s="556"/>
      <c r="U30" s="559"/>
      <c r="V30" s="509"/>
      <c r="W30" s="513"/>
      <c r="X30" s="514"/>
      <c r="Y30" s="513"/>
      <c r="Z30" s="514"/>
      <c r="AA30" s="529" t="s">
        <v>46</v>
      </c>
      <c r="AB30" s="530"/>
      <c r="AC30" s="531"/>
      <c r="AD30" s="208"/>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10"/>
      <c r="BW30" s="194" t="s">
        <v>513</v>
      </c>
      <c r="BX30" s="194" t="b">
        <f t="shared" ref="BX30:DB30" si="20">IF((AD29="要支援・要保護"),AD30)</f>
        <v>0</v>
      </c>
      <c r="BY30" s="194" t="b">
        <f t="shared" si="20"/>
        <v>0</v>
      </c>
      <c r="BZ30" s="194" t="b">
        <f t="shared" si="20"/>
        <v>0</v>
      </c>
      <c r="CA30" s="194" t="b">
        <f t="shared" si="20"/>
        <v>0</v>
      </c>
      <c r="CB30" s="194" t="b">
        <f t="shared" si="20"/>
        <v>0</v>
      </c>
      <c r="CC30" s="194" t="b">
        <f t="shared" si="20"/>
        <v>0</v>
      </c>
      <c r="CD30" s="194" t="b">
        <f t="shared" si="20"/>
        <v>0</v>
      </c>
      <c r="CE30" s="194" t="b">
        <f t="shared" si="20"/>
        <v>0</v>
      </c>
      <c r="CF30" s="194" t="b">
        <f t="shared" si="20"/>
        <v>0</v>
      </c>
      <c r="CG30" s="194" t="b">
        <f t="shared" si="20"/>
        <v>0</v>
      </c>
      <c r="CH30" s="194" t="b">
        <f t="shared" si="20"/>
        <v>0</v>
      </c>
      <c r="CI30" s="194" t="b">
        <f t="shared" si="20"/>
        <v>0</v>
      </c>
      <c r="CJ30" s="194" t="b">
        <f t="shared" si="20"/>
        <v>0</v>
      </c>
      <c r="CK30" s="194" t="b">
        <f t="shared" si="20"/>
        <v>0</v>
      </c>
      <c r="CL30" s="194" t="b">
        <f t="shared" si="20"/>
        <v>0</v>
      </c>
      <c r="CM30" s="194" t="b">
        <f t="shared" si="20"/>
        <v>0</v>
      </c>
      <c r="CN30" s="194" t="b">
        <f t="shared" si="20"/>
        <v>0</v>
      </c>
      <c r="CO30" s="194" t="b">
        <f t="shared" si="20"/>
        <v>0</v>
      </c>
      <c r="CP30" s="194" t="b">
        <f t="shared" si="20"/>
        <v>0</v>
      </c>
      <c r="CQ30" s="194" t="b">
        <f t="shared" si="20"/>
        <v>0</v>
      </c>
      <c r="CR30" s="194" t="b">
        <f t="shared" si="20"/>
        <v>0</v>
      </c>
      <c r="CS30" s="194" t="b">
        <f t="shared" si="20"/>
        <v>0</v>
      </c>
      <c r="CT30" s="194" t="b">
        <f t="shared" si="20"/>
        <v>0</v>
      </c>
      <c r="CU30" s="194" t="b">
        <f t="shared" si="20"/>
        <v>0</v>
      </c>
      <c r="CV30" s="194" t="b">
        <f t="shared" si="20"/>
        <v>0</v>
      </c>
      <c r="CW30" s="194" t="b">
        <f t="shared" si="20"/>
        <v>0</v>
      </c>
      <c r="CX30" s="194" t="b">
        <f t="shared" si="20"/>
        <v>0</v>
      </c>
      <c r="CY30" s="194" t="b">
        <f t="shared" si="20"/>
        <v>0</v>
      </c>
      <c r="CZ30" s="194" t="b">
        <f t="shared" si="20"/>
        <v>0</v>
      </c>
      <c r="DA30" s="194" t="b">
        <f t="shared" si="20"/>
        <v>0</v>
      </c>
      <c r="DB30" s="194" t="b">
        <f t="shared" si="20"/>
        <v>0</v>
      </c>
      <c r="DC30" s="194">
        <f t="shared" si="18"/>
        <v>0</v>
      </c>
    </row>
    <row r="31" spans="1:107" ht="15.75" customHeight="1">
      <c r="A31" s="532"/>
      <c r="B31" s="533"/>
      <c r="C31" s="536"/>
      <c r="D31" s="537"/>
      <c r="E31" s="537"/>
      <c r="F31" s="537"/>
      <c r="G31" s="538"/>
      <c r="H31" s="542"/>
      <c r="I31" s="543"/>
      <c r="J31" s="544"/>
      <c r="K31" s="548" t="str">
        <f>IF(OR(H31="",$K$7="",NOT(ISNUMBER(H31)),NOT(ISNUMBER($K$7))),"0",IF(H31&gt;$K$7,IF(DATE(YEAR($K$7),4,1)&lt;H31,"0",DATEDIF(H31,DATE(YEAR($K$7),4,1),"Y")),DATEDIF(H31,$K$7,"Y")))</f>
        <v>0</v>
      </c>
      <c r="L31" s="549"/>
      <c r="M31" s="227"/>
      <c r="N31" s="228"/>
      <c r="O31" s="553"/>
      <c r="P31" s="554"/>
      <c r="Q31" s="553"/>
      <c r="R31" s="554"/>
      <c r="S31" s="553"/>
      <c r="T31" s="554"/>
      <c r="U31" s="557" t="str">
        <f>IF(SUM(AD32:BH32)=0, "", SUM(AD32:BH32))</f>
        <v/>
      </c>
      <c r="V31" s="508">
        <f>SUM(AD33:BH33)</f>
        <v>0</v>
      </c>
      <c r="W31" s="511">
        <f>SUM(AD35:BH35)</f>
        <v>0</v>
      </c>
      <c r="X31" s="512"/>
      <c r="Y31" s="511">
        <f>SUM(AD32:BH33)</f>
        <v>0</v>
      </c>
      <c r="Z31" s="512"/>
      <c r="AA31" s="229"/>
      <c r="AB31" s="515" t="s">
        <v>483</v>
      </c>
      <c r="AC31" s="516"/>
      <c r="AD31" s="230"/>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2"/>
      <c r="BO31" s="265"/>
      <c r="BP31" s="265" t="s">
        <v>503</v>
      </c>
      <c r="BQ31" s="265" t="s">
        <v>504</v>
      </c>
      <c r="BR31" s="265" t="s">
        <v>505</v>
      </c>
      <c r="BS31" s="265"/>
      <c r="BT31" s="265"/>
      <c r="BX31" s="194">
        <v>1</v>
      </c>
      <c r="BY31" s="194">
        <v>2</v>
      </c>
      <c r="BZ31" s="194">
        <v>3</v>
      </c>
      <c r="CA31" s="194">
        <v>4</v>
      </c>
      <c r="CB31" s="194">
        <v>5</v>
      </c>
      <c r="CC31" s="194">
        <v>6</v>
      </c>
      <c r="CD31" s="194">
        <v>7</v>
      </c>
      <c r="CE31" s="194">
        <v>8</v>
      </c>
      <c r="CF31" s="194">
        <v>9</v>
      </c>
      <c r="CG31" s="194">
        <v>10</v>
      </c>
      <c r="CH31" s="194">
        <v>11</v>
      </c>
      <c r="CI31" s="194">
        <v>12</v>
      </c>
      <c r="CJ31" s="194">
        <v>13</v>
      </c>
      <c r="CK31" s="194">
        <v>14</v>
      </c>
      <c r="CL31" s="194">
        <v>15</v>
      </c>
      <c r="CM31" s="194">
        <v>16</v>
      </c>
      <c r="CN31" s="194">
        <v>17</v>
      </c>
      <c r="CO31" s="194">
        <v>18</v>
      </c>
      <c r="CP31" s="194">
        <v>19</v>
      </c>
      <c r="CQ31" s="194">
        <v>20</v>
      </c>
      <c r="CR31" s="194">
        <v>21</v>
      </c>
      <c r="CS31" s="194">
        <v>22</v>
      </c>
      <c r="CT31" s="194">
        <v>23</v>
      </c>
      <c r="CU31" s="194">
        <v>24</v>
      </c>
      <c r="CV31" s="194">
        <v>25</v>
      </c>
      <c r="CW31" s="194">
        <v>26</v>
      </c>
      <c r="CX31" s="194">
        <v>27</v>
      </c>
      <c r="CY31" s="194">
        <v>28</v>
      </c>
      <c r="CZ31" s="194">
        <v>29</v>
      </c>
      <c r="DA31" s="194">
        <v>30</v>
      </c>
      <c r="DB31" s="194">
        <v>31</v>
      </c>
      <c r="DC31" s="194" t="s">
        <v>29</v>
      </c>
    </row>
    <row r="32" spans="1:107" ht="17.25" customHeight="1">
      <c r="A32" s="532"/>
      <c r="B32" s="533"/>
      <c r="C32" s="536"/>
      <c r="D32" s="537"/>
      <c r="E32" s="537"/>
      <c r="F32" s="537"/>
      <c r="G32" s="538"/>
      <c r="H32" s="542"/>
      <c r="I32" s="543"/>
      <c r="J32" s="544"/>
      <c r="K32" s="550"/>
      <c r="L32" s="549"/>
      <c r="M32" s="517">
        <f>COUNTIF(AD32:BH32,"○")</f>
        <v>0</v>
      </c>
      <c r="N32" s="518"/>
      <c r="O32" s="553"/>
      <c r="P32" s="554"/>
      <c r="Q32" s="553"/>
      <c r="R32" s="554"/>
      <c r="S32" s="553"/>
      <c r="T32" s="554"/>
      <c r="U32" s="557"/>
      <c r="V32" s="508"/>
      <c r="W32" s="511"/>
      <c r="X32" s="512"/>
      <c r="Y32" s="511"/>
      <c r="Z32" s="512"/>
      <c r="AA32" s="523" t="s">
        <v>44</v>
      </c>
      <c r="AB32" s="524"/>
      <c r="AC32" s="525"/>
      <c r="AD32" s="230"/>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2"/>
      <c r="BO32" s="265" t="s">
        <v>506</v>
      </c>
      <c r="BP32" s="265">
        <f>IF(AND(K31=0,Y31&gt;0),Y31,)</f>
        <v>0</v>
      </c>
      <c r="BQ32" s="265">
        <f>IF(AND(K31=1,Y31&gt;0),Y31,)</f>
        <v>0</v>
      </c>
      <c r="BR32" s="265">
        <f>IF(AND(K31=2,Y31&gt;0),Y31,)</f>
        <v>0</v>
      </c>
      <c r="BS32" s="265" t="s">
        <v>507</v>
      </c>
      <c r="BT32" s="265" t="b">
        <f>IF((O31="あり"),U31)</f>
        <v>0</v>
      </c>
      <c r="BW32" s="194" t="s">
        <v>510</v>
      </c>
      <c r="BX32" s="265" t="b">
        <f t="shared" ref="BX32:DB32" si="21">IF((AD34="生保"),AD35)</f>
        <v>0</v>
      </c>
      <c r="BY32" s="194" t="b">
        <f t="shared" si="21"/>
        <v>0</v>
      </c>
      <c r="BZ32" s="194" t="b">
        <f t="shared" si="21"/>
        <v>0</v>
      </c>
      <c r="CA32" s="194" t="b">
        <f t="shared" si="21"/>
        <v>0</v>
      </c>
      <c r="CB32" s="194" t="b">
        <f t="shared" si="21"/>
        <v>0</v>
      </c>
      <c r="CC32" s="194" t="b">
        <f t="shared" si="21"/>
        <v>0</v>
      </c>
      <c r="CD32" s="194" t="b">
        <f t="shared" si="21"/>
        <v>0</v>
      </c>
      <c r="CE32" s="194" t="b">
        <f t="shared" si="21"/>
        <v>0</v>
      </c>
      <c r="CF32" s="194" t="b">
        <f t="shared" si="21"/>
        <v>0</v>
      </c>
      <c r="CG32" s="194" t="b">
        <f t="shared" si="21"/>
        <v>0</v>
      </c>
      <c r="CH32" s="194" t="b">
        <f t="shared" si="21"/>
        <v>0</v>
      </c>
      <c r="CI32" s="194" t="b">
        <f t="shared" si="21"/>
        <v>0</v>
      </c>
      <c r="CJ32" s="194" t="b">
        <f t="shared" si="21"/>
        <v>0</v>
      </c>
      <c r="CK32" s="194" t="b">
        <f t="shared" si="21"/>
        <v>0</v>
      </c>
      <c r="CL32" s="194" t="b">
        <f t="shared" si="21"/>
        <v>0</v>
      </c>
      <c r="CM32" s="194" t="b">
        <f t="shared" si="21"/>
        <v>0</v>
      </c>
      <c r="CN32" s="194" t="b">
        <f t="shared" si="21"/>
        <v>0</v>
      </c>
      <c r="CO32" s="194" t="b">
        <f t="shared" si="21"/>
        <v>0</v>
      </c>
      <c r="CP32" s="194" t="b">
        <f t="shared" si="21"/>
        <v>0</v>
      </c>
      <c r="CQ32" s="194" t="b">
        <f t="shared" si="21"/>
        <v>0</v>
      </c>
      <c r="CR32" s="194" t="b">
        <f t="shared" si="21"/>
        <v>0</v>
      </c>
      <c r="CS32" s="194" t="b">
        <f t="shared" si="21"/>
        <v>0</v>
      </c>
      <c r="CT32" s="194" t="b">
        <f t="shared" si="21"/>
        <v>0</v>
      </c>
      <c r="CU32" s="194" t="b">
        <f t="shared" si="21"/>
        <v>0</v>
      </c>
      <c r="CV32" s="194" t="b">
        <f t="shared" si="21"/>
        <v>0</v>
      </c>
      <c r="CW32" s="194" t="b">
        <f t="shared" si="21"/>
        <v>0</v>
      </c>
      <c r="CX32" s="194" t="b">
        <f t="shared" si="21"/>
        <v>0</v>
      </c>
      <c r="CY32" s="194" t="b">
        <f t="shared" si="21"/>
        <v>0</v>
      </c>
      <c r="CZ32" s="194" t="b">
        <f t="shared" si="21"/>
        <v>0</v>
      </c>
      <c r="DA32" s="194" t="b">
        <f t="shared" si="21"/>
        <v>0</v>
      </c>
      <c r="DB32" s="194" t="b">
        <f t="shared" si="21"/>
        <v>0</v>
      </c>
      <c r="DC32" s="194">
        <f>SUM(BX32:DB32)</f>
        <v>0</v>
      </c>
    </row>
    <row r="33" spans="1:117" ht="17.25" customHeight="1">
      <c r="A33" s="532"/>
      <c r="B33" s="533"/>
      <c r="C33" s="536"/>
      <c r="D33" s="537"/>
      <c r="E33" s="537"/>
      <c r="F33" s="537"/>
      <c r="G33" s="538"/>
      <c r="H33" s="542"/>
      <c r="I33" s="543"/>
      <c r="J33" s="544"/>
      <c r="K33" s="550"/>
      <c r="L33" s="549"/>
      <c r="M33" s="519"/>
      <c r="N33" s="520"/>
      <c r="O33" s="553"/>
      <c r="P33" s="554"/>
      <c r="Q33" s="553"/>
      <c r="R33" s="554"/>
      <c r="S33" s="553"/>
      <c r="T33" s="554"/>
      <c r="U33" s="557"/>
      <c r="V33" s="508"/>
      <c r="W33" s="511"/>
      <c r="X33" s="512"/>
      <c r="Y33" s="511"/>
      <c r="Z33" s="512"/>
      <c r="AA33" s="233"/>
      <c r="AB33" s="526" t="s">
        <v>500</v>
      </c>
      <c r="AC33" s="527"/>
      <c r="AD33" s="234"/>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5"/>
      <c r="BO33" s="265"/>
      <c r="BP33" s="265"/>
      <c r="BQ33" s="265"/>
      <c r="BR33" s="265"/>
      <c r="BS33" s="265" t="s">
        <v>508</v>
      </c>
      <c r="BT33" s="265" t="b">
        <f>IF((Q31="あり"),U31)</f>
        <v>0</v>
      </c>
      <c r="BW33" s="194" t="s">
        <v>511</v>
      </c>
      <c r="BX33" s="194" t="b">
        <f t="shared" ref="BX33:DB33" si="22">IF((AD34="非課税"),AD35)</f>
        <v>0</v>
      </c>
      <c r="BY33" s="194" t="b">
        <f t="shared" si="22"/>
        <v>0</v>
      </c>
      <c r="BZ33" s="194" t="b">
        <f t="shared" si="22"/>
        <v>0</v>
      </c>
      <c r="CA33" s="194" t="b">
        <f t="shared" si="22"/>
        <v>0</v>
      </c>
      <c r="CB33" s="194" t="b">
        <f t="shared" si="22"/>
        <v>0</v>
      </c>
      <c r="CC33" s="194" t="b">
        <f t="shared" si="22"/>
        <v>0</v>
      </c>
      <c r="CD33" s="194" t="b">
        <f t="shared" si="22"/>
        <v>0</v>
      </c>
      <c r="CE33" s="194" t="b">
        <f t="shared" si="22"/>
        <v>0</v>
      </c>
      <c r="CF33" s="194" t="b">
        <f t="shared" si="22"/>
        <v>0</v>
      </c>
      <c r="CG33" s="194" t="b">
        <f t="shared" si="22"/>
        <v>0</v>
      </c>
      <c r="CH33" s="194" t="b">
        <f t="shared" si="22"/>
        <v>0</v>
      </c>
      <c r="CI33" s="194" t="b">
        <f t="shared" si="22"/>
        <v>0</v>
      </c>
      <c r="CJ33" s="194" t="b">
        <f t="shared" si="22"/>
        <v>0</v>
      </c>
      <c r="CK33" s="194" t="b">
        <f t="shared" si="22"/>
        <v>0</v>
      </c>
      <c r="CL33" s="194" t="b">
        <f t="shared" si="22"/>
        <v>0</v>
      </c>
      <c r="CM33" s="194" t="b">
        <f t="shared" si="22"/>
        <v>0</v>
      </c>
      <c r="CN33" s="194" t="b">
        <f t="shared" si="22"/>
        <v>0</v>
      </c>
      <c r="CO33" s="194" t="b">
        <f t="shared" si="22"/>
        <v>0</v>
      </c>
      <c r="CP33" s="194" t="b">
        <f t="shared" si="22"/>
        <v>0</v>
      </c>
      <c r="CQ33" s="194" t="b">
        <f t="shared" si="22"/>
        <v>0</v>
      </c>
      <c r="CR33" s="194" t="b">
        <f t="shared" si="22"/>
        <v>0</v>
      </c>
      <c r="CS33" s="194" t="b">
        <f t="shared" si="22"/>
        <v>0</v>
      </c>
      <c r="CT33" s="194" t="b">
        <f t="shared" si="22"/>
        <v>0</v>
      </c>
      <c r="CU33" s="194" t="b">
        <f t="shared" si="22"/>
        <v>0</v>
      </c>
      <c r="CV33" s="194" t="b">
        <f t="shared" si="22"/>
        <v>0</v>
      </c>
      <c r="CW33" s="194" t="b">
        <f t="shared" si="22"/>
        <v>0</v>
      </c>
      <c r="CX33" s="194" t="b">
        <f t="shared" si="22"/>
        <v>0</v>
      </c>
      <c r="CY33" s="194" t="b">
        <f t="shared" si="22"/>
        <v>0</v>
      </c>
      <c r="CZ33" s="194" t="b">
        <f t="shared" si="22"/>
        <v>0</v>
      </c>
      <c r="DA33" s="194" t="b">
        <f t="shared" si="22"/>
        <v>0</v>
      </c>
      <c r="DB33" s="194" t="b">
        <f t="shared" si="22"/>
        <v>0</v>
      </c>
      <c r="DC33" s="194">
        <f t="shared" ref="DC33:DC35" si="23">SUM(BX33:DB33)</f>
        <v>0</v>
      </c>
    </row>
    <row r="34" spans="1:117" ht="15.75" customHeight="1">
      <c r="A34" s="532"/>
      <c r="B34" s="533"/>
      <c r="C34" s="536"/>
      <c r="D34" s="537"/>
      <c r="E34" s="537"/>
      <c r="F34" s="537"/>
      <c r="G34" s="538"/>
      <c r="H34" s="542"/>
      <c r="I34" s="543"/>
      <c r="J34" s="544"/>
      <c r="K34" s="550"/>
      <c r="L34" s="549"/>
      <c r="M34" s="519"/>
      <c r="N34" s="520"/>
      <c r="O34" s="553"/>
      <c r="P34" s="554"/>
      <c r="Q34" s="553"/>
      <c r="R34" s="554"/>
      <c r="S34" s="553"/>
      <c r="T34" s="554"/>
      <c r="U34" s="557"/>
      <c r="V34" s="508"/>
      <c r="W34" s="511"/>
      <c r="X34" s="512"/>
      <c r="Y34" s="511"/>
      <c r="Z34" s="512"/>
      <c r="AA34" s="528" t="s">
        <v>45</v>
      </c>
      <c r="AB34" s="526"/>
      <c r="AC34" s="527"/>
      <c r="AD34" s="236"/>
      <c r="AE34" s="237"/>
      <c r="AF34" s="237"/>
      <c r="AG34" s="238"/>
      <c r="AH34" s="238"/>
      <c r="AI34" s="239"/>
      <c r="AJ34" s="238"/>
      <c r="AK34" s="237"/>
      <c r="AL34" s="238"/>
      <c r="AM34" s="240"/>
      <c r="AN34" s="239"/>
      <c r="AO34" s="237"/>
      <c r="AP34" s="237"/>
      <c r="AQ34" s="238"/>
      <c r="AR34" s="239"/>
      <c r="AS34" s="238"/>
      <c r="AT34" s="238"/>
      <c r="AU34" s="238"/>
      <c r="AV34" s="239"/>
      <c r="AW34" s="238"/>
      <c r="AX34" s="239"/>
      <c r="AY34" s="238"/>
      <c r="AZ34" s="238"/>
      <c r="BA34" s="239"/>
      <c r="BB34" s="237"/>
      <c r="BC34" s="238"/>
      <c r="BD34" s="239"/>
      <c r="BE34" s="237"/>
      <c r="BF34" s="238"/>
      <c r="BG34" s="239"/>
      <c r="BH34" s="241"/>
      <c r="BO34" s="265"/>
      <c r="BP34" s="265"/>
      <c r="BQ34" s="265"/>
      <c r="BR34" s="265"/>
      <c r="BS34" s="265" t="s">
        <v>509</v>
      </c>
      <c r="BT34" s="265" t="b">
        <f>IF((S31="あり"),U31)</f>
        <v>0</v>
      </c>
      <c r="BW34" s="194" t="s">
        <v>512</v>
      </c>
      <c r="BX34" s="194" t="b">
        <f t="shared" ref="BX34:DB34" si="24">IF((AD34="360万未満"),AD35)</f>
        <v>0</v>
      </c>
      <c r="BY34" s="194" t="b">
        <f t="shared" si="24"/>
        <v>0</v>
      </c>
      <c r="BZ34" s="194" t="b">
        <f t="shared" si="24"/>
        <v>0</v>
      </c>
      <c r="CA34" s="194" t="b">
        <f t="shared" si="24"/>
        <v>0</v>
      </c>
      <c r="CB34" s="194" t="b">
        <f t="shared" si="24"/>
        <v>0</v>
      </c>
      <c r="CC34" s="194" t="b">
        <f t="shared" si="24"/>
        <v>0</v>
      </c>
      <c r="CD34" s="194" t="b">
        <f t="shared" si="24"/>
        <v>0</v>
      </c>
      <c r="CE34" s="194" t="b">
        <f t="shared" si="24"/>
        <v>0</v>
      </c>
      <c r="CF34" s="194" t="b">
        <f t="shared" si="24"/>
        <v>0</v>
      </c>
      <c r="CG34" s="194" t="b">
        <f t="shared" si="24"/>
        <v>0</v>
      </c>
      <c r="CH34" s="194" t="b">
        <f t="shared" si="24"/>
        <v>0</v>
      </c>
      <c r="CI34" s="194" t="b">
        <f t="shared" si="24"/>
        <v>0</v>
      </c>
      <c r="CJ34" s="194" t="b">
        <f t="shared" si="24"/>
        <v>0</v>
      </c>
      <c r="CK34" s="194" t="b">
        <f t="shared" si="24"/>
        <v>0</v>
      </c>
      <c r="CL34" s="194" t="b">
        <f t="shared" si="24"/>
        <v>0</v>
      </c>
      <c r="CM34" s="194" t="b">
        <f t="shared" si="24"/>
        <v>0</v>
      </c>
      <c r="CN34" s="194" t="b">
        <f t="shared" si="24"/>
        <v>0</v>
      </c>
      <c r="CO34" s="194" t="b">
        <f t="shared" si="24"/>
        <v>0</v>
      </c>
      <c r="CP34" s="194" t="b">
        <f t="shared" si="24"/>
        <v>0</v>
      </c>
      <c r="CQ34" s="194" t="b">
        <f t="shared" si="24"/>
        <v>0</v>
      </c>
      <c r="CR34" s="194" t="b">
        <f t="shared" si="24"/>
        <v>0</v>
      </c>
      <c r="CS34" s="194" t="b">
        <f t="shared" si="24"/>
        <v>0</v>
      </c>
      <c r="CT34" s="194" t="b">
        <f t="shared" si="24"/>
        <v>0</v>
      </c>
      <c r="CU34" s="194" t="b">
        <f t="shared" si="24"/>
        <v>0</v>
      </c>
      <c r="CV34" s="194" t="b">
        <f t="shared" si="24"/>
        <v>0</v>
      </c>
      <c r="CW34" s="194" t="b">
        <f t="shared" si="24"/>
        <v>0</v>
      </c>
      <c r="CX34" s="194" t="b">
        <f t="shared" si="24"/>
        <v>0</v>
      </c>
      <c r="CY34" s="194" t="b">
        <f t="shared" si="24"/>
        <v>0</v>
      </c>
      <c r="CZ34" s="194" t="b">
        <f t="shared" si="24"/>
        <v>0</v>
      </c>
      <c r="DA34" s="194" t="b">
        <f t="shared" si="24"/>
        <v>0</v>
      </c>
      <c r="DB34" s="194" t="b">
        <f t="shared" si="24"/>
        <v>0</v>
      </c>
      <c r="DC34" s="194">
        <f t="shared" si="23"/>
        <v>0</v>
      </c>
    </row>
    <row r="35" spans="1:117" ht="17.25" customHeight="1">
      <c r="A35" s="534"/>
      <c r="B35" s="535"/>
      <c r="C35" s="539"/>
      <c r="D35" s="540"/>
      <c r="E35" s="540"/>
      <c r="F35" s="540"/>
      <c r="G35" s="541"/>
      <c r="H35" s="545"/>
      <c r="I35" s="546"/>
      <c r="J35" s="547"/>
      <c r="K35" s="551"/>
      <c r="L35" s="552"/>
      <c r="M35" s="521"/>
      <c r="N35" s="522"/>
      <c r="O35" s="555"/>
      <c r="P35" s="556"/>
      <c r="Q35" s="555"/>
      <c r="R35" s="556"/>
      <c r="S35" s="555"/>
      <c r="T35" s="556"/>
      <c r="U35" s="557"/>
      <c r="V35" s="508"/>
      <c r="W35" s="513"/>
      <c r="X35" s="514"/>
      <c r="Y35" s="513"/>
      <c r="Z35" s="514"/>
      <c r="AA35" s="529" t="s">
        <v>46</v>
      </c>
      <c r="AB35" s="530"/>
      <c r="AC35" s="531"/>
      <c r="AD35" s="208"/>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10"/>
      <c r="BW35" s="194" t="s">
        <v>513</v>
      </c>
      <c r="BX35" s="194" t="b">
        <f t="shared" ref="BX35:DB35" si="25">IF((AD34="要支援・要保護"),AD35)</f>
        <v>0</v>
      </c>
      <c r="BY35" s="194" t="b">
        <f t="shared" si="25"/>
        <v>0</v>
      </c>
      <c r="BZ35" s="194" t="b">
        <f t="shared" si="25"/>
        <v>0</v>
      </c>
      <c r="CA35" s="194" t="b">
        <f t="shared" si="25"/>
        <v>0</v>
      </c>
      <c r="CB35" s="194" t="b">
        <f t="shared" si="25"/>
        <v>0</v>
      </c>
      <c r="CC35" s="194" t="b">
        <f t="shared" si="25"/>
        <v>0</v>
      </c>
      <c r="CD35" s="194" t="b">
        <f t="shared" si="25"/>
        <v>0</v>
      </c>
      <c r="CE35" s="194" t="b">
        <f t="shared" si="25"/>
        <v>0</v>
      </c>
      <c r="CF35" s="194" t="b">
        <f t="shared" si="25"/>
        <v>0</v>
      </c>
      <c r="CG35" s="194" t="b">
        <f t="shared" si="25"/>
        <v>0</v>
      </c>
      <c r="CH35" s="194" t="b">
        <f t="shared" si="25"/>
        <v>0</v>
      </c>
      <c r="CI35" s="194" t="b">
        <f t="shared" si="25"/>
        <v>0</v>
      </c>
      <c r="CJ35" s="194" t="b">
        <f t="shared" si="25"/>
        <v>0</v>
      </c>
      <c r="CK35" s="194" t="b">
        <f t="shared" si="25"/>
        <v>0</v>
      </c>
      <c r="CL35" s="194" t="b">
        <f t="shared" si="25"/>
        <v>0</v>
      </c>
      <c r="CM35" s="194" t="b">
        <f t="shared" si="25"/>
        <v>0</v>
      </c>
      <c r="CN35" s="194" t="b">
        <f t="shared" si="25"/>
        <v>0</v>
      </c>
      <c r="CO35" s="194" t="b">
        <f t="shared" si="25"/>
        <v>0</v>
      </c>
      <c r="CP35" s="194" t="b">
        <f t="shared" si="25"/>
        <v>0</v>
      </c>
      <c r="CQ35" s="194" t="b">
        <f t="shared" si="25"/>
        <v>0</v>
      </c>
      <c r="CR35" s="194" t="b">
        <f t="shared" si="25"/>
        <v>0</v>
      </c>
      <c r="CS35" s="194" t="b">
        <f t="shared" si="25"/>
        <v>0</v>
      </c>
      <c r="CT35" s="194" t="b">
        <f t="shared" si="25"/>
        <v>0</v>
      </c>
      <c r="CU35" s="194" t="b">
        <f t="shared" si="25"/>
        <v>0</v>
      </c>
      <c r="CV35" s="194" t="b">
        <f t="shared" si="25"/>
        <v>0</v>
      </c>
      <c r="CW35" s="194" t="b">
        <f t="shared" si="25"/>
        <v>0</v>
      </c>
      <c r="CX35" s="194" t="b">
        <f t="shared" si="25"/>
        <v>0</v>
      </c>
      <c r="CY35" s="194" t="b">
        <f t="shared" si="25"/>
        <v>0</v>
      </c>
      <c r="CZ35" s="194" t="b">
        <f t="shared" si="25"/>
        <v>0</v>
      </c>
      <c r="DA35" s="194" t="b">
        <f t="shared" si="25"/>
        <v>0</v>
      </c>
      <c r="DB35" s="194" t="b">
        <f t="shared" si="25"/>
        <v>0</v>
      </c>
      <c r="DC35" s="194">
        <f t="shared" si="23"/>
        <v>0</v>
      </c>
    </row>
    <row r="36" spans="1:117" ht="15.75" customHeight="1">
      <c r="A36" s="532"/>
      <c r="B36" s="533"/>
      <c r="C36" s="536"/>
      <c r="D36" s="537"/>
      <c r="E36" s="537"/>
      <c r="F36" s="537"/>
      <c r="G36" s="538"/>
      <c r="H36" s="542"/>
      <c r="I36" s="543"/>
      <c r="J36" s="544"/>
      <c r="K36" s="548" t="str">
        <f>IF(OR(H36="",$K$7="",NOT(ISNUMBER(H36)),NOT(ISNUMBER($K$7))),"0",IF(H36&gt;$K$7,IF(DATE(YEAR($K$7),4,1)&lt;H36,"0",DATEDIF(H36,DATE(YEAR($K$7),4,1),"Y")),DATEDIF(H36,$K$7,"Y")))</f>
        <v>0</v>
      </c>
      <c r="L36" s="549"/>
      <c r="M36" s="227"/>
      <c r="N36" s="228"/>
      <c r="O36" s="553"/>
      <c r="P36" s="554"/>
      <c r="Q36" s="553"/>
      <c r="R36" s="554"/>
      <c r="S36" s="553"/>
      <c r="T36" s="554"/>
      <c r="U36" s="557" t="str">
        <f>IF(SUM(AD37:BH37)=0, "", SUM(AD37:BH37))</f>
        <v/>
      </c>
      <c r="V36" s="508">
        <f>SUM(AD38:BH38)</f>
        <v>0</v>
      </c>
      <c r="W36" s="511">
        <f>SUM(AD40:BH40)</f>
        <v>0</v>
      </c>
      <c r="X36" s="512"/>
      <c r="Y36" s="511">
        <f>SUM(AD37:BH38)</f>
        <v>0</v>
      </c>
      <c r="Z36" s="512"/>
      <c r="AA36" s="229"/>
      <c r="AB36" s="515" t="s">
        <v>483</v>
      </c>
      <c r="AC36" s="516"/>
      <c r="AD36" s="230"/>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2"/>
      <c r="BO36" s="265"/>
      <c r="BP36" s="265" t="s">
        <v>503</v>
      </c>
      <c r="BQ36" s="265" t="s">
        <v>504</v>
      </c>
      <c r="BR36" s="265" t="s">
        <v>505</v>
      </c>
      <c r="BS36" s="265"/>
      <c r="BT36" s="265"/>
      <c r="BX36" s="194">
        <v>1</v>
      </c>
      <c r="BY36" s="194">
        <v>2</v>
      </c>
      <c r="BZ36" s="194">
        <v>3</v>
      </c>
      <c r="CA36" s="194">
        <v>4</v>
      </c>
      <c r="CB36" s="194">
        <v>5</v>
      </c>
      <c r="CC36" s="194">
        <v>6</v>
      </c>
      <c r="CD36" s="194">
        <v>7</v>
      </c>
      <c r="CE36" s="194">
        <v>8</v>
      </c>
      <c r="CF36" s="194">
        <v>9</v>
      </c>
      <c r="CG36" s="194">
        <v>10</v>
      </c>
      <c r="CH36" s="194">
        <v>11</v>
      </c>
      <c r="CI36" s="194">
        <v>12</v>
      </c>
      <c r="CJ36" s="194">
        <v>13</v>
      </c>
      <c r="CK36" s="194">
        <v>14</v>
      </c>
      <c r="CL36" s="194">
        <v>15</v>
      </c>
      <c r="CM36" s="194">
        <v>16</v>
      </c>
      <c r="CN36" s="194">
        <v>17</v>
      </c>
      <c r="CO36" s="194">
        <v>18</v>
      </c>
      <c r="CP36" s="194">
        <v>19</v>
      </c>
      <c r="CQ36" s="194">
        <v>20</v>
      </c>
      <c r="CR36" s="194">
        <v>21</v>
      </c>
      <c r="CS36" s="194">
        <v>22</v>
      </c>
      <c r="CT36" s="194">
        <v>23</v>
      </c>
      <c r="CU36" s="194">
        <v>24</v>
      </c>
      <c r="CV36" s="194">
        <v>25</v>
      </c>
      <c r="CW36" s="194">
        <v>26</v>
      </c>
      <c r="CX36" s="194">
        <v>27</v>
      </c>
      <c r="CY36" s="194">
        <v>28</v>
      </c>
      <c r="CZ36" s="194">
        <v>29</v>
      </c>
      <c r="DA36" s="194">
        <v>30</v>
      </c>
      <c r="DB36" s="194">
        <v>31</v>
      </c>
      <c r="DC36" s="194" t="s">
        <v>29</v>
      </c>
    </row>
    <row r="37" spans="1:117" ht="17.25" customHeight="1">
      <c r="A37" s="532"/>
      <c r="B37" s="533"/>
      <c r="C37" s="536"/>
      <c r="D37" s="537"/>
      <c r="E37" s="537"/>
      <c r="F37" s="537"/>
      <c r="G37" s="538"/>
      <c r="H37" s="542"/>
      <c r="I37" s="543"/>
      <c r="J37" s="544"/>
      <c r="K37" s="550"/>
      <c r="L37" s="549"/>
      <c r="M37" s="517">
        <f>COUNTIF(AD37:BH37,"○")</f>
        <v>0</v>
      </c>
      <c r="N37" s="518"/>
      <c r="O37" s="553"/>
      <c r="P37" s="554"/>
      <c r="Q37" s="553"/>
      <c r="R37" s="554"/>
      <c r="S37" s="553"/>
      <c r="T37" s="554"/>
      <c r="U37" s="557"/>
      <c r="V37" s="508"/>
      <c r="W37" s="511"/>
      <c r="X37" s="512"/>
      <c r="Y37" s="511"/>
      <c r="Z37" s="512"/>
      <c r="AA37" s="523" t="s">
        <v>44</v>
      </c>
      <c r="AB37" s="524"/>
      <c r="AC37" s="525"/>
      <c r="AD37" s="230"/>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2"/>
      <c r="BO37" s="265" t="s">
        <v>506</v>
      </c>
      <c r="BP37" s="265">
        <f>IF(AND(K36=0,Y36&gt;0),Y36,)</f>
        <v>0</v>
      </c>
      <c r="BQ37" s="265">
        <f>IF(AND(K36=1,Y36&gt;0),Y36,)</f>
        <v>0</v>
      </c>
      <c r="BR37" s="265">
        <f>IF(AND(K36=2,Y36&gt;0),Y36,)</f>
        <v>0</v>
      </c>
      <c r="BS37" s="265" t="s">
        <v>507</v>
      </c>
      <c r="BT37" s="265" t="b">
        <f>IF((O36="あり"),U36)</f>
        <v>0</v>
      </c>
      <c r="BW37" s="194" t="s">
        <v>510</v>
      </c>
      <c r="BX37" s="265" t="b">
        <f t="shared" ref="BX37:DB37" si="26">IF((AD39="生保"),AD40)</f>
        <v>0</v>
      </c>
      <c r="BY37" s="194" t="b">
        <f t="shared" si="26"/>
        <v>0</v>
      </c>
      <c r="BZ37" s="194" t="b">
        <f t="shared" si="26"/>
        <v>0</v>
      </c>
      <c r="CA37" s="194" t="b">
        <f t="shared" si="26"/>
        <v>0</v>
      </c>
      <c r="CB37" s="194" t="b">
        <f t="shared" si="26"/>
        <v>0</v>
      </c>
      <c r="CC37" s="194" t="b">
        <f t="shared" si="26"/>
        <v>0</v>
      </c>
      <c r="CD37" s="194" t="b">
        <f t="shared" si="26"/>
        <v>0</v>
      </c>
      <c r="CE37" s="194" t="b">
        <f t="shared" si="26"/>
        <v>0</v>
      </c>
      <c r="CF37" s="194" t="b">
        <f t="shared" si="26"/>
        <v>0</v>
      </c>
      <c r="CG37" s="194" t="b">
        <f t="shared" si="26"/>
        <v>0</v>
      </c>
      <c r="CH37" s="194" t="b">
        <f t="shared" si="26"/>
        <v>0</v>
      </c>
      <c r="CI37" s="194" t="b">
        <f t="shared" si="26"/>
        <v>0</v>
      </c>
      <c r="CJ37" s="194" t="b">
        <f t="shared" si="26"/>
        <v>0</v>
      </c>
      <c r="CK37" s="194" t="b">
        <f t="shared" si="26"/>
        <v>0</v>
      </c>
      <c r="CL37" s="194" t="b">
        <f t="shared" si="26"/>
        <v>0</v>
      </c>
      <c r="CM37" s="194" t="b">
        <f t="shared" si="26"/>
        <v>0</v>
      </c>
      <c r="CN37" s="194" t="b">
        <f t="shared" si="26"/>
        <v>0</v>
      </c>
      <c r="CO37" s="194" t="b">
        <f t="shared" si="26"/>
        <v>0</v>
      </c>
      <c r="CP37" s="194" t="b">
        <f t="shared" si="26"/>
        <v>0</v>
      </c>
      <c r="CQ37" s="194" t="b">
        <f t="shared" si="26"/>
        <v>0</v>
      </c>
      <c r="CR37" s="194" t="b">
        <f t="shared" si="26"/>
        <v>0</v>
      </c>
      <c r="CS37" s="194" t="b">
        <f t="shared" si="26"/>
        <v>0</v>
      </c>
      <c r="CT37" s="194" t="b">
        <f t="shared" si="26"/>
        <v>0</v>
      </c>
      <c r="CU37" s="194" t="b">
        <f t="shared" si="26"/>
        <v>0</v>
      </c>
      <c r="CV37" s="194" t="b">
        <f t="shared" si="26"/>
        <v>0</v>
      </c>
      <c r="CW37" s="194" t="b">
        <f t="shared" si="26"/>
        <v>0</v>
      </c>
      <c r="CX37" s="194" t="b">
        <f t="shared" si="26"/>
        <v>0</v>
      </c>
      <c r="CY37" s="194" t="b">
        <f t="shared" si="26"/>
        <v>0</v>
      </c>
      <c r="CZ37" s="194" t="b">
        <f t="shared" si="26"/>
        <v>0</v>
      </c>
      <c r="DA37" s="194" t="b">
        <f t="shared" si="26"/>
        <v>0</v>
      </c>
      <c r="DB37" s="194" t="b">
        <f t="shared" si="26"/>
        <v>0</v>
      </c>
      <c r="DC37" s="194">
        <f>SUM(BX37:DB37)</f>
        <v>0</v>
      </c>
    </row>
    <row r="38" spans="1:117" ht="17.25" customHeight="1">
      <c r="A38" s="532"/>
      <c r="B38" s="533"/>
      <c r="C38" s="536"/>
      <c r="D38" s="537"/>
      <c r="E38" s="537"/>
      <c r="F38" s="537"/>
      <c r="G38" s="538"/>
      <c r="H38" s="542"/>
      <c r="I38" s="543"/>
      <c r="J38" s="544"/>
      <c r="K38" s="550"/>
      <c r="L38" s="549"/>
      <c r="M38" s="519"/>
      <c r="N38" s="520"/>
      <c r="O38" s="553"/>
      <c r="P38" s="554"/>
      <c r="Q38" s="553"/>
      <c r="R38" s="554"/>
      <c r="S38" s="553"/>
      <c r="T38" s="554"/>
      <c r="U38" s="557"/>
      <c r="V38" s="508"/>
      <c r="W38" s="511"/>
      <c r="X38" s="512"/>
      <c r="Y38" s="511"/>
      <c r="Z38" s="512"/>
      <c r="AA38" s="233"/>
      <c r="AB38" s="526" t="s">
        <v>500</v>
      </c>
      <c r="AC38" s="527"/>
      <c r="AD38" s="234"/>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5"/>
      <c r="BO38" s="265"/>
      <c r="BP38" s="265"/>
      <c r="BQ38" s="265"/>
      <c r="BR38" s="265"/>
      <c r="BS38" s="265" t="s">
        <v>508</v>
      </c>
      <c r="BT38" s="265" t="b">
        <f>IF((Q36="あり"),U36)</f>
        <v>0</v>
      </c>
      <c r="BW38" s="194" t="s">
        <v>511</v>
      </c>
      <c r="BX38" s="194" t="b">
        <f t="shared" ref="BX38:DB38" si="27">IF((AD39="非課税"),AD40)</f>
        <v>0</v>
      </c>
      <c r="BY38" s="194" t="b">
        <f t="shared" si="27"/>
        <v>0</v>
      </c>
      <c r="BZ38" s="194" t="b">
        <f t="shared" si="27"/>
        <v>0</v>
      </c>
      <c r="CA38" s="194" t="b">
        <f t="shared" si="27"/>
        <v>0</v>
      </c>
      <c r="CB38" s="194" t="b">
        <f t="shared" si="27"/>
        <v>0</v>
      </c>
      <c r="CC38" s="194" t="b">
        <f t="shared" si="27"/>
        <v>0</v>
      </c>
      <c r="CD38" s="194" t="b">
        <f t="shared" si="27"/>
        <v>0</v>
      </c>
      <c r="CE38" s="194" t="b">
        <f t="shared" si="27"/>
        <v>0</v>
      </c>
      <c r="CF38" s="194" t="b">
        <f t="shared" si="27"/>
        <v>0</v>
      </c>
      <c r="CG38" s="194" t="b">
        <f t="shared" si="27"/>
        <v>0</v>
      </c>
      <c r="CH38" s="194" t="b">
        <f t="shared" si="27"/>
        <v>0</v>
      </c>
      <c r="CI38" s="194" t="b">
        <f t="shared" si="27"/>
        <v>0</v>
      </c>
      <c r="CJ38" s="194" t="b">
        <f t="shared" si="27"/>
        <v>0</v>
      </c>
      <c r="CK38" s="194" t="b">
        <f t="shared" si="27"/>
        <v>0</v>
      </c>
      <c r="CL38" s="194" t="b">
        <f t="shared" si="27"/>
        <v>0</v>
      </c>
      <c r="CM38" s="194" t="b">
        <f t="shared" si="27"/>
        <v>0</v>
      </c>
      <c r="CN38" s="194" t="b">
        <f t="shared" si="27"/>
        <v>0</v>
      </c>
      <c r="CO38" s="194" t="b">
        <f t="shared" si="27"/>
        <v>0</v>
      </c>
      <c r="CP38" s="194" t="b">
        <f t="shared" si="27"/>
        <v>0</v>
      </c>
      <c r="CQ38" s="194" t="b">
        <f t="shared" si="27"/>
        <v>0</v>
      </c>
      <c r="CR38" s="194" t="b">
        <f t="shared" si="27"/>
        <v>0</v>
      </c>
      <c r="CS38" s="194" t="b">
        <f t="shared" si="27"/>
        <v>0</v>
      </c>
      <c r="CT38" s="194" t="b">
        <f t="shared" si="27"/>
        <v>0</v>
      </c>
      <c r="CU38" s="194" t="b">
        <f t="shared" si="27"/>
        <v>0</v>
      </c>
      <c r="CV38" s="194" t="b">
        <f t="shared" si="27"/>
        <v>0</v>
      </c>
      <c r="CW38" s="194" t="b">
        <f t="shared" si="27"/>
        <v>0</v>
      </c>
      <c r="CX38" s="194" t="b">
        <f t="shared" si="27"/>
        <v>0</v>
      </c>
      <c r="CY38" s="194" t="b">
        <f t="shared" si="27"/>
        <v>0</v>
      </c>
      <c r="CZ38" s="194" t="b">
        <f t="shared" si="27"/>
        <v>0</v>
      </c>
      <c r="DA38" s="194" t="b">
        <f t="shared" si="27"/>
        <v>0</v>
      </c>
      <c r="DB38" s="194" t="b">
        <f t="shared" si="27"/>
        <v>0</v>
      </c>
      <c r="DC38" s="194">
        <f t="shared" ref="DC38:DC40" si="28">SUM(BX38:DB38)</f>
        <v>0</v>
      </c>
    </row>
    <row r="39" spans="1:117" ht="15.75" customHeight="1">
      <c r="A39" s="532"/>
      <c r="B39" s="533"/>
      <c r="C39" s="536"/>
      <c r="D39" s="537"/>
      <c r="E39" s="537"/>
      <c r="F39" s="537"/>
      <c r="G39" s="538"/>
      <c r="H39" s="542"/>
      <c r="I39" s="543"/>
      <c r="J39" s="544"/>
      <c r="K39" s="550"/>
      <c r="L39" s="549"/>
      <c r="M39" s="519"/>
      <c r="N39" s="520"/>
      <c r="O39" s="553"/>
      <c r="P39" s="554"/>
      <c r="Q39" s="553"/>
      <c r="R39" s="554"/>
      <c r="S39" s="553"/>
      <c r="T39" s="554"/>
      <c r="U39" s="557"/>
      <c r="V39" s="508"/>
      <c r="W39" s="511"/>
      <c r="X39" s="512"/>
      <c r="Y39" s="511"/>
      <c r="Z39" s="512"/>
      <c r="AA39" s="528" t="s">
        <v>45</v>
      </c>
      <c r="AB39" s="526"/>
      <c r="AC39" s="527"/>
      <c r="AD39" s="236"/>
      <c r="AE39" s="237"/>
      <c r="AF39" s="237"/>
      <c r="AG39" s="238"/>
      <c r="AH39" s="238"/>
      <c r="AI39" s="239"/>
      <c r="AJ39" s="238"/>
      <c r="AK39" s="237"/>
      <c r="AL39" s="238"/>
      <c r="AM39" s="240"/>
      <c r="AN39" s="239"/>
      <c r="AO39" s="237"/>
      <c r="AP39" s="237"/>
      <c r="AQ39" s="238"/>
      <c r="AR39" s="239"/>
      <c r="AS39" s="238"/>
      <c r="AT39" s="238"/>
      <c r="AU39" s="238"/>
      <c r="AV39" s="239"/>
      <c r="AW39" s="238"/>
      <c r="AX39" s="239"/>
      <c r="AY39" s="238"/>
      <c r="AZ39" s="238"/>
      <c r="BA39" s="239"/>
      <c r="BB39" s="237"/>
      <c r="BC39" s="238"/>
      <c r="BD39" s="239"/>
      <c r="BE39" s="237"/>
      <c r="BF39" s="238"/>
      <c r="BG39" s="239"/>
      <c r="BH39" s="241"/>
      <c r="BO39" s="265"/>
      <c r="BP39" s="265"/>
      <c r="BQ39" s="265"/>
      <c r="BR39" s="265"/>
      <c r="BS39" s="265" t="s">
        <v>509</v>
      </c>
      <c r="BT39" s="265" t="b">
        <f>IF((S36="あり"),U36)</f>
        <v>0</v>
      </c>
      <c r="BW39" s="194" t="s">
        <v>512</v>
      </c>
      <c r="BX39" s="194" t="b">
        <f t="shared" ref="BX39:DB39" si="29">IF((AD39="360万未満"),AD40)</f>
        <v>0</v>
      </c>
      <c r="BY39" s="194" t="b">
        <f t="shared" si="29"/>
        <v>0</v>
      </c>
      <c r="BZ39" s="194" t="b">
        <f t="shared" si="29"/>
        <v>0</v>
      </c>
      <c r="CA39" s="194" t="b">
        <f t="shared" si="29"/>
        <v>0</v>
      </c>
      <c r="CB39" s="194" t="b">
        <f t="shared" si="29"/>
        <v>0</v>
      </c>
      <c r="CC39" s="194" t="b">
        <f t="shared" si="29"/>
        <v>0</v>
      </c>
      <c r="CD39" s="194" t="b">
        <f t="shared" si="29"/>
        <v>0</v>
      </c>
      <c r="CE39" s="194" t="b">
        <f t="shared" si="29"/>
        <v>0</v>
      </c>
      <c r="CF39" s="194" t="b">
        <f t="shared" si="29"/>
        <v>0</v>
      </c>
      <c r="CG39" s="194" t="b">
        <f t="shared" si="29"/>
        <v>0</v>
      </c>
      <c r="CH39" s="194" t="b">
        <f t="shared" si="29"/>
        <v>0</v>
      </c>
      <c r="CI39" s="194" t="b">
        <f t="shared" si="29"/>
        <v>0</v>
      </c>
      <c r="CJ39" s="194" t="b">
        <f t="shared" si="29"/>
        <v>0</v>
      </c>
      <c r="CK39" s="194" t="b">
        <f t="shared" si="29"/>
        <v>0</v>
      </c>
      <c r="CL39" s="194" t="b">
        <f t="shared" si="29"/>
        <v>0</v>
      </c>
      <c r="CM39" s="194" t="b">
        <f t="shared" si="29"/>
        <v>0</v>
      </c>
      <c r="CN39" s="194" t="b">
        <f t="shared" si="29"/>
        <v>0</v>
      </c>
      <c r="CO39" s="194" t="b">
        <f t="shared" si="29"/>
        <v>0</v>
      </c>
      <c r="CP39" s="194" t="b">
        <f t="shared" si="29"/>
        <v>0</v>
      </c>
      <c r="CQ39" s="194" t="b">
        <f t="shared" si="29"/>
        <v>0</v>
      </c>
      <c r="CR39" s="194" t="b">
        <f t="shared" si="29"/>
        <v>0</v>
      </c>
      <c r="CS39" s="194" t="b">
        <f t="shared" si="29"/>
        <v>0</v>
      </c>
      <c r="CT39" s="194" t="b">
        <f t="shared" si="29"/>
        <v>0</v>
      </c>
      <c r="CU39" s="194" t="b">
        <f t="shared" si="29"/>
        <v>0</v>
      </c>
      <c r="CV39" s="194" t="b">
        <f t="shared" si="29"/>
        <v>0</v>
      </c>
      <c r="CW39" s="194" t="b">
        <f t="shared" si="29"/>
        <v>0</v>
      </c>
      <c r="CX39" s="194" t="b">
        <f t="shared" si="29"/>
        <v>0</v>
      </c>
      <c r="CY39" s="194" t="b">
        <f t="shared" si="29"/>
        <v>0</v>
      </c>
      <c r="CZ39" s="194" t="b">
        <f t="shared" si="29"/>
        <v>0</v>
      </c>
      <c r="DA39" s="194" t="b">
        <f t="shared" si="29"/>
        <v>0</v>
      </c>
      <c r="DB39" s="194" t="b">
        <f t="shared" si="29"/>
        <v>0</v>
      </c>
      <c r="DC39" s="194">
        <f t="shared" si="28"/>
        <v>0</v>
      </c>
    </row>
    <row r="40" spans="1:117" ht="17.25" customHeight="1">
      <c r="A40" s="534"/>
      <c r="B40" s="535"/>
      <c r="C40" s="539"/>
      <c r="D40" s="540"/>
      <c r="E40" s="540"/>
      <c r="F40" s="540"/>
      <c r="G40" s="541"/>
      <c r="H40" s="545"/>
      <c r="I40" s="546"/>
      <c r="J40" s="547"/>
      <c r="K40" s="551"/>
      <c r="L40" s="552"/>
      <c r="M40" s="521"/>
      <c r="N40" s="522"/>
      <c r="O40" s="555"/>
      <c r="P40" s="556"/>
      <c r="Q40" s="555"/>
      <c r="R40" s="556"/>
      <c r="S40" s="555"/>
      <c r="T40" s="556"/>
      <c r="U40" s="557"/>
      <c r="V40" s="508"/>
      <c r="W40" s="513"/>
      <c r="X40" s="514"/>
      <c r="Y40" s="513"/>
      <c r="Z40" s="514"/>
      <c r="AA40" s="529" t="s">
        <v>46</v>
      </c>
      <c r="AB40" s="530"/>
      <c r="AC40" s="531"/>
      <c r="AD40" s="208"/>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10"/>
      <c r="BW40" s="194" t="s">
        <v>513</v>
      </c>
      <c r="BX40" s="194" t="b">
        <f t="shared" ref="BX40:DB40" si="30">IF((AD39="要支援・要保護"),AD40)</f>
        <v>0</v>
      </c>
      <c r="BY40" s="194" t="b">
        <f t="shared" si="30"/>
        <v>0</v>
      </c>
      <c r="BZ40" s="194" t="b">
        <f t="shared" si="30"/>
        <v>0</v>
      </c>
      <c r="CA40" s="194" t="b">
        <f t="shared" si="30"/>
        <v>0</v>
      </c>
      <c r="CB40" s="194" t="b">
        <f t="shared" si="30"/>
        <v>0</v>
      </c>
      <c r="CC40" s="194" t="b">
        <f t="shared" si="30"/>
        <v>0</v>
      </c>
      <c r="CD40" s="194" t="b">
        <f t="shared" si="30"/>
        <v>0</v>
      </c>
      <c r="CE40" s="194" t="b">
        <f t="shared" si="30"/>
        <v>0</v>
      </c>
      <c r="CF40" s="194" t="b">
        <f t="shared" si="30"/>
        <v>0</v>
      </c>
      <c r="CG40" s="194" t="b">
        <f t="shared" si="30"/>
        <v>0</v>
      </c>
      <c r="CH40" s="194" t="b">
        <f t="shared" si="30"/>
        <v>0</v>
      </c>
      <c r="CI40" s="194" t="b">
        <f t="shared" si="30"/>
        <v>0</v>
      </c>
      <c r="CJ40" s="194" t="b">
        <f t="shared" si="30"/>
        <v>0</v>
      </c>
      <c r="CK40" s="194" t="b">
        <f t="shared" si="30"/>
        <v>0</v>
      </c>
      <c r="CL40" s="194" t="b">
        <f t="shared" si="30"/>
        <v>0</v>
      </c>
      <c r="CM40" s="194" t="b">
        <f t="shared" si="30"/>
        <v>0</v>
      </c>
      <c r="CN40" s="194" t="b">
        <f t="shared" si="30"/>
        <v>0</v>
      </c>
      <c r="CO40" s="194" t="b">
        <f t="shared" si="30"/>
        <v>0</v>
      </c>
      <c r="CP40" s="194" t="b">
        <f t="shared" si="30"/>
        <v>0</v>
      </c>
      <c r="CQ40" s="194" t="b">
        <f t="shared" si="30"/>
        <v>0</v>
      </c>
      <c r="CR40" s="194" t="b">
        <f t="shared" si="30"/>
        <v>0</v>
      </c>
      <c r="CS40" s="194" t="b">
        <f t="shared" si="30"/>
        <v>0</v>
      </c>
      <c r="CT40" s="194" t="b">
        <f t="shared" si="30"/>
        <v>0</v>
      </c>
      <c r="CU40" s="194" t="b">
        <f t="shared" si="30"/>
        <v>0</v>
      </c>
      <c r="CV40" s="194" t="b">
        <f t="shared" si="30"/>
        <v>0</v>
      </c>
      <c r="CW40" s="194" t="b">
        <f t="shared" si="30"/>
        <v>0</v>
      </c>
      <c r="CX40" s="194" t="b">
        <f t="shared" si="30"/>
        <v>0</v>
      </c>
      <c r="CY40" s="194" t="b">
        <f t="shared" si="30"/>
        <v>0</v>
      </c>
      <c r="CZ40" s="194" t="b">
        <f t="shared" si="30"/>
        <v>0</v>
      </c>
      <c r="DA40" s="194" t="b">
        <f t="shared" si="30"/>
        <v>0</v>
      </c>
      <c r="DB40" s="194" t="b">
        <f t="shared" si="30"/>
        <v>0</v>
      </c>
      <c r="DC40" s="194">
        <f t="shared" si="28"/>
        <v>0</v>
      </c>
    </row>
    <row r="41" spans="1:117" ht="15.75" customHeight="1">
      <c r="A41" s="532"/>
      <c r="B41" s="533"/>
      <c r="C41" s="536"/>
      <c r="D41" s="537"/>
      <c r="E41" s="537"/>
      <c r="F41" s="537"/>
      <c r="G41" s="538"/>
      <c r="H41" s="542"/>
      <c r="I41" s="543"/>
      <c r="J41" s="544"/>
      <c r="K41" s="548" t="str">
        <f>IF(OR(H41="",$K$7="",NOT(ISNUMBER(H41)),NOT(ISNUMBER($K$7))),"0",IF(H41&gt;$K$7,IF(DATE(YEAR($K$7),4,1)&lt;H41,"0",DATEDIF(H41,DATE(YEAR($K$7),4,1),"Y")),DATEDIF(H41,$K$7,"Y")))</f>
        <v>0</v>
      </c>
      <c r="L41" s="549"/>
      <c r="M41" s="227"/>
      <c r="N41" s="228"/>
      <c r="O41" s="553"/>
      <c r="P41" s="554"/>
      <c r="Q41" s="553"/>
      <c r="R41" s="554"/>
      <c r="S41" s="553"/>
      <c r="T41" s="554"/>
      <c r="U41" s="557" t="str">
        <f>IF(SUM(AD42:BH42)=0, "", SUM(AD42:BH42))</f>
        <v/>
      </c>
      <c r="V41" s="508">
        <f>SUM(AD43:BH43)</f>
        <v>0</v>
      </c>
      <c r="W41" s="511">
        <f>SUM(AD45:BH45)</f>
        <v>0</v>
      </c>
      <c r="X41" s="512"/>
      <c r="Y41" s="511">
        <f>SUM(AD42:BH43)</f>
        <v>0</v>
      </c>
      <c r="Z41" s="512"/>
      <c r="AA41" s="229"/>
      <c r="AB41" s="515" t="s">
        <v>483</v>
      </c>
      <c r="AC41" s="516"/>
      <c r="AD41" s="230"/>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2"/>
      <c r="BO41" s="265"/>
      <c r="BP41" s="265" t="s">
        <v>503</v>
      </c>
      <c r="BQ41" s="265" t="s">
        <v>504</v>
      </c>
      <c r="BR41" s="265" t="s">
        <v>505</v>
      </c>
      <c r="BS41" s="265"/>
      <c r="BT41" s="265"/>
      <c r="BX41" s="194">
        <v>1</v>
      </c>
      <c r="BY41" s="194">
        <v>2</v>
      </c>
      <c r="BZ41" s="194">
        <v>3</v>
      </c>
      <c r="CA41" s="194">
        <v>4</v>
      </c>
      <c r="CB41" s="194">
        <v>5</v>
      </c>
      <c r="CC41" s="194">
        <v>6</v>
      </c>
      <c r="CD41" s="194">
        <v>7</v>
      </c>
      <c r="CE41" s="194">
        <v>8</v>
      </c>
      <c r="CF41" s="194">
        <v>9</v>
      </c>
      <c r="CG41" s="194">
        <v>10</v>
      </c>
      <c r="CH41" s="194">
        <v>11</v>
      </c>
      <c r="CI41" s="194">
        <v>12</v>
      </c>
      <c r="CJ41" s="194">
        <v>13</v>
      </c>
      <c r="CK41" s="194">
        <v>14</v>
      </c>
      <c r="CL41" s="194">
        <v>15</v>
      </c>
      <c r="CM41" s="194">
        <v>16</v>
      </c>
      <c r="CN41" s="194">
        <v>17</v>
      </c>
      <c r="CO41" s="194">
        <v>18</v>
      </c>
      <c r="CP41" s="194">
        <v>19</v>
      </c>
      <c r="CQ41" s="194">
        <v>20</v>
      </c>
      <c r="CR41" s="194">
        <v>21</v>
      </c>
      <c r="CS41" s="194">
        <v>22</v>
      </c>
      <c r="CT41" s="194">
        <v>23</v>
      </c>
      <c r="CU41" s="194">
        <v>24</v>
      </c>
      <c r="CV41" s="194">
        <v>25</v>
      </c>
      <c r="CW41" s="194">
        <v>26</v>
      </c>
      <c r="CX41" s="194">
        <v>27</v>
      </c>
      <c r="CY41" s="194">
        <v>28</v>
      </c>
      <c r="CZ41" s="194">
        <v>29</v>
      </c>
      <c r="DA41" s="194">
        <v>30</v>
      </c>
      <c r="DB41" s="194">
        <v>31</v>
      </c>
      <c r="DC41" s="194" t="s">
        <v>29</v>
      </c>
      <c r="DD41" s="194">
        <v>33</v>
      </c>
      <c r="DE41" s="194">
        <v>34</v>
      </c>
      <c r="DF41" s="194">
        <v>35</v>
      </c>
      <c r="DG41" s="194">
        <v>36</v>
      </c>
      <c r="DH41" s="194">
        <v>37</v>
      </c>
      <c r="DI41" s="194">
        <v>38</v>
      </c>
      <c r="DJ41" s="194">
        <v>39</v>
      </c>
      <c r="DK41" s="194">
        <v>40</v>
      </c>
      <c r="DL41" s="194">
        <v>41</v>
      </c>
      <c r="DM41" s="194">
        <v>42</v>
      </c>
    </row>
    <row r="42" spans="1:117" ht="17.25" customHeight="1">
      <c r="A42" s="532"/>
      <c r="B42" s="533"/>
      <c r="C42" s="536"/>
      <c r="D42" s="537"/>
      <c r="E42" s="537"/>
      <c r="F42" s="537"/>
      <c r="G42" s="538"/>
      <c r="H42" s="542"/>
      <c r="I42" s="543"/>
      <c r="J42" s="544"/>
      <c r="K42" s="550"/>
      <c r="L42" s="549"/>
      <c r="M42" s="517">
        <f>COUNTIF(AD42:BH42,"○")</f>
        <v>0</v>
      </c>
      <c r="N42" s="518"/>
      <c r="O42" s="553"/>
      <c r="P42" s="554"/>
      <c r="Q42" s="553"/>
      <c r="R42" s="554"/>
      <c r="S42" s="553"/>
      <c r="T42" s="554"/>
      <c r="U42" s="557"/>
      <c r="V42" s="508"/>
      <c r="W42" s="511"/>
      <c r="X42" s="512"/>
      <c r="Y42" s="511"/>
      <c r="Z42" s="512"/>
      <c r="AA42" s="523" t="s">
        <v>44</v>
      </c>
      <c r="AB42" s="524"/>
      <c r="AC42" s="525"/>
      <c r="AD42" s="230"/>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2"/>
      <c r="BO42" s="265" t="s">
        <v>506</v>
      </c>
      <c r="BP42" s="265">
        <f>IF(AND(K41=0,Y41&gt;0),Y41,)</f>
        <v>0</v>
      </c>
      <c r="BQ42" s="265">
        <f>IF(AND(K41=1,Y41&gt;0),Y41,)</f>
        <v>0</v>
      </c>
      <c r="BR42" s="265">
        <f>IF(AND(K41=2,Y41&gt;0),Y41,)</f>
        <v>0</v>
      </c>
      <c r="BS42" s="265" t="s">
        <v>507</v>
      </c>
      <c r="BT42" s="265" t="b">
        <f>IF((O41="あり"),U41)</f>
        <v>0</v>
      </c>
      <c r="BW42" s="194" t="s">
        <v>510</v>
      </c>
      <c r="BX42" s="265" t="b">
        <f t="shared" ref="BX42:DB42" si="31">IF((AD44="生保"),AD45)</f>
        <v>0</v>
      </c>
      <c r="BY42" s="194" t="b">
        <f t="shared" si="31"/>
        <v>0</v>
      </c>
      <c r="BZ42" s="194" t="b">
        <f t="shared" si="31"/>
        <v>0</v>
      </c>
      <c r="CA42" s="194" t="b">
        <f t="shared" si="31"/>
        <v>0</v>
      </c>
      <c r="CB42" s="194" t="b">
        <f t="shared" si="31"/>
        <v>0</v>
      </c>
      <c r="CC42" s="194" t="b">
        <f t="shared" si="31"/>
        <v>0</v>
      </c>
      <c r="CD42" s="194" t="b">
        <f t="shared" si="31"/>
        <v>0</v>
      </c>
      <c r="CE42" s="194" t="b">
        <f t="shared" si="31"/>
        <v>0</v>
      </c>
      <c r="CF42" s="194" t="b">
        <f t="shared" si="31"/>
        <v>0</v>
      </c>
      <c r="CG42" s="194" t="b">
        <f t="shared" si="31"/>
        <v>0</v>
      </c>
      <c r="CH42" s="194" t="b">
        <f t="shared" si="31"/>
        <v>0</v>
      </c>
      <c r="CI42" s="194" t="b">
        <f t="shared" si="31"/>
        <v>0</v>
      </c>
      <c r="CJ42" s="194" t="b">
        <f t="shared" si="31"/>
        <v>0</v>
      </c>
      <c r="CK42" s="194" t="b">
        <f t="shared" si="31"/>
        <v>0</v>
      </c>
      <c r="CL42" s="194" t="b">
        <f t="shared" si="31"/>
        <v>0</v>
      </c>
      <c r="CM42" s="194" t="b">
        <f t="shared" si="31"/>
        <v>0</v>
      </c>
      <c r="CN42" s="194" t="b">
        <f t="shared" si="31"/>
        <v>0</v>
      </c>
      <c r="CO42" s="194" t="b">
        <f t="shared" si="31"/>
        <v>0</v>
      </c>
      <c r="CP42" s="194" t="b">
        <f t="shared" si="31"/>
        <v>0</v>
      </c>
      <c r="CQ42" s="194" t="b">
        <f t="shared" si="31"/>
        <v>0</v>
      </c>
      <c r="CR42" s="194" t="b">
        <f t="shared" si="31"/>
        <v>0</v>
      </c>
      <c r="CS42" s="194" t="b">
        <f t="shared" si="31"/>
        <v>0</v>
      </c>
      <c r="CT42" s="194" t="b">
        <f t="shared" si="31"/>
        <v>0</v>
      </c>
      <c r="CU42" s="194" t="b">
        <f t="shared" si="31"/>
        <v>0</v>
      </c>
      <c r="CV42" s="194" t="b">
        <f t="shared" si="31"/>
        <v>0</v>
      </c>
      <c r="CW42" s="194" t="b">
        <f t="shared" si="31"/>
        <v>0</v>
      </c>
      <c r="CX42" s="194" t="b">
        <f t="shared" si="31"/>
        <v>0</v>
      </c>
      <c r="CY42" s="194" t="b">
        <f t="shared" si="31"/>
        <v>0</v>
      </c>
      <c r="CZ42" s="194" t="b">
        <f t="shared" si="31"/>
        <v>0</v>
      </c>
      <c r="DA42" s="194" t="b">
        <f t="shared" si="31"/>
        <v>0</v>
      </c>
      <c r="DB42" s="194" t="b">
        <f t="shared" si="31"/>
        <v>0</v>
      </c>
      <c r="DC42" s="194">
        <f>SUM(BX42:DB42)</f>
        <v>0</v>
      </c>
    </row>
    <row r="43" spans="1:117" ht="17.25" customHeight="1">
      <c r="A43" s="532"/>
      <c r="B43" s="533"/>
      <c r="C43" s="536"/>
      <c r="D43" s="537"/>
      <c r="E43" s="537"/>
      <c r="F43" s="537"/>
      <c r="G43" s="538"/>
      <c r="H43" s="542"/>
      <c r="I43" s="543"/>
      <c r="J43" s="544"/>
      <c r="K43" s="550"/>
      <c r="L43" s="549"/>
      <c r="M43" s="519"/>
      <c r="N43" s="520"/>
      <c r="O43" s="553"/>
      <c r="P43" s="554"/>
      <c r="Q43" s="553"/>
      <c r="R43" s="554"/>
      <c r="S43" s="553"/>
      <c r="T43" s="554"/>
      <c r="U43" s="557"/>
      <c r="V43" s="508"/>
      <c r="W43" s="511"/>
      <c r="X43" s="512"/>
      <c r="Y43" s="511"/>
      <c r="Z43" s="512"/>
      <c r="AA43" s="233"/>
      <c r="AB43" s="526" t="s">
        <v>500</v>
      </c>
      <c r="AC43" s="527"/>
      <c r="AD43" s="234"/>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5"/>
      <c r="BO43" s="265"/>
      <c r="BP43" s="265"/>
      <c r="BQ43" s="265"/>
      <c r="BR43" s="265"/>
      <c r="BS43" s="265" t="s">
        <v>508</v>
      </c>
      <c r="BT43" s="265" t="b">
        <f>IF((Q41="あり"),U41)</f>
        <v>0</v>
      </c>
      <c r="BW43" s="194" t="s">
        <v>511</v>
      </c>
      <c r="BX43" s="194" t="b">
        <f t="shared" ref="BX43:DB43" si="32">IF((AD44="非課税"),AD45)</f>
        <v>0</v>
      </c>
      <c r="BY43" s="194" t="b">
        <f t="shared" si="32"/>
        <v>0</v>
      </c>
      <c r="BZ43" s="194" t="b">
        <f t="shared" si="32"/>
        <v>0</v>
      </c>
      <c r="CA43" s="194" t="b">
        <f t="shared" si="32"/>
        <v>0</v>
      </c>
      <c r="CB43" s="194" t="b">
        <f t="shared" si="32"/>
        <v>0</v>
      </c>
      <c r="CC43" s="194" t="b">
        <f t="shared" si="32"/>
        <v>0</v>
      </c>
      <c r="CD43" s="194" t="b">
        <f t="shared" si="32"/>
        <v>0</v>
      </c>
      <c r="CE43" s="194" t="b">
        <f t="shared" si="32"/>
        <v>0</v>
      </c>
      <c r="CF43" s="194" t="b">
        <f t="shared" si="32"/>
        <v>0</v>
      </c>
      <c r="CG43" s="194" t="b">
        <f t="shared" si="32"/>
        <v>0</v>
      </c>
      <c r="CH43" s="194" t="b">
        <f t="shared" si="32"/>
        <v>0</v>
      </c>
      <c r="CI43" s="194" t="b">
        <f t="shared" si="32"/>
        <v>0</v>
      </c>
      <c r="CJ43" s="194" t="b">
        <f t="shared" si="32"/>
        <v>0</v>
      </c>
      <c r="CK43" s="194" t="b">
        <f t="shared" si="32"/>
        <v>0</v>
      </c>
      <c r="CL43" s="194" t="b">
        <f t="shared" si="32"/>
        <v>0</v>
      </c>
      <c r="CM43" s="194" t="b">
        <f t="shared" si="32"/>
        <v>0</v>
      </c>
      <c r="CN43" s="194" t="b">
        <f t="shared" si="32"/>
        <v>0</v>
      </c>
      <c r="CO43" s="194" t="b">
        <f t="shared" si="32"/>
        <v>0</v>
      </c>
      <c r="CP43" s="194" t="b">
        <f t="shared" si="32"/>
        <v>0</v>
      </c>
      <c r="CQ43" s="194" t="b">
        <f t="shared" si="32"/>
        <v>0</v>
      </c>
      <c r="CR43" s="194" t="b">
        <f t="shared" si="32"/>
        <v>0</v>
      </c>
      <c r="CS43" s="194" t="b">
        <f t="shared" si="32"/>
        <v>0</v>
      </c>
      <c r="CT43" s="194" t="b">
        <f t="shared" si="32"/>
        <v>0</v>
      </c>
      <c r="CU43" s="194" t="b">
        <f t="shared" si="32"/>
        <v>0</v>
      </c>
      <c r="CV43" s="194" t="b">
        <f t="shared" si="32"/>
        <v>0</v>
      </c>
      <c r="CW43" s="194" t="b">
        <f t="shared" si="32"/>
        <v>0</v>
      </c>
      <c r="CX43" s="194" t="b">
        <f t="shared" si="32"/>
        <v>0</v>
      </c>
      <c r="CY43" s="194" t="b">
        <f t="shared" si="32"/>
        <v>0</v>
      </c>
      <c r="CZ43" s="194" t="b">
        <f t="shared" si="32"/>
        <v>0</v>
      </c>
      <c r="DA43" s="194" t="b">
        <f t="shared" si="32"/>
        <v>0</v>
      </c>
      <c r="DB43" s="194" t="b">
        <f t="shared" si="32"/>
        <v>0</v>
      </c>
      <c r="DC43" s="194">
        <f t="shared" ref="DC43:DC45" si="33">SUM(BX43:DB43)</f>
        <v>0</v>
      </c>
    </row>
    <row r="44" spans="1:117" ht="15.75" customHeight="1">
      <c r="A44" s="532"/>
      <c r="B44" s="533"/>
      <c r="C44" s="536"/>
      <c r="D44" s="537"/>
      <c r="E44" s="537"/>
      <c r="F44" s="537"/>
      <c r="G44" s="538"/>
      <c r="H44" s="542"/>
      <c r="I44" s="543"/>
      <c r="J44" s="544"/>
      <c r="K44" s="550"/>
      <c r="L44" s="549"/>
      <c r="M44" s="519"/>
      <c r="N44" s="520"/>
      <c r="O44" s="553"/>
      <c r="P44" s="554"/>
      <c r="Q44" s="553"/>
      <c r="R44" s="554"/>
      <c r="S44" s="553"/>
      <c r="T44" s="554"/>
      <c r="U44" s="557"/>
      <c r="V44" s="508"/>
      <c r="W44" s="511"/>
      <c r="X44" s="512"/>
      <c r="Y44" s="511"/>
      <c r="Z44" s="512"/>
      <c r="AA44" s="528" t="s">
        <v>45</v>
      </c>
      <c r="AB44" s="526"/>
      <c r="AC44" s="527"/>
      <c r="AD44" s="236"/>
      <c r="AE44" s="237"/>
      <c r="AF44" s="237"/>
      <c r="AG44" s="238"/>
      <c r="AH44" s="238"/>
      <c r="AI44" s="239"/>
      <c r="AJ44" s="238"/>
      <c r="AK44" s="237"/>
      <c r="AL44" s="238"/>
      <c r="AM44" s="240"/>
      <c r="AN44" s="239"/>
      <c r="AO44" s="237"/>
      <c r="AP44" s="237"/>
      <c r="AQ44" s="238"/>
      <c r="AR44" s="239"/>
      <c r="AS44" s="238"/>
      <c r="AT44" s="238"/>
      <c r="AU44" s="238"/>
      <c r="AV44" s="239"/>
      <c r="AW44" s="238"/>
      <c r="AX44" s="239"/>
      <c r="AY44" s="238"/>
      <c r="AZ44" s="238"/>
      <c r="BA44" s="239"/>
      <c r="BB44" s="237"/>
      <c r="BC44" s="238"/>
      <c r="BD44" s="239"/>
      <c r="BE44" s="237"/>
      <c r="BF44" s="238"/>
      <c r="BG44" s="239"/>
      <c r="BH44" s="241"/>
      <c r="BO44" s="265"/>
      <c r="BP44" s="265"/>
      <c r="BQ44" s="265"/>
      <c r="BR44" s="265"/>
      <c r="BS44" s="265" t="s">
        <v>509</v>
      </c>
      <c r="BT44" s="265" t="b">
        <f>IF((S41="あり"),U41)</f>
        <v>0</v>
      </c>
      <c r="BW44" s="194" t="s">
        <v>512</v>
      </c>
      <c r="BX44" s="194" t="b">
        <f t="shared" ref="BX44:DB44" si="34">IF((AD44="360万未満"),AD45)</f>
        <v>0</v>
      </c>
      <c r="BY44" s="194" t="b">
        <f t="shared" si="34"/>
        <v>0</v>
      </c>
      <c r="BZ44" s="194" t="b">
        <f t="shared" si="34"/>
        <v>0</v>
      </c>
      <c r="CA44" s="194" t="b">
        <f t="shared" si="34"/>
        <v>0</v>
      </c>
      <c r="CB44" s="194" t="b">
        <f t="shared" si="34"/>
        <v>0</v>
      </c>
      <c r="CC44" s="194" t="b">
        <f t="shared" si="34"/>
        <v>0</v>
      </c>
      <c r="CD44" s="194" t="b">
        <f t="shared" si="34"/>
        <v>0</v>
      </c>
      <c r="CE44" s="194" t="b">
        <f t="shared" si="34"/>
        <v>0</v>
      </c>
      <c r="CF44" s="194" t="b">
        <f t="shared" si="34"/>
        <v>0</v>
      </c>
      <c r="CG44" s="194" t="b">
        <f t="shared" si="34"/>
        <v>0</v>
      </c>
      <c r="CH44" s="194" t="b">
        <f t="shared" si="34"/>
        <v>0</v>
      </c>
      <c r="CI44" s="194" t="b">
        <f t="shared" si="34"/>
        <v>0</v>
      </c>
      <c r="CJ44" s="194" t="b">
        <f t="shared" si="34"/>
        <v>0</v>
      </c>
      <c r="CK44" s="194" t="b">
        <f t="shared" si="34"/>
        <v>0</v>
      </c>
      <c r="CL44" s="194" t="b">
        <f t="shared" si="34"/>
        <v>0</v>
      </c>
      <c r="CM44" s="194" t="b">
        <f t="shared" si="34"/>
        <v>0</v>
      </c>
      <c r="CN44" s="194" t="b">
        <f t="shared" si="34"/>
        <v>0</v>
      </c>
      <c r="CO44" s="194" t="b">
        <f t="shared" si="34"/>
        <v>0</v>
      </c>
      <c r="CP44" s="194" t="b">
        <f t="shared" si="34"/>
        <v>0</v>
      </c>
      <c r="CQ44" s="194" t="b">
        <f t="shared" si="34"/>
        <v>0</v>
      </c>
      <c r="CR44" s="194" t="b">
        <f t="shared" si="34"/>
        <v>0</v>
      </c>
      <c r="CS44" s="194" t="b">
        <f t="shared" si="34"/>
        <v>0</v>
      </c>
      <c r="CT44" s="194" t="b">
        <f t="shared" si="34"/>
        <v>0</v>
      </c>
      <c r="CU44" s="194" t="b">
        <f t="shared" si="34"/>
        <v>0</v>
      </c>
      <c r="CV44" s="194" t="b">
        <f t="shared" si="34"/>
        <v>0</v>
      </c>
      <c r="CW44" s="194" t="b">
        <f t="shared" si="34"/>
        <v>0</v>
      </c>
      <c r="CX44" s="194" t="b">
        <f t="shared" si="34"/>
        <v>0</v>
      </c>
      <c r="CY44" s="194" t="b">
        <f t="shared" si="34"/>
        <v>0</v>
      </c>
      <c r="CZ44" s="194" t="b">
        <f t="shared" si="34"/>
        <v>0</v>
      </c>
      <c r="DA44" s="194" t="b">
        <f t="shared" si="34"/>
        <v>0</v>
      </c>
      <c r="DB44" s="194" t="b">
        <f t="shared" si="34"/>
        <v>0</v>
      </c>
      <c r="DC44" s="194">
        <f t="shared" si="33"/>
        <v>0</v>
      </c>
    </row>
    <row r="45" spans="1:117" ht="17.25" customHeight="1">
      <c r="A45" s="534"/>
      <c r="B45" s="535"/>
      <c r="C45" s="539"/>
      <c r="D45" s="540"/>
      <c r="E45" s="540"/>
      <c r="F45" s="540"/>
      <c r="G45" s="541"/>
      <c r="H45" s="545"/>
      <c r="I45" s="546"/>
      <c r="J45" s="547"/>
      <c r="K45" s="551"/>
      <c r="L45" s="552"/>
      <c r="M45" s="521"/>
      <c r="N45" s="522"/>
      <c r="O45" s="555"/>
      <c r="P45" s="556"/>
      <c r="Q45" s="555"/>
      <c r="R45" s="556"/>
      <c r="S45" s="555"/>
      <c r="T45" s="556"/>
      <c r="U45" s="557"/>
      <c r="V45" s="508"/>
      <c r="W45" s="513"/>
      <c r="X45" s="514"/>
      <c r="Y45" s="513"/>
      <c r="Z45" s="514"/>
      <c r="AA45" s="529" t="s">
        <v>46</v>
      </c>
      <c r="AB45" s="530"/>
      <c r="AC45" s="531"/>
      <c r="AD45" s="208"/>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10"/>
      <c r="BW45" s="194" t="s">
        <v>513</v>
      </c>
      <c r="BX45" s="194" t="b">
        <f t="shared" ref="BX45:DB45" si="35">IF((AD44="要支援・要保護"),AD45)</f>
        <v>0</v>
      </c>
      <c r="BY45" s="194" t="b">
        <f t="shared" si="35"/>
        <v>0</v>
      </c>
      <c r="BZ45" s="194" t="b">
        <f t="shared" si="35"/>
        <v>0</v>
      </c>
      <c r="CA45" s="194" t="b">
        <f t="shared" si="35"/>
        <v>0</v>
      </c>
      <c r="CB45" s="194" t="b">
        <f t="shared" si="35"/>
        <v>0</v>
      </c>
      <c r="CC45" s="194" t="b">
        <f t="shared" si="35"/>
        <v>0</v>
      </c>
      <c r="CD45" s="194" t="b">
        <f t="shared" si="35"/>
        <v>0</v>
      </c>
      <c r="CE45" s="194" t="b">
        <f t="shared" si="35"/>
        <v>0</v>
      </c>
      <c r="CF45" s="194" t="b">
        <f t="shared" si="35"/>
        <v>0</v>
      </c>
      <c r="CG45" s="194" t="b">
        <f t="shared" si="35"/>
        <v>0</v>
      </c>
      <c r="CH45" s="194" t="b">
        <f t="shared" si="35"/>
        <v>0</v>
      </c>
      <c r="CI45" s="194" t="b">
        <f t="shared" si="35"/>
        <v>0</v>
      </c>
      <c r="CJ45" s="194" t="b">
        <f t="shared" si="35"/>
        <v>0</v>
      </c>
      <c r="CK45" s="194" t="b">
        <f t="shared" si="35"/>
        <v>0</v>
      </c>
      <c r="CL45" s="194" t="b">
        <f t="shared" si="35"/>
        <v>0</v>
      </c>
      <c r="CM45" s="194" t="b">
        <f t="shared" si="35"/>
        <v>0</v>
      </c>
      <c r="CN45" s="194" t="b">
        <f t="shared" si="35"/>
        <v>0</v>
      </c>
      <c r="CO45" s="194" t="b">
        <f t="shared" si="35"/>
        <v>0</v>
      </c>
      <c r="CP45" s="194" t="b">
        <f t="shared" si="35"/>
        <v>0</v>
      </c>
      <c r="CQ45" s="194" t="b">
        <f t="shared" si="35"/>
        <v>0</v>
      </c>
      <c r="CR45" s="194" t="b">
        <f t="shared" si="35"/>
        <v>0</v>
      </c>
      <c r="CS45" s="194" t="b">
        <f t="shared" si="35"/>
        <v>0</v>
      </c>
      <c r="CT45" s="194" t="b">
        <f t="shared" si="35"/>
        <v>0</v>
      </c>
      <c r="CU45" s="194" t="b">
        <f t="shared" si="35"/>
        <v>0</v>
      </c>
      <c r="CV45" s="194" t="b">
        <f t="shared" si="35"/>
        <v>0</v>
      </c>
      <c r="CW45" s="194" t="b">
        <f t="shared" si="35"/>
        <v>0</v>
      </c>
      <c r="CX45" s="194" t="b">
        <f t="shared" si="35"/>
        <v>0</v>
      </c>
      <c r="CY45" s="194" t="b">
        <f t="shared" si="35"/>
        <v>0</v>
      </c>
      <c r="CZ45" s="194" t="b">
        <f t="shared" si="35"/>
        <v>0</v>
      </c>
      <c r="DA45" s="194" t="b">
        <f t="shared" si="35"/>
        <v>0</v>
      </c>
      <c r="DB45" s="194" t="b">
        <f t="shared" si="35"/>
        <v>0</v>
      </c>
      <c r="DC45" s="194">
        <f t="shared" si="33"/>
        <v>0</v>
      </c>
    </row>
    <row r="46" spans="1:117" ht="15.75" customHeight="1">
      <c r="A46" s="532"/>
      <c r="B46" s="533"/>
      <c r="C46" s="536"/>
      <c r="D46" s="537"/>
      <c r="E46" s="537"/>
      <c r="F46" s="537"/>
      <c r="G46" s="538"/>
      <c r="H46" s="542"/>
      <c r="I46" s="543"/>
      <c r="J46" s="544"/>
      <c r="K46" s="548" t="str">
        <f>IF(OR(H46="",$K$7="",NOT(ISNUMBER(H46)),NOT(ISNUMBER($K$7))),"0",IF(H46&gt;$K$7,IF(DATE(YEAR($K$7),4,1)&lt;H46,"0",DATEDIF(H46,DATE(YEAR($K$7),4,1),"Y")),DATEDIF(H46,$K$7,"Y")))</f>
        <v>0</v>
      </c>
      <c r="L46" s="549"/>
      <c r="M46" s="227"/>
      <c r="N46" s="228"/>
      <c r="O46" s="553"/>
      <c r="P46" s="554"/>
      <c r="Q46" s="553"/>
      <c r="R46" s="554"/>
      <c r="S46" s="553"/>
      <c r="T46" s="554"/>
      <c r="U46" s="557" t="str">
        <f>IF(SUM(AD47:BH47)=0, "", SUM(AD47:BH47))</f>
        <v/>
      </c>
      <c r="V46" s="508">
        <f>SUM(AD48:BH48)</f>
        <v>0</v>
      </c>
      <c r="W46" s="511">
        <f>SUM(AD50:BH50)</f>
        <v>0</v>
      </c>
      <c r="X46" s="512"/>
      <c r="Y46" s="511">
        <f>SUM(AD47:BH48)</f>
        <v>0</v>
      </c>
      <c r="Z46" s="512"/>
      <c r="AA46" s="229"/>
      <c r="AB46" s="515" t="s">
        <v>483</v>
      </c>
      <c r="AC46" s="516"/>
      <c r="AD46" s="230"/>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2"/>
      <c r="BO46" s="265"/>
      <c r="BP46" s="265" t="s">
        <v>503</v>
      </c>
      <c r="BQ46" s="265" t="s">
        <v>504</v>
      </c>
      <c r="BR46" s="265" t="s">
        <v>505</v>
      </c>
      <c r="BS46" s="265"/>
      <c r="BT46" s="265"/>
      <c r="BX46" s="194">
        <v>1</v>
      </c>
      <c r="BY46" s="194">
        <v>2</v>
      </c>
      <c r="BZ46" s="194">
        <v>3</v>
      </c>
      <c r="CA46" s="194">
        <v>4</v>
      </c>
      <c r="CB46" s="194">
        <v>5</v>
      </c>
      <c r="CC46" s="194">
        <v>6</v>
      </c>
      <c r="CD46" s="194">
        <v>7</v>
      </c>
      <c r="CE46" s="194">
        <v>8</v>
      </c>
      <c r="CF46" s="194">
        <v>9</v>
      </c>
      <c r="CG46" s="194">
        <v>10</v>
      </c>
      <c r="CH46" s="194">
        <v>11</v>
      </c>
      <c r="CI46" s="194">
        <v>12</v>
      </c>
      <c r="CJ46" s="194">
        <v>13</v>
      </c>
      <c r="CK46" s="194">
        <v>14</v>
      </c>
      <c r="CL46" s="194">
        <v>15</v>
      </c>
      <c r="CM46" s="194">
        <v>16</v>
      </c>
      <c r="CN46" s="194">
        <v>17</v>
      </c>
      <c r="CO46" s="194">
        <v>18</v>
      </c>
      <c r="CP46" s="194">
        <v>19</v>
      </c>
      <c r="CQ46" s="194">
        <v>20</v>
      </c>
      <c r="CR46" s="194">
        <v>21</v>
      </c>
      <c r="CS46" s="194">
        <v>22</v>
      </c>
      <c r="CT46" s="194">
        <v>23</v>
      </c>
      <c r="CU46" s="194">
        <v>24</v>
      </c>
      <c r="CV46" s="194">
        <v>25</v>
      </c>
      <c r="CW46" s="194">
        <v>26</v>
      </c>
      <c r="CX46" s="194">
        <v>27</v>
      </c>
      <c r="CY46" s="194">
        <v>28</v>
      </c>
      <c r="CZ46" s="194">
        <v>29</v>
      </c>
      <c r="DA46" s="194">
        <v>30</v>
      </c>
      <c r="DB46" s="194">
        <v>31</v>
      </c>
      <c r="DC46" s="194" t="s">
        <v>29</v>
      </c>
    </row>
    <row r="47" spans="1:117" ht="17.25" customHeight="1">
      <c r="A47" s="532"/>
      <c r="B47" s="533"/>
      <c r="C47" s="536"/>
      <c r="D47" s="537"/>
      <c r="E47" s="537"/>
      <c r="F47" s="537"/>
      <c r="G47" s="538"/>
      <c r="H47" s="542"/>
      <c r="I47" s="543"/>
      <c r="J47" s="544"/>
      <c r="K47" s="550"/>
      <c r="L47" s="549"/>
      <c r="M47" s="517">
        <f>COUNTIF(AD47:BH47,"○")</f>
        <v>0</v>
      </c>
      <c r="N47" s="518"/>
      <c r="O47" s="553"/>
      <c r="P47" s="554"/>
      <c r="Q47" s="553"/>
      <c r="R47" s="554"/>
      <c r="S47" s="553"/>
      <c r="T47" s="554"/>
      <c r="U47" s="557"/>
      <c r="V47" s="508"/>
      <c r="W47" s="511"/>
      <c r="X47" s="512"/>
      <c r="Y47" s="511"/>
      <c r="Z47" s="512"/>
      <c r="AA47" s="523" t="s">
        <v>44</v>
      </c>
      <c r="AB47" s="524"/>
      <c r="AC47" s="525"/>
      <c r="AD47" s="230"/>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2"/>
      <c r="BO47" s="265" t="s">
        <v>506</v>
      </c>
      <c r="BP47" s="265">
        <f>IF(AND(K46=0,Y46&gt;0),Y46,)</f>
        <v>0</v>
      </c>
      <c r="BQ47" s="265">
        <f>IF(AND(K46=1,Y46&gt;0),Y46,)</f>
        <v>0</v>
      </c>
      <c r="BR47" s="265">
        <f>IF(AND(K46=2,Y46&gt;0),Y46,)</f>
        <v>0</v>
      </c>
      <c r="BS47" s="265" t="s">
        <v>507</v>
      </c>
      <c r="BT47" s="265" t="b">
        <f>IF((O46="あり"),U46)</f>
        <v>0</v>
      </c>
      <c r="BW47" s="194" t="s">
        <v>510</v>
      </c>
      <c r="BX47" s="265" t="b">
        <f t="shared" ref="BX47:DB47" si="36">IF((AD49="生保"),AD50)</f>
        <v>0</v>
      </c>
      <c r="BY47" s="194" t="b">
        <f t="shared" si="36"/>
        <v>0</v>
      </c>
      <c r="BZ47" s="194" t="b">
        <f t="shared" si="36"/>
        <v>0</v>
      </c>
      <c r="CA47" s="194" t="b">
        <f t="shared" si="36"/>
        <v>0</v>
      </c>
      <c r="CB47" s="194" t="b">
        <f t="shared" si="36"/>
        <v>0</v>
      </c>
      <c r="CC47" s="194" t="b">
        <f t="shared" si="36"/>
        <v>0</v>
      </c>
      <c r="CD47" s="194" t="b">
        <f t="shared" si="36"/>
        <v>0</v>
      </c>
      <c r="CE47" s="194" t="b">
        <f t="shared" si="36"/>
        <v>0</v>
      </c>
      <c r="CF47" s="194" t="b">
        <f t="shared" si="36"/>
        <v>0</v>
      </c>
      <c r="CG47" s="194" t="b">
        <f t="shared" si="36"/>
        <v>0</v>
      </c>
      <c r="CH47" s="194" t="b">
        <f t="shared" si="36"/>
        <v>0</v>
      </c>
      <c r="CI47" s="194" t="b">
        <f t="shared" si="36"/>
        <v>0</v>
      </c>
      <c r="CJ47" s="194" t="b">
        <f t="shared" si="36"/>
        <v>0</v>
      </c>
      <c r="CK47" s="194" t="b">
        <f t="shared" si="36"/>
        <v>0</v>
      </c>
      <c r="CL47" s="194" t="b">
        <f t="shared" si="36"/>
        <v>0</v>
      </c>
      <c r="CM47" s="194" t="b">
        <f t="shared" si="36"/>
        <v>0</v>
      </c>
      <c r="CN47" s="194" t="b">
        <f t="shared" si="36"/>
        <v>0</v>
      </c>
      <c r="CO47" s="194" t="b">
        <f t="shared" si="36"/>
        <v>0</v>
      </c>
      <c r="CP47" s="194" t="b">
        <f t="shared" si="36"/>
        <v>0</v>
      </c>
      <c r="CQ47" s="194" t="b">
        <f t="shared" si="36"/>
        <v>0</v>
      </c>
      <c r="CR47" s="194" t="b">
        <f t="shared" si="36"/>
        <v>0</v>
      </c>
      <c r="CS47" s="194" t="b">
        <f t="shared" si="36"/>
        <v>0</v>
      </c>
      <c r="CT47" s="194" t="b">
        <f t="shared" si="36"/>
        <v>0</v>
      </c>
      <c r="CU47" s="194" t="b">
        <f t="shared" si="36"/>
        <v>0</v>
      </c>
      <c r="CV47" s="194" t="b">
        <f t="shared" si="36"/>
        <v>0</v>
      </c>
      <c r="CW47" s="194" t="b">
        <f t="shared" si="36"/>
        <v>0</v>
      </c>
      <c r="CX47" s="194" t="b">
        <f t="shared" si="36"/>
        <v>0</v>
      </c>
      <c r="CY47" s="194" t="b">
        <f t="shared" si="36"/>
        <v>0</v>
      </c>
      <c r="CZ47" s="194" t="b">
        <f t="shared" si="36"/>
        <v>0</v>
      </c>
      <c r="DA47" s="194" t="b">
        <f t="shared" si="36"/>
        <v>0</v>
      </c>
      <c r="DB47" s="194" t="b">
        <f t="shared" si="36"/>
        <v>0</v>
      </c>
      <c r="DC47" s="194">
        <f>SUM(BX47:DB47)</f>
        <v>0</v>
      </c>
    </row>
    <row r="48" spans="1:117" ht="17.25" customHeight="1">
      <c r="A48" s="532"/>
      <c r="B48" s="533"/>
      <c r="C48" s="536"/>
      <c r="D48" s="537"/>
      <c r="E48" s="537"/>
      <c r="F48" s="537"/>
      <c r="G48" s="538"/>
      <c r="H48" s="542"/>
      <c r="I48" s="543"/>
      <c r="J48" s="544"/>
      <c r="K48" s="550"/>
      <c r="L48" s="549"/>
      <c r="M48" s="519"/>
      <c r="N48" s="520"/>
      <c r="O48" s="553"/>
      <c r="P48" s="554"/>
      <c r="Q48" s="553"/>
      <c r="R48" s="554"/>
      <c r="S48" s="553"/>
      <c r="T48" s="554"/>
      <c r="U48" s="557"/>
      <c r="V48" s="508"/>
      <c r="W48" s="511"/>
      <c r="X48" s="512"/>
      <c r="Y48" s="511"/>
      <c r="Z48" s="512"/>
      <c r="AA48" s="233"/>
      <c r="AB48" s="526" t="s">
        <v>500</v>
      </c>
      <c r="AC48" s="527"/>
      <c r="AD48" s="234"/>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5"/>
      <c r="BO48" s="265"/>
      <c r="BP48" s="265"/>
      <c r="BQ48" s="265"/>
      <c r="BR48" s="265"/>
      <c r="BS48" s="265" t="s">
        <v>508</v>
      </c>
      <c r="BT48" s="265" t="b">
        <f>IF((Q46="あり"),U46)</f>
        <v>0</v>
      </c>
      <c r="BW48" s="194" t="s">
        <v>511</v>
      </c>
      <c r="BX48" s="194" t="b">
        <f t="shared" ref="BX48:DB48" si="37">IF((AD49="非課税"),AD50)</f>
        <v>0</v>
      </c>
      <c r="BY48" s="194" t="b">
        <f t="shared" si="37"/>
        <v>0</v>
      </c>
      <c r="BZ48" s="194" t="b">
        <f t="shared" si="37"/>
        <v>0</v>
      </c>
      <c r="CA48" s="194" t="b">
        <f t="shared" si="37"/>
        <v>0</v>
      </c>
      <c r="CB48" s="194" t="b">
        <f t="shared" si="37"/>
        <v>0</v>
      </c>
      <c r="CC48" s="194" t="b">
        <f t="shared" si="37"/>
        <v>0</v>
      </c>
      <c r="CD48" s="194" t="b">
        <f t="shared" si="37"/>
        <v>0</v>
      </c>
      <c r="CE48" s="194" t="b">
        <f t="shared" si="37"/>
        <v>0</v>
      </c>
      <c r="CF48" s="194" t="b">
        <f t="shared" si="37"/>
        <v>0</v>
      </c>
      <c r="CG48" s="194" t="b">
        <f t="shared" si="37"/>
        <v>0</v>
      </c>
      <c r="CH48" s="194" t="b">
        <f t="shared" si="37"/>
        <v>0</v>
      </c>
      <c r="CI48" s="194" t="b">
        <f t="shared" si="37"/>
        <v>0</v>
      </c>
      <c r="CJ48" s="194" t="b">
        <f t="shared" si="37"/>
        <v>0</v>
      </c>
      <c r="CK48" s="194" t="b">
        <f t="shared" si="37"/>
        <v>0</v>
      </c>
      <c r="CL48" s="194" t="b">
        <f t="shared" si="37"/>
        <v>0</v>
      </c>
      <c r="CM48" s="194" t="b">
        <f t="shared" si="37"/>
        <v>0</v>
      </c>
      <c r="CN48" s="194" t="b">
        <f t="shared" si="37"/>
        <v>0</v>
      </c>
      <c r="CO48" s="194" t="b">
        <f t="shared" si="37"/>
        <v>0</v>
      </c>
      <c r="CP48" s="194" t="b">
        <f t="shared" si="37"/>
        <v>0</v>
      </c>
      <c r="CQ48" s="194" t="b">
        <f t="shared" si="37"/>
        <v>0</v>
      </c>
      <c r="CR48" s="194" t="b">
        <f t="shared" si="37"/>
        <v>0</v>
      </c>
      <c r="CS48" s="194" t="b">
        <f t="shared" si="37"/>
        <v>0</v>
      </c>
      <c r="CT48" s="194" t="b">
        <f t="shared" si="37"/>
        <v>0</v>
      </c>
      <c r="CU48" s="194" t="b">
        <f t="shared" si="37"/>
        <v>0</v>
      </c>
      <c r="CV48" s="194" t="b">
        <f t="shared" si="37"/>
        <v>0</v>
      </c>
      <c r="CW48" s="194" t="b">
        <f t="shared" si="37"/>
        <v>0</v>
      </c>
      <c r="CX48" s="194" t="b">
        <f t="shared" si="37"/>
        <v>0</v>
      </c>
      <c r="CY48" s="194" t="b">
        <f t="shared" si="37"/>
        <v>0</v>
      </c>
      <c r="CZ48" s="194" t="b">
        <f t="shared" si="37"/>
        <v>0</v>
      </c>
      <c r="DA48" s="194" t="b">
        <f t="shared" si="37"/>
        <v>0</v>
      </c>
      <c r="DB48" s="194" t="b">
        <f t="shared" si="37"/>
        <v>0</v>
      </c>
      <c r="DC48" s="194">
        <f t="shared" ref="DC48:DC50" si="38">SUM(BX48:DB48)</f>
        <v>0</v>
      </c>
    </row>
    <row r="49" spans="1:107" ht="15.75" customHeight="1">
      <c r="A49" s="532"/>
      <c r="B49" s="533"/>
      <c r="C49" s="536"/>
      <c r="D49" s="537"/>
      <c r="E49" s="537"/>
      <c r="F49" s="537"/>
      <c r="G49" s="538"/>
      <c r="H49" s="542"/>
      <c r="I49" s="543"/>
      <c r="J49" s="544"/>
      <c r="K49" s="550"/>
      <c r="L49" s="549"/>
      <c r="M49" s="519"/>
      <c r="N49" s="520"/>
      <c r="O49" s="553"/>
      <c r="P49" s="554"/>
      <c r="Q49" s="553"/>
      <c r="R49" s="554"/>
      <c r="S49" s="553"/>
      <c r="T49" s="554"/>
      <c r="U49" s="557"/>
      <c r="V49" s="508"/>
      <c r="W49" s="511"/>
      <c r="X49" s="512"/>
      <c r="Y49" s="511"/>
      <c r="Z49" s="512"/>
      <c r="AA49" s="528" t="s">
        <v>45</v>
      </c>
      <c r="AB49" s="526"/>
      <c r="AC49" s="527"/>
      <c r="AD49" s="236"/>
      <c r="AE49" s="237"/>
      <c r="AF49" s="237"/>
      <c r="AG49" s="238"/>
      <c r="AH49" s="238"/>
      <c r="AI49" s="239"/>
      <c r="AJ49" s="238"/>
      <c r="AK49" s="237"/>
      <c r="AL49" s="238"/>
      <c r="AM49" s="240"/>
      <c r="AN49" s="239"/>
      <c r="AO49" s="237"/>
      <c r="AP49" s="237"/>
      <c r="AQ49" s="238"/>
      <c r="AR49" s="239"/>
      <c r="AS49" s="238"/>
      <c r="AT49" s="238"/>
      <c r="AU49" s="238"/>
      <c r="AV49" s="239"/>
      <c r="AW49" s="238"/>
      <c r="AX49" s="239"/>
      <c r="AY49" s="238"/>
      <c r="AZ49" s="238"/>
      <c r="BA49" s="239"/>
      <c r="BB49" s="237"/>
      <c r="BC49" s="238"/>
      <c r="BD49" s="239"/>
      <c r="BE49" s="237"/>
      <c r="BF49" s="238"/>
      <c r="BG49" s="239"/>
      <c r="BH49" s="241"/>
      <c r="BO49" s="265"/>
      <c r="BP49" s="265"/>
      <c r="BQ49" s="265"/>
      <c r="BR49" s="265"/>
      <c r="BS49" s="265" t="s">
        <v>509</v>
      </c>
      <c r="BT49" s="265" t="b">
        <f>IF((S46="あり"),U46)</f>
        <v>0</v>
      </c>
      <c r="BW49" s="194" t="s">
        <v>512</v>
      </c>
      <c r="BX49" s="194" t="b">
        <f t="shared" ref="BX49:DB49" si="39">IF((AD49="360万未満"),AD50)</f>
        <v>0</v>
      </c>
      <c r="BY49" s="194" t="b">
        <f t="shared" si="39"/>
        <v>0</v>
      </c>
      <c r="BZ49" s="194" t="b">
        <f t="shared" si="39"/>
        <v>0</v>
      </c>
      <c r="CA49" s="194" t="b">
        <f t="shared" si="39"/>
        <v>0</v>
      </c>
      <c r="CB49" s="194" t="b">
        <f t="shared" si="39"/>
        <v>0</v>
      </c>
      <c r="CC49" s="194" t="b">
        <f t="shared" si="39"/>
        <v>0</v>
      </c>
      <c r="CD49" s="194" t="b">
        <f t="shared" si="39"/>
        <v>0</v>
      </c>
      <c r="CE49" s="194" t="b">
        <f t="shared" si="39"/>
        <v>0</v>
      </c>
      <c r="CF49" s="194" t="b">
        <f t="shared" si="39"/>
        <v>0</v>
      </c>
      <c r="CG49" s="194" t="b">
        <f t="shared" si="39"/>
        <v>0</v>
      </c>
      <c r="CH49" s="194" t="b">
        <f t="shared" si="39"/>
        <v>0</v>
      </c>
      <c r="CI49" s="194" t="b">
        <f t="shared" si="39"/>
        <v>0</v>
      </c>
      <c r="CJ49" s="194" t="b">
        <f t="shared" si="39"/>
        <v>0</v>
      </c>
      <c r="CK49" s="194" t="b">
        <f t="shared" si="39"/>
        <v>0</v>
      </c>
      <c r="CL49" s="194" t="b">
        <f t="shared" si="39"/>
        <v>0</v>
      </c>
      <c r="CM49" s="194" t="b">
        <f t="shared" si="39"/>
        <v>0</v>
      </c>
      <c r="CN49" s="194" t="b">
        <f t="shared" si="39"/>
        <v>0</v>
      </c>
      <c r="CO49" s="194" t="b">
        <f t="shared" si="39"/>
        <v>0</v>
      </c>
      <c r="CP49" s="194" t="b">
        <f t="shared" si="39"/>
        <v>0</v>
      </c>
      <c r="CQ49" s="194" t="b">
        <f t="shared" si="39"/>
        <v>0</v>
      </c>
      <c r="CR49" s="194" t="b">
        <f t="shared" si="39"/>
        <v>0</v>
      </c>
      <c r="CS49" s="194" t="b">
        <f t="shared" si="39"/>
        <v>0</v>
      </c>
      <c r="CT49" s="194" t="b">
        <f t="shared" si="39"/>
        <v>0</v>
      </c>
      <c r="CU49" s="194" t="b">
        <f t="shared" si="39"/>
        <v>0</v>
      </c>
      <c r="CV49" s="194" t="b">
        <f t="shared" si="39"/>
        <v>0</v>
      </c>
      <c r="CW49" s="194" t="b">
        <f t="shared" si="39"/>
        <v>0</v>
      </c>
      <c r="CX49" s="194" t="b">
        <f t="shared" si="39"/>
        <v>0</v>
      </c>
      <c r="CY49" s="194" t="b">
        <f t="shared" si="39"/>
        <v>0</v>
      </c>
      <c r="CZ49" s="194" t="b">
        <f t="shared" si="39"/>
        <v>0</v>
      </c>
      <c r="DA49" s="194" t="b">
        <f t="shared" si="39"/>
        <v>0</v>
      </c>
      <c r="DB49" s="194" t="b">
        <f t="shared" si="39"/>
        <v>0</v>
      </c>
      <c r="DC49" s="194">
        <f t="shared" si="38"/>
        <v>0</v>
      </c>
    </row>
    <row r="50" spans="1:107" ht="17.25" customHeight="1">
      <c r="A50" s="534"/>
      <c r="B50" s="535"/>
      <c r="C50" s="539"/>
      <c r="D50" s="540"/>
      <c r="E50" s="540"/>
      <c r="F50" s="540"/>
      <c r="G50" s="541"/>
      <c r="H50" s="545"/>
      <c r="I50" s="546"/>
      <c r="J50" s="547"/>
      <c r="K50" s="551"/>
      <c r="L50" s="552"/>
      <c r="M50" s="521"/>
      <c r="N50" s="522"/>
      <c r="O50" s="555"/>
      <c r="P50" s="556"/>
      <c r="Q50" s="555"/>
      <c r="R50" s="556"/>
      <c r="S50" s="555"/>
      <c r="T50" s="556"/>
      <c r="U50" s="557"/>
      <c r="V50" s="508"/>
      <c r="W50" s="513"/>
      <c r="X50" s="514"/>
      <c r="Y50" s="513"/>
      <c r="Z50" s="514"/>
      <c r="AA50" s="529" t="s">
        <v>46</v>
      </c>
      <c r="AB50" s="530"/>
      <c r="AC50" s="531"/>
      <c r="AD50" s="208"/>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10"/>
      <c r="BW50" s="194" t="s">
        <v>513</v>
      </c>
      <c r="BX50" s="194" t="b">
        <f t="shared" ref="BX50:DB50" si="40">IF((AD49="要支援・要保護"),AD50)</f>
        <v>0</v>
      </c>
      <c r="BY50" s="194" t="b">
        <f t="shared" si="40"/>
        <v>0</v>
      </c>
      <c r="BZ50" s="194" t="b">
        <f t="shared" si="40"/>
        <v>0</v>
      </c>
      <c r="CA50" s="194" t="b">
        <f t="shared" si="40"/>
        <v>0</v>
      </c>
      <c r="CB50" s="194" t="b">
        <f t="shared" si="40"/>
        <v>0</v>
      </c>
      <c r="CC50" s="194" t="b">
        <f t="shared" si="40"/>
        <v>0</v>
      </c>
      <c r="CD50" s="194" t="b">
        <f t="shared" si="40"/>
        <v>0</v>
      </c>
      <c r="CE50" s="194" t="b">
        <f t="shared" si="40"/>
        <v>0</v>
      </c>
      <c r="CF50" s="194" t="b">
        <f t="shared" si="40"/>
        <v>0</v>
      </c>
      <c r="CG50" s="194" t="b">
        <f t="shared" si="40"/>
        <v>0</v>
      </c>
      <c r="CH50" s="194" t="b">
        <f t="shared" si="40"/>
        <v>0</v>
      </c>
      <c r="CI50" s="194" t="b">
        <f t="shared" si="40"/>
        <v>0</v>
      </c>
      <c r="CJ50" s="194" t="b">
        <f t="shared" si="40"/>
        <v>0</v>
      </c>
      <c r="CK50" s="194" t="b">
        <f t="shared" si="40"/>
        <v>0</v>
      </c>
      <c r="CL50" s="194" t="b">
        <f t="shared" si="40"/>
        <v>0</v>
      </c>
      <c r="CM50" s="194" t="b">
        <f t="shared" si="40"/>
        <v>0</v>
      </c>
      <c r="CN50" s="194" t="b">
        <f t="shared" si="40"/>
        <v>0</v>
      </c>
      <c r="CO50" s="194" t="b">
        <f t="shared" si="40"/>
        <v>0</v>
      </c>
      <c r="CP50" s="194" t="b">
        <f t="shared" si="40"/>
        <v>0</v>
      </c>
      <c r="CQ50" s="194" t="b">
        <f t="shared" si="40"/>
        <v>0</v>
      </c>
      <c r="CR50" s="194" t="b">
        <f t="shared" si="40"/>
        <v>0</v>
      </c>
      <c r="CS50" s="194" t="b">
        <f t="shared" si="40"/>
        <v>0</v>
      </c>
      <c r="CT50" s="194" t="b">
        <f t="shared" si="40"/>
        <v>0</v>
      </c>
      <c r="CU50" s="194" t="b">
        <f t="shared" si="40"/>
        <v>0</v>
      </c>
      <c r="CV50" s="194" t="b">
        <f t="shared" si="40"/>
        <v>0</v>
      </c>
      <c r="CW50" s="194" t="b">
        <f t="shared" si="40"/>
        <v>0</v>
      </c>
      <c r="CX50" s="194" t="b">
        <f t="shared" si="40"/>
        <v>0</v>
      </c>
      <c r="CY50" s="194" t="b">
        <f t="shared" si="40"/>
        <v>0</v>
      </c>
      <c r="CZ50" s="194" t="b">
        <f t="shared" si="40"/>
        <v>0</v>
      </c>
      <c r="DA50" s="194" t="b">
        <f t="shared" si="40"/>
        <v>0</v>
      </c>
      <c r="DB50" s="194" t="b">
        <f t="shared" si="40"/>
        <v>0</v>
      </c>
      <c r="DC50" s="194">
        <f t="shared" si="38"/>
        <v>0</v>
      </c>
    </row>
    <row r="51" spans="1:107" ht="15.75" customHeight="1">
      <c r="A51" s="532"/>
      <c r="B51" s="533"/>
      <c r="C51" s="536"/>
      <c r="D51" s="537"/>
      <c r="E51" s="537"/>
      <c r="F51" s="537"/>
      <c r="G51" s="538"/>
      <c r="H51" s="542"/>
      <c r="I51" s="543"/>
      <c r="J51" s="544"/>
      <c r="K51" s="548" t="str">
        <f>IF(OR(H51="",$K$7="",NOT(ISNUMBER(H51)),NOT(ISNUMBER($K$7))),"0",IF(H51&gt;$K$7,IF(DATE(YEAR($K$7),4,1)&lt;H51,"0",DATEDIF(H51,DATE(YEAR($K$7),4,1),"Y")),DATEDIF(H51,$K$7,"Y")))</f>
        <v>0</v>
      </c>
      <c r="L51" s="549"/>
      <c r="M51" s="227"/>
      <c r="N51" s="228"/>
      <c r="O51" s="553"/>
      <c r="P51" s="554"/>
      <c r="Q51" s="553"/>
      <c r="R51" s="554"/>
      <c r="S51" s="553"/>
      <c r="T51" s="554"/>
      <c r="U51" s="557" t="str">
        <f>IF(SUM(AD52:BH52)=0, "", SUM(AD52:BH52))</f>
        <v/>
      </c>
      <c r="V51" s="508">
        <f>SUM(AD53:BH53)</f>
        <v>0</v>
      </c>
      <c r="W51" s="511">
        <f>SUM(AD55:BH55)</f>
        <v>0</v>
      </c>
      <c r="X51" s="512"/>
      <c r="Y51" s="511">
        <f>SUM(AD52:BH53)</f>
        <v>0</v>
      </c>
      <c r="Z51" s="512"/>
      <c r="AA51" s="229"/>
      <c r="AB51" s="515" t="s">
        <v>483</v>
      </c>
      <c r="AC51" s="516"/>
      <c r="AD51" s="230"/>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2"/>
      <c r="BO51" s="265"/>
      <c r="BP51" s="265" t="s">
        <v>503</v>
      </c>
      <c r="BQ51" s="265" t="s">
        <v>504</v>
      </c>
      <c r="BR51" s="265" t="s">
        <v>505</v>
      </c>
      <c r="BS51" s="265"/>
      <c r="BT51" s="265"/>
      <c r="BX51" s="194">
        <v>1</v>
      </c>
      <c r="BY51" s="194">
        <v>2</v>
      </c>
      <c r="BZ51" s="194">
        <v>3</v>
      </c>
      <c r="CA51" s="194">
        <v>4</v>
      </c>
      <c r="CB51" s="194">
        <v>5</v>
      </c>
      <c r="CC51" s="194">
        <v>6</v>
      </c>
      <c r="CD51" s="194">
        <v>7</v>
      </c>
      <c r="CE51" s="194">
        <v>8</v>
      </c>
      <c r="CF51" s="194">
        <v>9</v>
      </c>
      <c r="CG51" s="194">
        <v>10</v>
      </c>
      <c r="CH51" s="194">
        <v>11</v>
      </c>
      <c r="CI51" s="194">
        <v>12</v>
      </c>
      <c r="CJ51" s="194">
        <v>13</v>
      </c>
      <c r="CK51" s="194">
        <v>14</v>
      </c>
      <c r="CL51" s="194">
        <v>15</v>
      </c>
      <c r="CM51" s="194">
        <v>16</v>
      </c>
      <c r="CN51" s="194">
        <v>17</v>
      </c>
      <c r="CO51" s="194">
        <v>18</v>
      </c>
      <c r="CP51" s="194">
        <v>19</v>
      </c>
      <c r="CQ51" s="194">
        <v>20</v>
      </c>
      <c r="CR51" s="194">
        <v>21</v>
      </c>
      <c r="CS51" s="194">
        <v>22</v>
      </c>
      <c r="CT51" s="194">
        <v>23</v>
      </c>
      <c r="CU51" s="194">
        <v>24</v>
      </c>
      <c r="CV51" s="194">
        <v>25</v>
      </c>
      <c r="CW51" s="194">
        <v>26</v>
      </c>
      <c r="CX51" s="194">
        <v>27</v>
      </c>
      <c r="CY51" s="194">
        <v>28</v>
      </c>
      <c r="CZ51" s="194">
        <v>29</v>
      </c>
      <c r="DA51" s="194">
        <v>30</v>
      </c>
      <c r="DB51" s="194">
        <v>31</v>
      </c>
      <c r="DC51" s="194" t="s">
        <v>29</v>
      </c>
    </row>
    <row r="52" spans="1:107" ht="17.25" customHeight="1">
      <c r="A52" s="532"/>
      <c r="B52" s="533"/>
      <c r="C52" s="536"/>
      <c r="D52" s="537"/>
      <c r="E52" s="537"/>
      <c r="F52" s="537"/>
      <c r="G52" s="538"/>
      <c r="H52" s="542"/>
      <c r="I52" s="543"/>
      <c r="J52" s="544"/>
      <c r="K52" s="550"/>
      <c r="L52" s="549"/>
      <c r="M52" s="517">
        <f>COUNTIF(AD52:BH52,"○")</f>
        <v>0</v>
      </c>
      <c r="N52" s="518"/>
      <c r="O52" s="553"/>
      <c r="P52" s="554"/>
      <c r="Q52" s="553"/>
      <c r="R52" s="554"/>
      <c r="S52" s="553"/>
      <c r="T52" s="554"/>
      <c r="U52" s="557"/>
      <c r="V52" s="508"/>
      <c r="W52" s="511"/>
      <c r="X52" s="512"/>
      <c r="Y52" s="511"/>
      <c r="Z52" s="512"/>
      <c r="AA52" s="523" t="s">
        <v>44</v>
      </c>
      <c r="AB52" s="524"/>
      <c r="AC52" s="525"/>
      <c r="AD52" s="230"/>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2"/>
      <c r="BO52" s="265" t="s">
        <v>506</v>
      </c>
      <c r="BP52" s="265">
        <f>IF(AND(K51=0,Y51&gt;0),Y51,)</f>
        <v>0</v>
      </c>
      <c r="BQ52" s="265">
        <f>IF(AND(K51=1,Y51&gt;0),Y51,)</f>
        <v>0</v>
      </c>
      <c r="BR52" s="265">
        <f>IF(AND(K51=2,Y51&gt;0),Y51,)</f>
        <v>0</v>
      </c>
      <c r="BS52" s="265" t="s">
        <v>507</v>
      </c>
      <c r="BT52" s="265" t="b">
        <f>IF((O51="あり"),U51)</f>
        <v>0</v>
      </c>
      <c r="BW52" s="194" t="s">
        <v>510</v>
      </c>
      <c r="BX52" s="265" t="b">
        <f t="shared" ref="BX52:DB52" si="41">IF((AD54="生保"),AD55)</f>
        <v>0</v>
      </c>
      <c r="BY52" s="194" t="b">
        <f t="shared" si="41"/>
        <v>0</v>
      </c>
      <c r="BZ52" s="194" t="b">
        <f t="shared" si="41"/>
        <v>0</v>
      </c>
      <c r="CA52" s="194" t="b">
        <f t="shared" si="41"/>
        <v>0</v>
      </c>
      <c r="CB52" s="194" t="b">
        <f t="shared" si="41"/>
        <v>0</v>
      </c>
      <c r="CC52" s="194" t="b">
        <f t="shared" si="41"/>
        <v>0</v>
      </c>
      <c r="CD52" s="194" t="b">
        <f t="shared" si="41"/>
        <v>0</v>
      </c>
      <c r="CE52" s="194" t="b">
        <f t="shared" si="41"/>
        <v>0</v>
      </c>
      <c r="CF52" s="194" t="b">
        <f t="shared" si="41"/>
        <v>0</v>
      </c>
      <c r="CG52" s="194" t="b">
        <f t="shared" si="41"/>
        <v>0</v>
      </c>
      <c r="CH52" s="194" t="b">
        <f t="shared" si="41"/>
        <v>0</v>
      </c>
      <c r="CI52" s="194" t="b">
        <f t="shared" si="41"/>
        <v>0</v>
      </c>
      <c r="CJ52" s="194" t="b">
        <f t="shared" si="41"/>
        <v>0</v>
      </c>
      <c r="CK52" s="194" t="b">
        <f t="shared" si="41"/>
        <v>0</v>
      </c>
      <c r="CL52" s="194" t="b">
        <f t="shared" si="41"/>
        <v>0</v>
      </c>
      <c r="CM52" s="194" t="b">
        <f t="shared" si="41"/>
        <v>0</v>
      </c>
      <c r="CN52" s="194" t="b">
        <f t="shared" si="41"/>
        <v>0</v>
      </c>
      <c r="CO52" s="194" t="b">
        <f t="shared" si="41"/>
        <v>0</v>
      </c>
      <c r="CP52" s="194" t="b">
        <f t="shared" si="41"/>
        <v>0</v>
      </c>
      <c r="CQ52" s="194" t="b">
        <f t="shared" si="41"/>
        <v>0</v>
      </c>
      <c r="CR52" s="194" t="b">
        <f t="shared" si="41"/>
        <v>0</v>
      </c>
      <c r="CS52" s="194" t="b">
        <f t="shared" si="41"/>
        <v>0</v>
      </c>
      <c r="CT52" s="194" t="b">
        <f t="shared" si="41"/>
        <v>0</v>
      </c>
      <c r="CU52" s="194" t="b">
        <f t="shared" si="41"/>
        <v>0</v>
      </c>
      <c r="CV52" s="194" t="b">
        <f t="shared" si="41"/>
        <v>0</v>
      </c>
      <c r="CW52" s="194" t="b">
        <f t="shared" si="41"/>
        <v>0</v>
      </c>
      <c r="CX52" s="194" t="b">
        <f t="shared" si="41"/>
        <v>0</v>
      </c>
      <c r="CY52" s="194" t="b">
        <f t="shared" si="41"/>
        <v>0</v>
      </c>
      <c r="CZ52" s="194" t="b">
        <f t="shared" si="41"/>
        <v>0</v>
      </c>
      <c r="DA52" s="194" t="b">
        <f t="shared" si="41"/>
        <v>0</v>
      </c>
      <c r="DB52" s="194" t="b">
        <f t="shared" si="41"/>
        <v>0</v>
      </c>
      <c r="DC52" s="194">
        <f>SUM(BX52:DB52)</f>
        <v>0</v>
      </c>
    </row>
    <row r="53" spans="1:107" ht="17.25" customHeight="1">
      <c r="A53" s="532"/>
      <c r="B53" s="533"/>
      <c r="C53" s="536"/>
      <c r="D53" s="537"/>
      <c r="E53" s="537"/>
      <c r="F53" s="537"/>
      <c r="G53" s="538"/>
      <c r="H53" s="542"/>
      <c r="I53" s="543"/>
      <c r="J53" s="544"/>
      <c r="K53" s="550"/>
      <c r="L53" s="549"/>
      <c r="M53" s="519"/>
      <c r="N53" s="520"/>
      <c r="O53" s="553"/>
      <c r="P53" s="554"/>
      <c r="Q53" s="553"/>
      <c r="R53" s="554"/>
      <c r="S53" s="553"/>
      <c r="T53" s="554"/>
      <c r="U53" s="557"/>
      <c r="V53" s="508"/>
      <c r="W53" s="511"/>
      <c r="X53" s="512"/>
      <c r="Y53" s="511"/>
      <c r="Z53" s="512"/>
      <c r="AA53" s="233"/>
      <c r="AB53" s="526" t="s">
        <v>500</v>
      </c>
      <c r="AC53" s="527"/>
      <c r="AD53" s="234"/>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5"/>
      <c r="BO53" s="265"/>
      <c r="BP53" s="265"/>
      <c r="BQ53" s="265"/>
      <c r="BR53" s="265"/>
      <c r="BS53" s="265" t="s">
        <v>508</v>
      </c>
      <c r="BT53" s="265" t="b">
        <f>IF((Q51="あり"),U51)</f>
        <v>0</v>
      </c>
      <c r="BW53" s="194" t="s">
        <v>511</v>
      </c>
      <c r="BX53" s="194" t="b">
        <f t="shared" ref="BX53:DB53" si="42">IF((AD54="非課税"),AD55)</f>
        <v>0</v>
      </c>
      <c r="BY53" s="194" t="b">
        <f t="shared" si="42"/>
        <v>0</v>
      </c>
      <c r="BZ53" s="194" t="b">
        <f t="shared" si="42"/>
        <v>0</v>
      </c>
      <c r="CA53" s="194" t="b">
        <f t="shared" si="42"/>
        <v>0</v>
      </c>
      <c r="CB53" s="194" t="b">
        <f t="shared" si="42"/>
        <v>0</v>
      </c>
      <c r="CC53" s="194" t="b">
        <f t="shared" si="42"/>
        <v>0</v>
      </c>
      <c r="CD53" s="194" t="b">
        <f t="shared" si="42"/>
        <v>0</v>
      </c>
      <c r="CE53" s="194" t="b">
        <f t="shared" si="42"/>
        <v>0</v>
      </c>
      <c r="CF53" s="194" t="b">
        <f t="shared" si="42"/>
        <v>0</v>
      </c>
      <c r="CG53" s="194" t="b">
        <f t="shared" si="42"/>
        <v>0</v>
      </c>
      <c r="CH53" s="194" t="b">
        <f t="shared" si="42"/>
        <v>0</v>
      </c>
      <c r="CI53" s="194" t="b">
        <f t="shared" si="42"/>
        <v>0</v>
      </c>
      <c r="CJ53" s="194" t="b">
        <f t="shared" si="42"/>
        <v>0</v>
      </c>
      <c r="CK53" s="194" t="b">
        <f t="shared" si="42"/>
        <v>0</v>
      </c>
      <c r="CL53" s="194" t="b">
        <f t="shared" si="42"/>
        <v>0</v>
      </c>
      <c r="CM53" s="194" t="b">
        <f t="shared" si="42"/>
        <v>0</v>
      </c>
      <c r="CN53" s="194" t="b">
        <f t="shared" si="42"/>
        <v>0</v>
      </c>
      <c r="CO53" s="194" t="b">
        <f t="shared" si="42"/>
        <v>0</v>
      </c>
      <c r="CP53" s="194" t="b">
        <f t="shared" si="42"/>
        <v>0</v>
      </c>
      <c r="CQ53" s="194" t="b">
        <f t="shared" si="42"/>
        <v>0</v>
      </c>
      <c r="CR53" s="194" t="b">
        <f t="shared" si="42"/>
        <v>0</v>
      </c>
      <c r="CS53" s="194" t="b">
        <f t="shared" si="42"/>
        <v>0</v>
      </c>
      <c r="CT53" s="194" t="b">
        <f t="shared" si="42"/>
        <v>0</v>
      </c>
      <c r="CU53" s="194" t="b">
        <f t="shared" si="42"/>
        <v>0</v>
      </c>
      <c r="CV53" s="194" t="b">
        <f t="shared" si="42"/>
        <v>0</v>
      </c>
      <c r="CW53" s="194" t="b">
        <f t="shared" si="42"/>
        <v>0</v>
      </c>
      <c r="CX53" s="194" t="b">
        <f t="shared" si="42"/>
        <v>0</v>
      </c>
      <c r="CY53" s="194" t="b">
        <f t="shared" si="42"/>
        <v>0</v>
      </c>
      <c r="CZ53" s="194" t="b">
        <f t="shared" si="42"/>
        <v>0</v>
      </c>
      <c r="DA53" s="194" t="b">
        <f t="shared" si="42"/>
        <v>0</v>
      </c>
      <c r="DB53" s="194" t="b">
        <f t="shared" si="42"/>
        <v>0</v>
      </c>
      <c r="DC53" s="194">
        <f t="shared" ref="DC53:DC55" si="43">SUM(BX53:DB53)</f>
        <v>0</v>
      </c>
    </row>
    <row r="54" spans="1:107" ht="15.75" customHeight="1">
      <c r="A54" s="532"/>
      <c r="B54" s="533"/>
      <c r="C54" s="536"/>
      <c r="D54" s="537"/>
      <c r="E54" s="537"/>
      <c r="F54" s="537"/>
      <c r="G54" s="538"/>
      <c r="H54" s="542"/>
      <c r="I54" s="543"/>
      <c r="J54" s="544"/>
      <c r="K54" s="550"/>
      <c r="L54" s="549"/>
      <c r="M54" s="519"/>
      <c r="N54" s="520"/>
      <c r="O54" s="553"/>
      <c r="P54" s="554"/>
      <c r="Q54" s="553"/>
      <c r="R54" s="554"/>
      <c r="S54" s="553"/>
      <c r="T54" s="554"/>
      <c r="U54" s="557"/>
      <c r="V54" s="508"/>
      <c r="W54" s="511"/>
      <c r="X54" s="512"/>
      <c r="Y54" s="511"/>
      <c r="Z54" s="512"/>
      <c r="AA54" s="528" t="s">
        <v>45</v>
      </c>
      <c r="AB54" s="526"/>
      <c r="AC54" s="527"/>
      <c r="AD54" s="236"/>
      <c r="AE54" s="237"/>
      <c r="AF54" s="237"/>
      <c r="AG54" s="238"/>
      <c r="AH54" s="238"/>
      <c r="AI54" s="239"/>
      <c r="AJ54" s="238"/>
      <c r="AK54" s="237"/>
      <c r="AL54" s="238"/>
      <c r="AM54" s="240"/>
      <c r="AN54" s="239"/>
      <c r="AO54" s="237"/>
      <c r="AP54" s="237"/>
      <c r="AQ54" s="238"/>
      <c r="AR54" s="239"/>
      <c r="AS54" s="238"/>
      <c r="AT54" s="238"/>
      <c r="AU54" s="238"/>
      <c r="AV54" s="239"/>
      <c r="AW54" s="238"/>
      <c r="AX54" s="239"/>
      <c r="AY54" s="238"/>
      <c r="AZ54" s="238"/>
      <c r="BA54" s="239"/>
      <c r="BB54" s="237"/>
      <c r="BC54" s="238"/>
      <c r="BD54" s="239"/>
      <c r="BE54" s="237"/>
      <c r="BF54" s="238"/>
      <c r="BG54" s="239"/>
      <c r="BH54" s="241"/>
      <c r="BO54" s="265"/>
      <c r="BP54" s="265"/>
      <c r="BQ54" s="265"/>
      <c r="BR54" s="265"/>
      <c r="BS54" s="265" t="s">
        <v>509</v>
      </c>
      <c r="BT54" s="265" t="b">
        <f>IF((S51="あり"),U51)</f>
        <v>0</v>
      </c>
      <c r="BW54" s="194" t="s">
        <v>512</v>
      </c>
      <c r="BX54" s="194" t="b">
        <f t="shared" ref="BX54:DB54" si="44">IF((AD54="360万未満"),AD55)</f>
        <v>0</v>
      </c>
      <c r="BY54" s="194" t="b">
        <f t="shared" si="44"/>
        <v>0</v>
      </c>
      <c r="BZ54" s="194" t="b">
        <f t="shared" si="44"/>
        <v>0</v>
      </c>
      <c r="CA54" s="194" t="b">
        <f t="shared" si="44"/>
        <v>0</v>
      </c>
      <c r="CB54" s="194" t="b">
        <f t="shared" si="44"/>
        <v>0</v>
      </c>
      <c r="CC54" s="194" t="b">
        <f t="shared" si="44"/>
        <v>0</v>
      </c>
      <c r="CD54" s="194" t="b">
        <f t="shared" si="44"/>
        <v>0</v>
      </c>
      <c r="CE54" s="194" t="b">
        <f t="shared" si="44"/>
        <v>0</v>
      </c>
      <c r="CF54" s="194" t="b">
        <f t="shared" si="44"/>
        <v>0</v>
      </c>
      <c r="CG54" s="194" t="b">
        <f t="shared" si="44"/>
        <v>0</v>
      </c>
      <c r="CH54" s="194" t="b">
        <f t="shared" si="44"/>
        <v>0</v>
      </c>
      <c r="CI54" s="194" t="b">
        <f t="shared" si="44"/>
        <v>0</v>
      </c>
      <c r="CJ54" s="194" t="b">
        <f t="shared" si="44"/>
        <v>0</v>
      </c>
      <c r="CK54" s="194" t="b">
        <f t="shared" si="44"/>
        <v>0</v>
      </c>
      <c r="CL54" s="194" t="b">
        <f t="shared" si="44"/>
        <v>0</v>
      </c>
      <c r="CM54" s="194" t="b">
        <f t="shared" si="44"/>
        <v>0</v>
      </c>
      <c r="CN54" s="194" t="b">
        <f t="shared" si="44"/>
        <v>0</v>
      </c>
      <c r="CO54" s="194" t="b">
        <f t="shared" si="44"/>
        <v>0</v>
      </c>
      <c r="CP54" s="194" t="b">
        <f t="shared" si="44"/>
        <v>0</v>
      </c>
      <c r="CQ54" s="194" t="b">
        <f t="shared" si="44"/>
        <v>0</v>
      </c>
      <c r="CR54" s="194" t="b">
        <f t="shared" si="44"/>
        <v>0</v>
      </c>
      <c r="CS54" s="194" t="b">
        <f t="shared" si="44"/>
        <v>0</v>
      </c>
      <c r="CT54" s="194" t="b">
        <f t="shared" si="44"/>
        <v>0</v>
      </c>
      <c r="CU54" s="194" t="b">
        <f t="shared" si="44"/>
        <v>0</v>
      </c>
      <c r="CV54" s="194" t="b">
        <f t="shared" si="44"/>
        <v>0</v>
      </c>
      <c r="CW54" s="194" t="b">
        <f t="shared" si="44"/>
        <v>0</v>
      </c>
      <c r="CX54" s="194" t="b">
        <f t="shared" si="44"/>
        <v>0</v>
      </c>
      <c r="CY54" s="194" t="b">
        <f t="shared" si="44"/>
        <v>0</v>
      </c>
      <c r="CZ54" s="194" t="b">
        <f t="shared" si="44"/>
        <v>0</v>
      </c>
      <c r="DA54" s="194" t="b">
        <f t="shared" si="44"/>
        <v>0</v>
      </c>
      <c r="DB54" s="194" t="b">
        <f t="shared" si="44"/>
        <v>0</v>
      </c>
      <c r="DC54" s="194">
        <f t="shared" si="43"/>
        <v>0</v>
      </c>
    </row>
    <row r="55" spans="1:107" ht="17.25" customHeight="1">
      <c r="A55" s="534"/>
      <c r="B55" s="535"/>
      <c r="C55" s="539"/>
      <c r="D55" s="540"/>
      <c r="E55" s="540"/>
      <c r="F55" s="540"/>
      <c r="G55" s="541"/>
      <c r="H55" s="545"/>
      <c r="I55" s="546"/>
      <c r="J55" s="547"/>
      <c r="K55" s="551"/>
      <c r="L55" s="552"/>
      <c r="M55" s="521"/>
      <c r="N55" s="522"/>
      <c r="O55" s="555"/>
      <c r="P55" s="556"/>
      <c r="Q55" s="555"/>
      <c r="R55" s="556"/>
      <c r="S55" s="555"/>
      <c r="T55" s="556"/>
      <c r="U55" s="557"/>
      <c r="V55" s="508"/>
      <c r="W55" s="513"/>
      <c r="X55" s="514"/>
      <c r="Y55" s="513"/>
      <c r="Z55" s="514"/>
      <c r="AA55" s="529" t="s">
        <v>46</v>
      </c>
      <c r="AB55" s="530"/>
      <c r="AC55" s="531"/>
      <c r="AD55" s="208"/>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10"/>
      <c r="BW55" s="194" t="s">
        <v>513</v>
      </c>
      <c r="BX55" s="194" t="b">
        <f t="shared" ref="BX55:DB55" si="45">IF((AD54="要支援・要保護"),AD55)</f>
        <v>0</v>
      </c>
      <c r="BY55" s="194" t="b">
        <f t="shared" si="45"/>
        <v>0</v>
      </c>
      <c r="BZ55" s="194" t="b">
        <f t="shared" si="45"/>
        <v>0</v>
      </c>
      <c r="CA55" s="194" t="b">
        <f t="shared" si="45"/>
        <v>0</v>
      </c>
      <c r="CB55" s="194" t="b">
        <f t="shared" si="45"/>
        <v>0</v>
      </c>
      <c r="CC55" s="194" t="b">
        <f t="shared" si="45"/>
        <v>0</v>
      </c>
      <c r="CD55" s="194" t="b">
        <f t="shared" si="45"/>
        <v>0</v>
      </c>
      <c r="CE55" s="194" t="b">
        <f t="shared" si="45"/>
        <v>0</v>
      </c>
      <c r="CF55" s="194" t="b">
        <f t="shared" si="45"/>
        <v>0</v>
      </c>
      <c r="CG55" s="194" t="b">
        <f t="shared" si="45"/>
        <v>0</v>
      </c>
      <c r="CH55" s="194" t="b">
        <f t="shared" si="45"/>
        <v>0</v>
      </c>
      <c r="CI55" s="194" t="b">
        <f t="shared" si="45"/>
        <v>0</v>
      </c>
      <c r="CJ55" s="194" t="b">
        <f t="shared" si="45"/>
        <v>0</v>
      </c>
      <c r="CK55" s="194" t="b">
        <f t="shared" si="45"/>
        <v>0</v>
      </c>
      <c r="CL55" s="194" t="b">
        <f t="shared" si="45"/>
        <v>0</v>
      </c>
      <c r="CM55" s="194" t="b">
        <f t="shared" si="45"/>
        <v>0</v>
      </c>
      <c r="CN55" s="194" t="b">
        <f t="shared" si="45"/>
        <v>0</v>
      </c>
      <c r="CO55" s="194" t="b">
        <f t="shared" si="45"/>
        <v>0</v>
      </c>
      <c r="CP55" s="194" t="b">
        <f t="shared" si="45"/>
        <v>0</v>
      </c>
      <c r="CQ55" s="194" t="b">
        <f t="shared" si="45"/>
        <v>0</v>
      </c>
      <c r="CR55" s="194" t="b">
        <f t="shared" si="45"/>
        <v>0</v>
      </c>
      <c r="CS55" s="194" t="b">
        <f t="shared" si="45"/>
        <v>0</v>
      </c>
      <c r="CT55" s="194" t="b">
        <f t="shared" si="45"/>
        <v>0</v>
      </c>
      <c r="CU55" s="194" t="b">
        <f t="shared" si="45"/>
        <v>0</v>
      </c>
      <c r="CV55" s="194" t="b">
        <f t="shared" si="45"/>
        <v>0</v>
      </c>
      <c r="CW55" s="194" t="b">
        <f t="shared" si="45"/>
        <v>0</v>
      </c>
      <c r="CX55" s="194" t="b">
        <f t="shared" si="45"/>
        <v>0</v>
      </c>
      <c r="CY55" s="194" t="b">
        <f t="shared" si="45"/>
        <v>0</v>
      </c>
      <c r="CZ55" s="194" t="b">
        <f t="shared" si="45"/>
        <v>0</v>
      </c>
      <c r="DA55" s="194" t="b">
        <f t="shared" si="45"/>
        <v>0</v>
      </c>
      <c r="DB55" s="194" t="b">
        <f t="shared" si="45"/>
        <v>0</v>
      </c>
      <c r="DC55" s="194">
        <f t="shared" si="43"/>
        <v>0</v>
      </c>
    </row>
    <row r="56" spans="1:107" ht="15.75" customHeight="1">
      <c r="A56" s="532"/>
      <c r="B56" s="533"/>
      <c r="C56" s="536"/>
      <c r="D56" s="537"/>
      <c r="E56" s="537"/>
      <c r="F56" s="537"/>
      <c r="G56" s="538"/>
      <c r="H56" s="542"/>
      <c r="I56" s="543"/>
      <c r="J56" s="544"/>
      <c r="K56" s="548" t="str">
        <f>IF(OR(H56="",$K$7="",NOT(ISNUMBER(H56)),NOT(ISNUMBER($K$7))),"0",IF(H56&gt;$K$7,IF(DATE(YEAR($K$7),4,1)&lt;H56,"0",DATEDIF(H56,DATE(YEAR($K$7),4,1),"Y")),DATEDIF(H56,$K$7,"Y")))</f>
        <v>0</v>
      </c>
      <c r="L56" s="549"/>
      <c r="M56" s="227"/>
      <c r="N56" s="228"/>
      <c r="O56" s="553"/>
      <c r="P56" s="554"/>
      <c r="Q56" s="553"/>
      <c r="R56" s="554"/>
      <c r="S56" s="553"/>
      <c r="T56" s="554"/>
      <c r="U56" s="557" t="str">
        <f>IF(SUM(AD57:BH57)=0, "", SUM(AD57:BH57))</f>
        <v/>
      </c>
      <c r="V56" s="508">
        <f>SUM(AD58:BH58)</f>
        <v>0</v>
      </c>
      <c r="W56" s="511">
        <f>SUM(AD60:BH60)</f>
        <v>0</v>
      </c>
      <c r="X56" s="512"/>
      <c r="Y56" s="511">
        <f>SUM(AD57:BH58)</f>
        <v>0</v>
      </c>
      <c r="Z56" s="512"/>
      <c r="AA56" s="229"/>
      <c r="AB56" s="515" t="s">
        <v>483</v>
      </c>
      <c r="AC56" s="516"/>
      <c r="AD56" s="230"/>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2"/>
      <c r="BO56" s="265"/>
      <c r="BP56" s="265" t="s">
        <v>503</v>
      </c>
      <c r="BQ56" s="265" t="s">
        <v>504</v>
      </c>
      <c r="BR56" s="265" t="s">
        <v>505</v>
      </c>
      <c r="BS56" s="265"/>
      <c r="BT56" s="265"/>
      <c r="BX56" s="194">
        <v>1</v>
      </c>
      <c r="BY56" s="194">
        <v>2</v>
      </c>
      <c r="BZ56" s="194">
        <v>3</v>
      </c>
      <c r="CA56" s="194">
        <v>4</v>
      </c>
      <c r="CB56" s="194">
        <v>5</v>
      </c>
      <c r="CC56" s="194">
        <v>6</v>
      </c>
      <c r="CD56" s="194">
        <v>7</v>
      </c>
      <c r="CE56" s="194">
        <v>8</v>
      </c>
      <c r="CF56" s="194">
        <v>9</v>
      </c>
      <c r="CG56" s="194">
        <v>10</v>
      </c>
      <c r="CH56" s="194">
        <v>11</v>
      </c>
      <c r="CI56" s="194">
        <v>12</v>
      </c>
      <c r="CJ56" s="194">
        <v>13</v>
      </c>
      <c r="CK56" s="194">
        <v>14</v>
      </c>
      <c r="CL56" s="194">
        <v>15</v>
      </c>
      <c r="CM56" s="194">
        <v>16</v>
      </c>
      <c r="CN56" s="194">
        <v>17</v>
      </c>
      <c r="CO56" s="194">
        <v>18</v>
      </c>
      <c r="CP56" s="194">
        <v>19</v>
      </c>
      <c r="CQ56" s="194">
        <v>20</v>
      </c>
      <c r="CR56" s="194">
        <v>21</v>
      </c>
      <c r="CS56" s="194">
        <v>22</v>
      </c>
      <c r="CT56" s="194">
        <v>23</v>
      </c>
      <c r="CU56" s="194">
        <v>24</v>
      </c>
      <c r="CV56" s="194">
        <v>25</v>
      </c>
      <c r="CW56" s="194">
        <v>26</v>
      </c>
      <c r="CX56" s="194">
        <v>27</v>
      </c>
      <c r="CY56" s="194">
        <v>28</v>
      </c>
      <c r="CZ56" s="194">
        <v>29</v>
      </c>
      <c r="DA56" s="194">
        <v>30</v>
      </c>
      <c r="DB56" s="194">
        <v>31</v>
      </c>
      <c r="DC56" s="194" t="s">
        <v>29</v>
      </c>
    </row>
    <row r="57" spans="1:107" ht="17.25" customHeight="1">
      <c r="A57" s="532"/>
      <c r="B57" s="533"/>
      <c r="C57" s="536"/>
      <c r="D57" s="537"/>
      <c r="E57" s="537"/>
      <c r="F57" s="537"/>
      <c r="G57" s="538"/>
      <c r="H57" s="542"/>
      <c r="I57" s="543"/>
      <c r="J57" s="544"/>
      <c r="K57" s="550"/>
      <c r="L57" s="549"/>
      <c r="M57" s="517">
        <f>COUNTIF(AD57:BH57,"○")</f>
        <v>0</v>
      </c>
      <c r="N57" s="518"/>
      <c r="O57" s="553"/>
      <c r="P57" s="554"/>
      <c r="Q57" s="553"/>
      <c r="R57" s="554"/>
      <c r="S57" s="553"/>
      <c r="T57" s="554"/>
      <c r="U57" s="557"/>
      <c r="V57" s="508"/>
      <c r="W57" s="511"/>
      <c r="X57" s="512"/>
      <c r="Y57" s="511"/>
      <c r="Z57" s="512"/>
      <c r="AA57" s="523" t="s">
        <v>44</v>
      </c>
      <c r="AB57" s="524"/>
      <c r="AC57" s="525"/>
      <c r="AD57" s="230"/>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2"/>
      <c r="BO57" s="265" t="s">
        <v>506</v>
      </c>
      <c r="BP57" s="265">
        <f>IF(AND(K56=0,Y56&gt;0),Y56,)</f>
        <v>0</v>
      </c>
      <c r="BQ57" s="265">
        <f>IF(AND(K56=1,Y56&gt;0),Y56,)</f>
        <v>0</v>
      </c>
      <c r="BR57" s="265">
        <f>IF(AND(K56=2,Y56&gt;0),Y56,)</f>
        <v>0</v>
      </c>
      <c r="BS57" s="265" t="s">
        <v>507</v>
      </c>
      <c r="BT57" s="265" t="b">
        <f>IF((O56="あり"),U56)</f>
        <v>0</v>
      </c>
      <c r="BW57" s="194" t="s">
        <v>510</v>
      </c>
      <c r="BX57" s="265" t="b">
        <f t="shared" ref="BX57:DB57" si="46">IF((AD59="生保"),AD60)</f>
        <v>0</v>
      </c>
      <c r="BY57" s="194" t="b">
        <f t="shared" si="46"/>
        <v>0</v>
      </c>
      <c r="BZ57" s="194" t="b">
        <f t="shared" si="46"/>
        <v>0</v>
      </c>
      <c r="CA57" s="194" t="b">
        <f t="shared" si="46"/>
        <v>0</v>
      </c>
      <c r="CB57" s="194" t="b">
        <f t="shared" si="46"/>
        <v>0</v>
      </c>
      <c r="CC57" s="194" t="b">
        <f t="shared" si="46"/>
        <v>0</v>
      </c>
      <c r="CD57" s="194" t="b">
        <f t="shared" si="46"/>
        <v>0</v>
      </c>
      <c r="CE57" s="194" t="b">
        <f t="shared" si="46"/>
        <v>0</v>
      </c>
      <c r="CF57" s="194" t="b">
        <f t="shared" si="46"/>
        <v>0</v>
      </c>
      <c r="CG57" s="194" t="b">
        <f t="shared" si="46"/>
        <v>0</v>
      </c>
      <c r="CH57" s="194" t="b">
        <f t="shared" si="46"/>
        <v>0</v>
      </c>
      <c r="CI57" s="194" t="b">
        <f t="shared" si="46"/>
        <v>0</v>
      </c>
      <c r="CJ57" s="194" t="b">
        <f t="shared" si="46"/>
        <v>0</v>
      </c>
      <c r="CK57" s="194" t="b">
        <f t="shared" si="46"/>
        <v>0</v>
      </c>
      <c r="CL57" s="194" t="b">
        <f t="shared" si="46"/>
        <v>0</v>
      </c>
      <c r="CM57" s="194" t="b">
        <f t="shared" si="46"/>
        <v>0</v>
      </c>
      <c r="CN57" s="194" t="b">
        <f t="shared" si="46"/>
        <v>0</v>
      </c>
      <c r="CO57" s="194" t="b">
        <f t="shared" si="46"/>
        <v>0</v>
      </c>
      <c r="CP57" s="194" t="b">
        <f t="shared" si="46"/>
        <v>0</v>
      </c>
      <c r="CQ57" s="194" t="b">
        <f t="shared" si="46"/>
        <v>0</v>
      </c>
      <c r="CR57" s="194" t="b">
        <f t="shared" si="46"/>
        <v>0</v>
      </c>
      <c r="CS57" s="194" t="b">
        <f t="shared" si="46"/>
        <v>0</v>
      </c>
      <c r="CT57" s="194" t="b">
        <f t="shared" si="46"/>
        <v>0</v>
      </c>
      <c r="CU57" s="194" t="b">
        <f t="shared" si="46"/>
        <v>0</v>
      </c>
      <c r="CV57" s="194" t="b">
        <f t="shared" si="46"/>
        <v>0</v>
      </c>
      <c r="CW57" s="194" t="b">
        <f t="shared" si="46"/>
        <v>0</v>
      </c>
      <c r="CX57" s="194" t="b">
        <f t="shared" si="46"/>
        <v>0</v>
      </c>
      <c r="CY57" s="194" t="b">
        <f t="shared" si="46"/>
        <v>0</v>
      </c>
      <c r="CZ57" s="194" t="b">
        <f t="shared" si="46"/>
        <v>0</v>
      </c>
      <c r="DA57" s="194" t="b">
        <f t="shared" si="46"/>
        <v>0</v>
      </c>
      <c r="DB57" s="194" t="b">
        <f t="shared" si="46"/>
        <v>0</v>
      </c>
      <c r="DC57" s="194">
        <f>SUM(BX57:DB57)</f>
        <v>0</v>
      </c>
    </row>
    <row r="58" spans="1:107" ht="17.25" customHeight="1">
      <c r="A58" s="532"/>
      <c r="B58" s="533"/>
      <c r="C58" s="536"/>
      <c r="D58" s="537"/>
      <c r="E58" s="537"/>
      <c r="F58" s="537"/>
      <c r="G58" s="538"/>
      <c r="H58" s="542"/>
      <c r="I58" s="543"/>
      <c r="J58" s="544"/>
      <c r="K58" s="550"/>
      <c r="L58" s="549"/>
      <c r="M58" s="519"/>
      <c r="N58" s="520"/>
      <c r="O58" s="553"/>
      <c r="P58" s="554"/>
      <c r="Q58" s="553"/>
      <c r="R58" s="554"/>
      <c r="S58" s="553"/>
      <c r="T58" s="554"/>
      <c r="U58" s="557"/>
      <c r="V58" s="508"/>
      <c r="W58" s="511"/>
      <c r="X58" s="512"/>
      <c r="Y58" s="511"/>
      <c r="Z58" s="512"/>
      <c r="AA58" s="233"/>
      <c r="AB58" s="526" t="s">
        <v>500</v>
      </c>
      <c r="AC58" s="527"/>
      <c r="AD58" s="234"/>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5"/>
      <c r="BO58" s="265"/>
      <c r="BP58" s="265"/>
      <c r="BQ58" s="265"/>
      <c r="BR58" s="265"/>
      <c r="BS58" s="265" t="s">
        <v>508</v>
      </c>
      <c r="BT58" s="265" t="b">
        <f>IF((Q56="あり"),U56)</f>
        <v>0</v>
      </c>
      <c r="BW58" s="194" t="s">
        <v>511</v>
      </c>
      <c r="BX58" s="194" t="b">
        <f t="shared" ref="BX58:DB58" si="47">IF((AD59="非課税"),AD60)</f>
        <v>0</v>
      </c>
      <c r="BY58" s="194" t="b">
        <f t="shared" si="47"/>
        <v>0</v>
      </c>
      <c r="BZ58" s="194" t="b">
        <f t="shared" si="47"/>
        <v>0</v>
      </c>
      <c r="CA58" s="194" t="b">
        <f t="shared" si="47"/>
        <v>0</v>
      </c>
      <c r="CB58" s="194" t="b">
        <f t="shared" si="47"/>
        <v>0</v>
      </c>
      <c r="CC58" s="194" t="b">
        <f t="shared" si="47"/>
        <v>0</v>
      </c>
      <c r="CD58" s="194" t="b">
        <f t="shared" si="47"/>
        <v>0</v>
      </c>
      <c r="CE58" s="194" t="b">
        <f t="shared" si="47"/>
        <v>0</v>
      </c>
      <c r="CF58" s="194" t="b">
        <f t="shared" si="47"/>
        <v>0</v>
      </c>
      <c r="CG58" s="194" t="b">
        <f t="shared" si="47"/>
        <v>0</v>
      </c>
      <c r="CH58" s="194" t="b">
        <f t="shared" si="47"/>
        <v>0</v>
      </c>
      <c r="CI58" s="194" t="b">
        <f t="shared" si="47"/>
        <v>0</v>
      </c>
      <c r="CJ58" s="194" t="b">
        <f t="shared" si="47"/>
        <v>0</v>
      </c>
      <c r="CK58" s="194" t="b">
        <f t="shared" si="47"/>
        <v>0</v>
      </c>
      <c r="CL58" s="194" t="b">
        <f t="shared" si="47"/>
        <v>0</v>
      </c>
      <c r="CM58" s="194" t="b">
        <f t="shared" si="47"/>
        <v>0</v>
      </c>
      <c r="CN58" s="194" t="b">
        <f t="shared" si="47"/>
        <v>0</v>
      </c>
      <c r="CO58" s="194" t="b">
        <f t="shared" si="47"/>
        <v>0</v>
      </c>
      <c r="CP58" s="194" t="b">
        <f t="shared" si="47"/>
        <v>0</v>
      </c>
      <c r="CQ58" s="194" t="b">
        <f t="shared" si="47"/>
        <v>0</v>
      </c>
      <c r="CR58" s="194" t="b">
        <f t="shared" si="47"/>
        <v>0</v>
      </c>
      <c r="CS58" s="194" t="b">
        <f t="shared" si="47"/>
        <v>0</v>
      </c>
      <c r="CT58" s="194" t="b">
        <f t="shared" si="47"/>
        <v>0</v>
      </c>
      <c r="CU58" s="194" t="b">
        <f t="shared" si="47"/>
        <v>0</v>
      </c>
      <c r="CV58" s="194" t="b">
        <f t="shared" si="47"/>
        <v>0</v>
      </c>
      <c r="CW58" s="194" t="b">
        <f t="shared" si="47"/>
        <v>0</v>
      </c>
      <c r="CX58" s="194" t="b">
        <f t="shared" si="47"/>
        <v>0</v>
      </c>
      <c r="CY58" s="194" t="b">
        <f t="shared" si="47"/>
        <v>0</v>
      </c>
      <c r="CZ58" s="194" t="b">
        <f t="shared" si="47"/>
        <v>0</v>
      </c>
      <c r="DA58" s="194" t="b">
        <f t="shared" si="47"/>
        <v>0</v>
      </c>
      <c r="DB58" s="194" t="b">
        <f t="shared" si="47"/>
        <v>0</v>
      </c>
      <c r="DC58" s="194">
        <f t="shared" ref="DC58:DC60" si="48">SUM(BX58:DB58)</f>
        <v>0</v>
      </c>
    </row>
    <row r="59" spans="1:107" ht="15.75" customHeight="1">
      <c r="A59" s="532"/>
      <c r="B59" s="533"/>
      <c r="C59" s="536"/>
      <c r="D59" s="537"/>
      <c r="E59" s="537"/>
      <c r="F59" s="537"/>
      <c r="G59" s="538"/>
      <c r="H59" s="542"/>
      <c r="I59" s="543"/>
      <c r="J59" s="544"/>
      <c r="K59" s="550"/>
      <c r="L59" s="549"/>
      <c r="M59" s="519"/>
      <c r="N59" s="520"/>
      <c r="O59" s="553"/>
      <c r="P59" s="554"/>
      <c r="Q59" s="553"/>
      <c r="R59" s="554"/>
      <c r="S59" s="553"/>
      <c r="T59" s="554"/>
      <c r="U59" s="557"/>
      <c r="V59" s="508"/>
      <c r="W59" s="511"/>
      <c r="X59" s="512"/>
      <c r="Y59" s="511"/>
      <c r="Z59" s="512"/>
      <c r="AA59" s="528" t="s">
        <v>45</v>
      </c>
      <c r="AB59" s="526"/>
      <c r="AC59" s="527"/>
      <c r="AD59" s="236"/>
      <c r="AE59" s="237"/>
      <c r="AF59" s="237"/>
      <c r="AG59" s="238"/>
      <c r="AH59" s="238"/>
      <c r="AI59" s="239"/>
      <c r="AJ59" s="238"/>
      <c r="AK59" s="237"/>
      <c r="AL59" s="238"/>
      <c r="AM59" s="240"/>
      <c r="AN59" s="239"/>
      <c r="AO59" s="237"/>
      <c r="AP59" s="237"/>
      <c r="AQ59" s="238"/>
      <c r="AR59" s="239"/>
      <c r="AS59" s="238"/>
      <c r="AT59" s="238"/>
      <c r="AU59" s="238"/>
      <c r="AV59" s="239"/>
      <c r="AW59" s="238"/>
      <c r="AX59" s="239"/>
      <c r="AY59" s="238"/>
      <c r="AZ59" s="238"/>
      <c r="BA59" s="239"/>
      <c r="BB59" s="237"/>
      <c r="BC59" s="238"/>
      <c r="BD59" s="239"/>
      <c r="BE59" s="237"/>
      <c r="BF59" s="238"/>
      <c r="BG59" s="239"/>
      <c r="BH59" s="241"/>
      <c r="BO59" s="265"/>
      <c r="BP59" s="265"/>
      <c r="BQ59" s="265"/>
      <c r="BR59" s="265"/>
      <c r="BS59" s="265" t="s">
        <v>509</v>
      </c>
      <c r="BT59" s="265" t="b">
        <f>IF((S56="あり"),U56)</f>
        <v>0</v>
      </c>
      <c r="BW59" s="194" t="s">
        <v>512</v>
      </c>
      <c r="BX59" s="194" t="b">
        <f t="shared" ref="BX59:DB59" si="49">IF((AD59="360万未満"),AD60)</f>
        <v>0</v>
      </c>
      <c r="BY59" s="194" t="b">
        <f t="shared" si="49"/>
        <v>0</v>
      </c>
      <c r="BZ59" s="194" t="b">
        <f t="shared" si="49"/>
        <v>0</v>
      </c>
      <c r="CA59" s="194" t="b">
        <f t="shared" si="49"/>
        <v>0</v>
      </c>
      <c r="CB59" s="194" t="b">
        <f t="shared" si="49"/>
        <v>0</v>
      </c>
      <c r="CC59" s="194" t="b">
        <f t="shared" si="49"/>
        <v>0</v>
      </c>
      <c r="CD59" s="194" t="b">
        <f t="shared" si="49"/>
        <v>0</v>
      </c>
      <c r="CE59" s="194" t="b">
        <f t="shared" si="49"/>
        <v>0</v>
      </c>
      <c r="CF59" s="194" t="b">
        <f t="shared" si="49"/>
        <v>0</v>
      </c>
      <c r="CG59" s="194" t="b">
        <f t="shared" si="49"/>
        <v>0</v>
      </c>
      <c r="CH59" s="194" t="b">
        <f t="shared" si="49"/>
        <v>0</v>
      </c>
      <c r="CI59" s="194" t="b">
        <f t="shared" si="49"/>
        <v>0</v>
      </c>
      <c r="CJ59" s="194" t="b">
        <f t="shared" si="49"/>
        <v>0</v>
      </c>
      <c r="CK59" s="194" t="b">
        <f t="shared" si="49"/>
        <v>0</v>
      </c>
      <c r="CL59" s="194" t="b">
        <f t="shared" si="49"/>
        <v>0</v>
      </c>
      <c r="CM59" s="194" t="b">
        <f t="shared" si="49"/>
        <v>0</v>
      </c>
      <c r="CN59" s="194" t="b">
        <f t="shared" si="49"/>
        <v>0</v>
      </c>
      <c r="CO59" s="194" t="b">
        <f t="shared" si="49"/>
        <v>0</v>
      </c>
      <c r="CP59" s="194" t="b">
        <f t="shared" si="49"/>
        <v>0</v>
      </c>
      <c r="CQ59" s="194" t="b">
        <f t="shared" si="49"/>
        <v>0</v>
      </c>
      <c r="CR59" s="194" t="b">
        <f t="shared" si="49"/>
        <v>0</v>
      </c>
      <c r="CS59" s="194" t="b">
        <f t="shared" si="49"/>
        <v>0</v>
      </c>
      <c r="CT59" s="194" t="b">
        <f t="shared" si="49"/>
        <v>0</v>
      </c>
      <c r="CU59" s="194" t="b">
        <f t="shared" si="49"/>
        <v>0</v>
      </c>
      <c r="CV59" s="194" t="b">
        <f t="shared" si="49"/>
        <v>0</v>
      </c>
      <c r="CW59" s="194" t="b">
        <f t="shared" si="49"/>
        <v>0</v>
      </c>
      <c r="CX59" s="194" t="b">
        <f t="shared" si="49"/>
        <v>0</v>
      </c>
      <c r="CY59" s="194" t="b">
        <f t="shared" si="49"/>
        <v>0</v>
      </c>
      <c r="CZ59" s="194" t="b">
        <f t="shared" si="49"/>
        <v>0</v>
      </c>
      <c r="DA59" s="194" t="b">
        <f t="shared" si="49"/>
        <v>0</v>
      </c>
      <c r="DB59" s="194" t="b">
        <f t="shared" si="49"/>
        <v>0</v>
      </c>
      <c r="DC59" s="194">
        <f t="shared" si="48"/>
        <v>0</v>
      </c>
    </row>
    <row r="60" spans="1:107" ht="17.25" customHeight="1">
      <c r="A60" s="534"/>
      <c r="B60" s="535"/>
      <c r="C60" s="539"/>
      <c r="D60" s="540"/>
      <c r="E60" s="540"/>
      <c r="F60" s="540"/>
      <c r="G60" s="541"/>
      <c r="H60" s="545"/>
      <c r="I60" s="546"/>
      <c r="J60" s="547"/>
      <c r="K60" s="551"/>
      <c r="L60" s="552"/>
      <c r="M60" s="521"/>
      <c r="N60" s="522"/>
      <c r="O60" s="555"/>
      <c r="P60" s="556"/>
      <c r="Q60" s="555"/>
      <c r="R60" s="556"/>
      <c r="S60" s="555"/>
      <c r="T60" s="556"/>
      <c r="U60" s="557"/>
      <c r="V60" s="508"/>
      <c r="W60" s="513"/>
      <c r="X60" s="514"/>
      <c r="Y60" s="513"/>
      <c r="Z60" s="514"/>
      <c r="AA60" s="529" t="s">
        <v>46</v>
      </c>
      <c r="AB60" s="530"/>
      <c r="AC60" s="531"/>
      <c r="AD60" s="208"/>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10"/>
      <c r="BW60" s="194" t="s">
        <v>513</v>
      </c>
      <c r="BX60" s="194" t="b">
        <f t="shared" ref="BX60:DB60" si="50">IF((AD59="要支援・要保護"),AD60)</f>
        <v>0</v>
      </c>
      <c r="BY60" s="194" t="b">
        <f t="shared" si="50"/>
        <v>0</v>
      </c>
      <c r="BZ60" s="194" t="b">
        <f t="shared" si="50"/>
        <v>0</v>
      </c>
      <c r="CA60" s="194" t="b">
        <f t="shared" si="50"/>
        <v>0</v>
      </c>
      <c r="CB60" s="194" t="b">
        <f t="shared" si="50"/>
        <v>0</v>
      </c>
      <c r="CC60" s="194" t="b">
        <f t="shared" si="50"/>
        <v>0</v>
      </c>
      <c r="CD60" s="194" t="b">
        <f t="shared" si="50"/>
        <v>0</v>
      </c>
      <c r="CE60" s="194" t="b">
        <f t="shared" si="50"/>
        <v>0</v>
      </c>
      <c r="CF60" s="194" t="b">
        <f t="shared" si="50"/>
        <v>0</v>
      </c>
      <c r="CG60" s="194" t="b">
        <f t="shared" si="50"/>
        <v>0</v>
      </c>
      <c r="CH60" s="194" t="b">
        <f t="shared" si="50"/>
        <v>0</v>
      </c>
      <c r="CI60" s="194" t="b">
        <f t="shared" si="50"/>
        <v>0</v>
      </c>
      <c r="CJ60" s="194" t="b">
        <f t="shared" si="50"/>
        <v>0</v>
      </c>
      <c r="CK60" s="194" t="b">
        <f t="shared" si="50"/>
        <v>0</v>
      </c>
      <c r="CL60" s="194" t="b">
        <f t="shared" si="50"/>
        <v>0</v>
      </c>
      <c r="CM60" s="194" t="b">
        <f t="shared" si="50"/>
        <v>0</v>
      </c>
      <c r="CN60" s="194" t="b">
        <f t="shared" si="50"/>
        <v>0</v>
      </c>
      <c r="CO60" s="194" t="b">
        <f t="shared" si="50"/>
        <v>0</v>
      </c>
      <c r="CP60" s="194" t="b">
        <f t="shared" si="50"/>
        <v>0</v>
      </c>
      <c r="CQ60" s="194" t="b">
        <f t="shared" si="50"/>
        <v>0</v>
      </c>
      <c r="CR60" s="194" t="b">
        <f t="shared" si="50"/>
        <v>0</v>
      </c>
      <c r="CS60" s="194" t="b">
        <f t="shared" si="50"/>
        <v>0</v>
      </c>
      <c r="CT60" s="194" t="b">
        <f t="shared" si="50"/>
        <v>0</v>
      </c>
      <c r="CU60" s="194" t="b">
        <f t="shared" si="50"/>
        <v>0</v>
      </c>
      <c r="CV60" s="194" t="b">
        <f t="shared" si="50"/>
        <v>0</v>
      </c>
      <c r="CW60" s="194" t="b">
        <f t="shared" si="50"/>
        <v>0</v>
      </c>
      <c r="CX60" s="194" t="b">
        <f t="shared" si="50"/>
        <v>0</v>
      </c>
      <c r="CY60" s="194" t="b">
        <f t="shared" si="50"/>
        <v>0</v>
      </c>
      <c r="CZ60" s="194" t="b">
        <f t="shared" si="50"/>
        <v>0</v>
      </c>
      <c r="DA60" s="194" t="b">
        <f t="shared" si="50"/>
        <v>0</v>
      </c>
      <c r="DB60" s="194" t="b">
        <f t="shared" si="50"/>
        <v>0</v>
      </c>
      <c r="DC60" s="194">
        <f t="shared" si="48"/>
        <v>0</v>
      </c>
    </row>
    <row r="61" spans="1:107" ht="15.75" customHeight="1">
      <c r="A61" s="532"/>
      <c r="B61" s="533"/>
      <c r="C61" s="536"/>
      <c r="D61" s="537"/>
      <c r="E61" s="537"/>
      <c r="F61" s="537"/>
      <c r="G61" s="538"/>
      <c r="H61" s="542"/>
      <c r="I61" s="543"/>
      <c r="J61" s="544"/>
      <c r="K61" s="548" t="str">
        <f>IF(OR(H61="",$K$7="",NOT(ISNUMBER(H61)),NOT(ISNUMBER($K$7))),"0",IF(H61&gt;$K$7,IF(DATE(YEAR($K$7),4,1)&lt;H61,"0",DATEDIF(H61,DATE(YEAR($K$7),4,1),"Y")),DATEDIF(H61,$K$7,"Y")))</f>
        <v>0</v>
      </c>
      <c r="L61" s="549"/>
      <c r="M61" s="227"/>
      <c r="N61" s="228"/>
      <c r="O61" s="553"/>
      <c r="P61" s="554"/>
      <c r="Q61" s="553"/>
      <c r="R61" s="554"/>
      <c r="S61" s="553"/>
      <c r="T61" s="554"/>
      <c r="U61" s="557" t="str">
        <f>IF(SUM(AD62:BH62)=0, "", SUM(AD62:BH62))</f>
        <v/>
      </c>
      <c r="V61" s="508">
        <f>SUM(AD63:BH63)</f>
        <v>0</v>
      </c>
      <c r="W61" s="511">
        <f>SUM(AD65:BH65)</f>
        <v>0</v>
      </c>
      <c r="X61" s="512"/>
      <c r="Y61" s="511">
        <f>SUM(AD62:BH63)</f>
        <v>0</v>
      </c>
      <c r="Z61" s="512"/>
      <c r="AA61" s="229"/>
      <c r="AB61" s="515" t="s">
        <v>483</v>
      </c>
      <c r="AC61" s="516"/>
      <c r="AD61" s="230"/>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2"/>
      <c r="BO61" s="265"/>
      <c r="BP61" s="265" t="s">
        <v>503</v>
      </c>
      <c r="BQ61" s="265" t="s">
        <v>504</v>
      </c>
      <c r="BR61" s="265" t="s">
        <v>505</v>
      </c>
      <c r="BS61" s="265"/>
      <c r="BT61" s="265"/>
      <c r="BX61" s="194">
        <v>1</v>
      </c>
      <c r="BY61" s="194">
        <v>2</v>
      </c>
      <c r="BZ61" s="194">
        <v>3</v>
      </c>
      <c r="CA61" s="194">
        <v>4</v>
      </c>
      <c r="CB61" s="194">
        <v>5</v>
      </c>
      <c r="CC61" s="194">
        <v>6</v>
      </c>
      <c r="CD61" s="194">
        <v>7</v>
      </c>
      <c r="CE61" s="194">
        <v>8</v>
      </c>
      <c r="CF61" s="194">
        <v>9</v>
      </c>
      <c r="CG61" s="194">
        <v>10</v>
      </c>
      <c r="CH61" s="194">
        <v>11</v>
      </c>
      <c r="CI61" s="194">
        <v>12</v>
      </c>
      <c r="CJ61" s="194">
        <v>13</v>
      </c>
      <c r="CK61" s="194">
        <v>14</v>
      </c>
      <c r="CL61" s="194">
        <v>15</v>
      </c>
      <c r="CM61" s="194">
        <v>16</v>
      </c>
      <c r="CN61" s="194">
        <v>17</v>
      </c>
      <c r="CO61" s="194">
        <v>18</v>
      </c>
      <c r="CP61" s="194">
        <v>19</v>
      </c>
      <c r="CQ61" s="194">
        <v>20</v>
      </c>
      <c r="CR61" s="194">
        <v>21</v>
      </c>
      <c r="CS61" s="194">
        <v>22</v>
      </c>
      <c r="CT61" s="194">
        <v>23</v>
      </c>
      <c r="CU61" s="194">
        <v>24</v>
      </c>
      <c r="CV61" s="194">
        <v>25</v>
      </c>
      <c r="CW61" s="194">
        <v>26</v>
      </c>
      <c r="CX61" s="194">
        <v>27</v>
      </c>
      <c r="CY61" s="194">
        <v>28</v>
      </c>
      <c r="CZ61" s="194">
        <v>29</v>
      </c>
      <c r="DA61" s="194">
        <v>30</v>
      </c>
      <c r="DB61" s="194">
        <v>31</v>
      </c>
      <c r="DC61" s="194" t="s">
        <v>29</v>
      </c>
    </row>
    <row r="62" spans="1:107" ht="17.25" customHeight="1">
      <c r="A62" s="532"/>
      <c r="B62" s="533"/>
      <c r="C62" s="536"/>
      <c r="D62" s="537"/>
      <c r="E62" s="537"/>
      <c r="F62" s="537"/>
      <c r="G62" s="538"/>
      <c r="H62" s="542"/>
      <c r="I62" s="543"/>
      <c r="J62" s="544"/>
      <c r="K62" s="550"/>
      <c r="L62" s="549"/>
      <c r="M62" s="517">
        <f>COUNTIF(AD62:BH62,"○")</f>
        <v>0</v>
      </c>
      <c r="N62" s="518"/>
      <c r="O62" s="553"/>
      <c r="P62" s="554"/>
      <c r="Q62" s="553"/>
      <c r="R62" s="554"/>
      <c r="S62" s="553"/>
      <c r="T62" s="554"/>
      <c r="U62" s="557"/>
      <c r="V62" s="508"/>
      <c r="W62" s="511"/>
      <c r="X62" s="512"/>
      <c r="Y62" s="511"/>
      <c r="Z62" s="512"/>
      <c r="AA62" s="523" t="s">
        <v>44</v>
      </c>
      <c r="AB62" s="524"/>
      <c r="AC62" s="525"/>
      <c r="AD62" s="230"/>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1"/>
      <c r="BD62" s="231"/>
      <c r="BE62" s="231"/>
      <c r="BF62" s="231"/>
      <c r="BG62" s="231"/>
      <c r="BH62" s="232"/>
      <c r="BO62" s="265" t="s">
        <v>506</v>
      </c>
      <c r="BP62" s="265">
        <f>IF(AND(K61=0,Y61&gt;0),Y61,)</f>
        <v>0</v>
      </c>
      <c r="BQ62" s="265">
        <f>IF(AND(K61=1,Y61&gt;0),Y61,)</f>
        <v>0</v>
      </c>
      <c r="BR62" s="265">
        <f>IF(AND(K61=2,Y61&gt;0),Y61,)</f>
        <v>0</v>
      </c>
      <c r="BS62" s="265" t="s">
        <v>507</v>
      </c>
      <c r="BT62" s="265" t="b">
        <f>IF((O61="あり"),U61)</f>
        <v>0</v>
      </c>
      <c r="BW62" s="194" t="s">
        <v>510</v>
      </c>
      <c r="BX62" s="265" t="b">
        <f t="shared" ref="BX62:DB62" si="51">IF((AD64="生保"),AD65)</f>
        <v>0</v>
      </c>
      <c r="BY62" s="194" t="b">
        <f t="shared" si="51"/>
        <v>0</v>
      </c>
      <c r="BZ62" s="194" t="b">
        <f t="shared" si="51"/>
        <v>0</v>
      </c>
      <c r="CA62" s="194" t="b">
        <f t="shared" si="51"/>
        <v>0</v>
      </c>
      <c r="CB62" s="194" t="b">
        <f t="shared" si="51"/>
        <v>0</v>
      </c>
      <c r="CC62" s="194" t="b">
        <f t="shared" si="51"/>
        <v>0</v>
      </c>
      <c r="CD62" s="194" t="b">
        <f t="shared" si="51"/>
        <v>0</v>
      </c>
      <c r="CE62" s="194" t="b">
        <f t="shared" si="51"/>
        <v>0</v>
      </c>
      <c r="CF62" s="194" t="b">
        <f t="shared" si="51"/>
        <v>0</v>
      </c>
      <c r="CG62" s="194" t="b">
        <f t="shared" si="51"/>
        <v>0</v>
      </c>
      <c r="CH62" s="194" t="b">
        <f t="shared" si="51"/>
        <v>0</v>
      </c>
      <c r="CI62" s="194" t="b">
        <f t="shared" si="51"/>
        <v>0</v>
      </c>
      <c r="CJ62" s="194" t="b">
        <f t="shared" si="51"/>
        <v>0</v>
      </c>
      <c r="CK62" s="194" t="b">
        <f t="shared" si="51"/>
        <v>0</v>
      </c>
      <c r="CL62" s="194" t="b">
        <f t="shared" si="51"/>
        <v>0</v>
      </c>
      <c r="CM62" s="194" t="b">
        <f t="shared" si="51"/>
        <v>0</v>
      </c>
      <c r="CN62" s="194" t="b">
        <f t="shared" si="51"/>
        <v>0</v>
      </c>
      <c r="CO62" s="194" t="b">
        <f t="shared" si="51"/>
        <v>0</v>
      </c>
      <c r="CP62" s="194" t="b">
        <f t="shared" si="51"/>
        <v>0</v>
      </c>
      <c r="CQ62" s="194" t="b">
        <f t="shared" si="51"/>
        <v>0</v>
      </c>
      <c r="CR62" s="194" t="b">
        <f t="shared" si="51"/>
        <v>0</v>
      </c>
      <c r="CS62" s="194" t="b">
        <f t="shared" si="51"/>
        <v>0</v>
      </c>
      <c r="CT62" s="194" t="b">
        <f t="shared" si="51"/>
        <v>0</v>
      </c>
      <c r="CU62" s="194" t="b">
        <f t="shared" si="51"/>
        <v>0</v>
      </c>
      <c r="CV62" s="194" t="b">
        <f t="shared" si="51"/>
        <v>0</v>
      </c>
      <c r="CW62" s="194" t="b">
        <f t="shared" si="51"/>
        <v>0</v>
      </c>
      <c r="CX62" s="194" t="b">
        <f t="shared" si="51"/>
        <v>0</v>
      </c>
      <c r="CY62" s="194" t="b">
        <f t="shared" si="51"/>
        <v>0</v>
      </c>
      <c r="CZ62" s="194" t="b">
        <f t="shared" si="51"/>
        <v>0</v>
      </c>
      <c r="DA62" s="194" t="b">
        <f t="shared" si="51"/>
        <v>0</v>
      </c>
      <c r="DB62" s="194" t="b">
        <f t="shared" si="51"/>
        <v>0</v>
      </c>
      <c r="DC62" s="194">
        <f>SUM(BX62:DB62)</f>
        <v>0</v>
      </c>
    </row>
    <row r="63" spans="1:107" ht="17.25" customHeight="1">
      <c r="A63" s="532"/>
      <c r="B63" s="533"/>
      <c r="C63" s="536"/>
      <c r="D63" s="537"/>
      <c r="E63" s="537"/>
      <c r="F63" s="537"/>
      <c r="G63" s="538"/>
      <c r="H63" s="542"/>
      <c r="I63" s="543"/>
      <c r="J63" s="544"/>
      <c r="K63" s="550"/>
      <c r="L63" s="549"/>
      <c r="M63" s="519"/>
      <c r="N63" s="520"/>
      <c r="O63" s="553"/>
      <c r="P63" s="554"/>
      <c r="Q63" s="553"/>
      <c r="R63" s="554"/>
      <c r="S63" s="553"/>
      <c r="T63" s="554"/>
      <c r="U63" s="557"/>
      <c r="V63" s="508"/>
      <c r="W63" s="511"/>
      <c r="X63" s="512"/>
      <c r="Y63" s="511"/>
      <c r="Z63" s="512"/>
      <c r="AA63" s="233"/>
      <c r="AB63" s="526" t="s">
        <v>500</v>
      </c>
      <c r="AC63" s="527"/>
      <c r="AD63" s="234"/>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5"/>
      <c r="BO63" s="265"/>
      <c r="BP63" s="265"/>
      <c r="BQ63" s="265"/>
      <c r="BR63" s="265"/>
      <c r="BS63" s="265" t="s">
        <v>508</v>
      </c>
      <c r="BT63" s="265" t="b">
        <f>IF((Q61="あり"),U61)</f>
        <v>0</v>
      </c>
      <c r="BW63" s="194" t="s">
        <v>511</v>
      </c>
      <c r="BX63" s="194" t="b">
        <f t="shared" ref="BX63:DB63" si="52">IF((AD64="非課税"),AD65)</f>
        <v>0</v>
      </c>
      <c r="BY63" s="194" t="b">
        <f t="shared" si="52"/>
        <v>0</v>
      </c>
      <c r="BZ63" s="194" t="b">
        <f t="shared" si="52"/>
        <v>0</v>
      </c>
      <c r="CA63" s="194" t="b">
        <f t="shared" si="52"/>
        <v>0</v>
      </c>
      <c r="CB63" s="194" t="b">
        <f t="shared" si="52"/>
        <v>0</v>
      </c>
      <c r="CC63" s="194" t="b">
        <f t="shared" si="52"/>
        <v>0</v>
      </c>
      <c r="CD63" s="194" t="b">
        <f t="shared" si="52"/>
        <v>0</v>
      </c>
      <c r="CE63" s="194" t="b">
        <f t="shared" si="52"/>
        <v>0</v>
      </c>
      <c r="CF63" s="194" t="b">
        <f t="shared" si="52"/>
        <v>0</v>
      </c>
      <c r="CG63" s="194" t="b">
        <f t="shared" si="52"/>
        <v>0</v>
      </c>
      <c r="CH63" s="194" t="b">
        <f t="shared" si="52"/>
        <v>0</v>
      </c>
      <c r="CI63" s="194" t="b">
        <f t="shared" si="52"/>
        <v>0</v>
      </c>
      <c r="CJ63" s="194" t="b">
        <f t="shared" si="52"/>
        <v>0</v>
      </c>
      <c r="CK63" s="194" t="b">
        <f t="shared" si="52"/>
        <v>0</v>
      </c>
      <c r="CL63" s="194" t="b">
        <f t="shared" si="52"/>
        <v>0</v>
      </c>
      <c r="CM63" s="194" t="b">
        <f t="shared" si="52"/>
        <v>0</v>
      </c>
      <c r="CN63" s="194" t="b">
        <f t="shared" si="52"/>
        <v>0</v>
      </c>
      <c r="CO63" s="194" t="b">
        <f t="shared" si="52"/>
        <v>0</v>
      </c>
      <c r="CP63" s="194" t="b">
        <f t="shared" si="52"/>
        <v>0</v>
      </c>
      <c r="CQ63" s="194" t="b">
        <f t="shared" si="52"/>
        <v>0</v>
      </c>
      <c r="CR63" s="194" t="b">
        <f t="shared" si="52"/>
        <v>0</v>
      </c>
      <c r="CS63" s="194" t="b">
        <f t="shared" si="52"/>
        <v>0</v>
      </c>
      <c r="CT63" s="194" t="b">
        <f t="shared" si="52"/>
        <v>0</v>
      </c>
      <c r="CU63" s="194" t="b">
        <f t="shared" si="52"/>
        <v>0</v>
      </c>
      <c r="CV63" s="194" t="b">
        <f t="shared" si="52"/>
        <v>0</v>
      </c>
      <c r="CW63" s="194" t="b">
        <f t="shared" si="52"/>
        <v>0</v>
      </c>
      <c r="CX63" s="194" t="b">
        <f t="shared" si="52"/>
        <v>0</v>
      </c>
      <c r="CY63" s="194" t="b">
        <f t="shared" si="52"/>
        <v>0</v>
      </c>
      <c r="CZ63" s="194" t="b">
        <f t="shared" si="52"/>
        <v>0</v>
      </c>
      <c r="DA63" s="194" t="b">
        <f t="shared" si="52"/>
        <v>0</v>
      </c>
      <c r="DB63" s="194" t="b">
        <f t="shared" si="52"/>
        <v>0</v>
      </c>
      <c r="DC63" s="194">
        <f t="shared" ref="DC63:DC65" si="53">SUM(BX63:DB63)</f>
        <v>0</v>
      </c>
    </row>
    <row r="64" spans="1:107" ht="15.75" customHeight="1">
      <c r="A64" s="532"/>
      <c r="B64" s="533"/>
      <c r="C64" s="536"/>
      <c r="D64" s="537"/>
      <c r="E64" s="537"/>
      <c r="F64" s="537"/>
      <c r="G64" s="538"/>
      <c r="H64" s="542"/>
      <c r="I64" s="543"/>
      <c r="J64" s="544"/>
      <c r="K64" s="550"/>
      <c r="L64" s="549"/>
      <c r="M64" s="519"/>
      <c r="N64" s="520"/>
      <c r="O64" s="553"/>
      <c r="P64" s="554"/>
      <c r="Q64" s="553"/>
      <c r="R64" s="554"/>
      <c r="S64" s="553"/>
      <c r="T64" s="554"/>
      <c r="U64" s="557"/>
      <c r="V64" s="508"/>
      <c r="W64" s="511"/>
      <c r="X64" s="512"/>
      <c r="Y64" s="511"/>
      <c r="Z64" s="512"/>
      <c r="AA64" s="528" t="s">
        <v>45</v>
      </c>
      <c r="AB64" s="526"/>
      <c r="AC64" s="527"/>
      <c r="AD64" s="236"/>
      <c r="AE64" s="237"/>
      <c r="AF64" s="237"/>
      <c r="AG64" s="238"/>
      <c r="AH64" s="238"/>
      <c r="AI64" s="239"/>
      <c r="AJ64" s="238"/>
      <c r="AK64" s="237"/>
      <c r="AL64" s="238"/>
      <c r="AM64" s="240"/>
      <c r="AN64" s="239"/>
      <c r="AO64" s="237"/>
      <c r="AP64" s="237"/>
      <c r="AQ64" s="238"/>
      <c r="AR64" s="239"/>
      <c r="AS64" s="238"/>
      <c r="AT64" s="238"/>
      <c r="AU64" s="238"/>
      <c r="AV64" s="239"/>
      <c r="AW64" s="238"/>
      <c r="AX64" s="239"/>
      <c r="AY64" s="238"/>
      <c r="AZ64" s="238"/>
      <c r="BA64" s="239"/>
      <c r="BB64" s="237"/>
      <c r="BC64" s="238"/>
      <c r="BD64" s="239"/>
      <c r="BE64" s="237"/>
      <c r="BF64" s="238"/>
      <c r="BG64" s="239"/>
      <c r="BH64" s="241"/>
      <c r="BO64" s="265"/>
      <c r="BP64" s="265"/>
      <c r="BQ64" s="265"/>
      <c r="BR64" s="265"/>
      <c r="BS64" s="265" t="s">
        <v>509</v>
      </c>
      <c r="BT64" s="265" t="b">
        <f>IF((S61="あり"),U61)</f>
        <v>0</v>
      </c>
      <c r="BW64" s="194" t="s">
        <v>512</v>
      </c>
      <c r="BX64" s="194" t="b">
        <f t="shared" ref="BX64:DB64" si="54">IF((AD64="360万未満"),AD65)</f>
        <v>0</v>
      </c>
      <c r="BY64" s="194" t="b">
        <f t="shared" si="54"/>
        <v>0</v>
      </c>
      <c r="BZ64" s="194" t="b">
        <f t="shared" si="54"/>
        <v>0</v>
      </c>
      <c r="CA64" s="194" t="b">
        <f t="shared" si="54"/>
        <v>0</v>
      </c>
      <c r="CB64" s="194" t="b">
        <f t="shared" si="54"/>
        <v>0</v>
      </c>
      <c r="CC64" s="194" t="b">
        <f t="shared" si="54"/>
        <v>0</v>
      </c>
      <c r="CD64" s="194" t="b">
        <f t="shared" si="54"/>
        <v>0</v>
      </c>
      <c r="CE64" s="194" t="b">
        <f t="shared" si="54"/>
        <v>0</v>
      </c>
      <c r="CF64" s="194" t="b">
        <f t="shared" si="54"/>
        <v>0</v>
      </c>
      <c r="CG64" s="194" t="b">
        <f t="shared" si="54"/>
        <v>0</v>
      </c>
      <c r="CH64" s="194" t="b">
        <f t="shared" si="54"/>
        <v>0</v>
      </c>
      <c r="CI64" s="194" t="b">
        <f t="shared" si="54"/>
        <v>0</v>
      </c>
      <c r="CJ64" s="194" t="b">
        <f t="shared" si="54"/>
        <v>0</v>
      </c>
      <c r="CK64" s="194" t="b">
        <f t="shared" si="54"/>
        <v>0</v>
      </c>
      <c r="CL64" s="194" t="b">
        <f t="shared" si="54"/>
        <v>0</v>
      </c>
      <c r="CM64" s="194" t="b">
        <f t="shared" si="54"/>
        <v>0</v>
      </c>
      <c r="CN64" s="194" t="b">
        <f t="shared" si="54"/>
        <v>0</v>
      </c>
      <c r="CO64" s="194" t="b">
        <f t="shared" si="54"/>
        <v>0</v>
      </c>
      <c r="CP64" s="194" t="b">
        <f t="shared" si="54"/>
        <v>0</v>
      </c>
      <c r="CQ64" s="194" t="b">
        <f t="shared" si="54"/>
        <v>0</v>
      </c>
      <c r="CR64" s="194" t="b">
        <f t="shared" si="54"/>
        <v>0</v>
      </c>
      <c r="CS64" s="194" t="b">
        <f t="shared" si="54"/>
        <v>0</v>
      </c>
      <c r="CT64" s="194" t="b">
        <f t="shared" si="54"/>
        <v>0</v>
      </c>
      <c r="CU64" s="194" t="b">
        <f t="shared" si="54"/>
        <v>0</v>
      </c>
      <c r="CV64" s="194" t="b">
        <f t="shared" si="54"/>
        <v>0</v>
      </c>
      <c r="CW64" s="194" t="b">
        <f t="shared" si="54"/>
        <v>0</v>
      </c>
      <c r="CX64" s="194" t="b">
        <f t="shared" si="54"/>
        <v>0</v>
      </c>
      <c r="CY64" s="194" t="b">
        <f t="shared" si="54"/>
        <v>0</v>
      </c>
      <c r="CZ64" s="194" t="b">
        <f t="shared" si="54"/>
        <v>0</v>
      </c>
      <c r="DA64" s="194" t="b">
        <f t="shared" si="54"/>
        <v>0</v>
      </c>
      <c r="DB64" s="194" t="b">
        <f t="shared" si="54"/>
        <v>0</v>
      </c>
      <c r="DC64" s="194">
        <f t="shared" si="53"/>
        <v>0</v>
      </c>
    </row>
    <row r="65" spans="1:117" ht="17.25" customHeight="1">
      <c r="A65" s="534"/>
      <c r="B65" s="535"/>
      <c r="C65" s="539"/>
      <c r="D65" s="540"/>
      <c r="E65" s="540"/>
      <c r="F65" s="540"/>
      <c r="G65" s="541"/>
      <c r="H65" s="545"/>
      <c r="I65" s="546"/>
      <c r="J65" s="547"/>
      <c r="K65" s="551"/>
      <c r="L65" s="552"/>
      <c r="M65" s="521"/>
      <c r="N65" s="522"/>
      <c r="O65" s="555"/>
      <c r="P65" s="556"/>
      <c r="Q65" s="555"/>
      <c r="R65" s="556"/>
      <c r="S65" s="555"/>
      <c r="T65" s="556"/>
      <c r="U65" s="557"/>
      <c r="V65" s="508"/>
      <c r="W65" s="513"/>
      <c r="X65" s="514"/>
      <c r="Y65" s="513"/>
      <c r="Z65" s="514"/>
      <c r="AA65" s="529" t="s">
        <v>46</v>
      </c>
      <c r="AB65" s="530"/>
      <c r="AC65" s="531"/>
      <c r="AD65" s="208"/>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09"/>
      <c r="BF65" s="209"/>
      <c r="BG65" s="209"/>
      <c r="BH65" s="210"/>
      <c r="BW65" s="194" t="s">
        <v>513</v>
      </c>
      <c r="BX65" s="194" t="b">
        <f t="shared" ref="BX65:DB65" si="55">IF((AD64="要支援・要保護"),AD65)</f>
        <v>0</v>
      </c>
      <c r="BY65" s="194" t="b">
        <f t="shared" si="55"/>
        <v>0</v>
      </c>
      <c r="BZ65" s="194" t="b">
        <f t="shared" si="55"/>
        <v>0</v>
      </c>
      <c r="CA65" s="194" t="b">
        <f t="shared" si="55"/>
        <v>0</v>
      </c>
      <c r="CB65" s="194" t="b">
        <f t="shared" si="55"/>
        <v>0</v>
      </c>
      <c r="CC65" s="194" t="b">
        <f t="shared" si="55"/>
        <v>0</v>
      </c>
      <c r="CD65" s="194" t="b">
        <f t="shared" si="55"/>
        <v>0</v>
      </c>
      <c r="CE65" s="194" t="b">
        <f t="shared" si="55"/>
        <v>0</v>
      </c>
      <c r="CF65" s="194" t="b">
        <f t="shared" si="55"/>
        <v>0</v>
      </c>
      <c r="CG65" s="194" t="b">
        <f t="shared" si="55"/>
        <v>0</v>
      </c>
      <c r="CH65" s="194" t="b">
        <f t="shared" si="55"/>
        <v>0</v>
      </c>
      <c r="CI65" s="194" t="b">
        <f t="shared" si="55"/>
        <v>0</v>
      </c>
      <c r="CJ65" s="194" t="b">
        <f t="shared" si="55"/>
        <v>0</v>
      </c>
      <c r="CK65" s="194" t="b">
        <f t="shared" si="55"/>
        <v>0</v>
      </c>
      <c r="CL65" s="194" t="b">
        <f t="shared" si="55"/>
        <v>0</v>
      </c>
      <c r="CM65" s="194" t="b">
        <f t="shared" si="55"/>
        <v>0</v>
      </c>
      <c r="CN65" s="194" t="b">
        <f t="shared" si="55"/>
        <v>0</v>
      </c>
      <c r="CO65" s="194" t="b">
        <f t="shared" si="55"/>
        <v>0</v>
      </c>
      <c r="CP65" s="194" t="b">
        <f t="shared" si="55"/>
        <v>0</v>
      </c>
      <c r="CQ65" s="194" t="b">
        <f t="shared" si="55"/>
        <v>0</v>
      </c>
      <c r="CR65" s="194" t="b">
        <f t="shared" si="55"/>
        <v>0</v>
      </c>
      <c r="CS65" s="194" t="b">
        <f t="shared" si="55"/>
        <v>0</v>
      </c>
      <c r="CT65" s="194" t="b">
        <f t="shared" si="55"/>
        <v>0</v>
      </c>
      <c r="CU65" s="194" t="b">
        <f t="shared" si="55"/>
        <v>0</v>
      </c>
      <c r="CV65" s="194" t="b">
        <f t="shared" si="55"/>
        <v>0</v>
      </c>
      <c r="CW65" s="194" t="b">
        <f t="shared" si="55"/>
        <v>0</v>
      </c>
      <c r="CX65" s="194" t="b">
        <f t="shared" si="55"/>
        <v>0</v>
      </c>
      <c r="CY65" s="194" t="b">
        <f t="shared" si="55"/>
        <v>0</v>
      </c>
      <c r="CZ65" s="194" t="b">
        <f t="shared" si="55"/>
        <v>0</v>
      </c>
      <c r="DA65" s="194" t="b">
        <f t="shared" si="55"/>
        <v>0</v>
      </c>
      <c r="DB65" s="194" t="b">
        <f t="shared" si="55"/>
        <v>0</v>
      </c>
      <c r="DC65" s="194">
        <f t="shared" si="53"/>
        <v>0</v>
      </c>
    </row>
    <row r="66" spans="1:117" ht="15.75" customHeight="1">
      <c r="A66" s="532"/>
      <c r="B66" s="533"/>
      <c r="C66" s="536"/>
      <c r="D66" s="537"/>
      <c r="E66" s="537"/>
      <c r="F66" s="537"/>
      <c r="G66" s="538"/>
      <c r="H66" s="542"/>
      <c r="I66" s="543"/>
      <c r="J66" s="544"/>
      <c r="K66" s="548" t="str">
        <f>IF(OR(H66="",$K$7="",NOT(ISNUMBER(H66)),NOT(ISNUMBER($K$7))),"0",IF(H66&gt;$K$7,IF(DATE(YEAR($K$7),4,1)&lt;H66,"0",DATEDIF(H66,DATE(YEAR($K$7),4,1),"Y")),DATEDIF(H66,$K$7,"Y")))</f>
        <v>0</v>
      </c>
      <c r="L66" s="549"/>
      <c r="M66" s="227"/>
      <c r="N66" s="228"/>
      <c r="O66" s="553"/>
      <c r="P66" s="554"/>
      <c r="Q66" s="553"/>
      <c r="R66" s="554"/>
      <c r="S66" s="553"/>
      <c r="T66" s="554"/>
      <c r="U66" s="557" t="str">
        <f>IF(SUM(AD67:BH67)=0, "", SUM(AD67:BH67))</f>
        <v/>
      </c>
      <c r="V66" s="508">
        <f>SUM(AD68:BH68)</f>
        <v>0</v>
      </c>
      <c r="W66" s="511">
        <f>SUM(AD70:BH70)</f>
        <v>0</v>
      </c>
      <c r="X66" s="512"/>
      <c r="Y66" s="511">
        <f>SUM(AD67:BH68)</f>
        <v>0</v>
      </c>
      <c r="Z66" s="512"/>
      <c r="AA66" s="229"/>
      <c r="AB66" s="515" t="s">
        <v>483</v>
      </c>
      <c r="AC66" s="516"/>
      <c r="AD66" s="230"/>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2"/>
      <c r="BO66" s="265"/>
      <c r="BP66" s="265" t="s">
        <v>503</v>
      </c>
      <c r="BQ66" s="265" t="s">
        <v>504</v>
      </c>
      <c r="BR66" s="265" t="s">
        <v>505</v>
      </c>
      <c r="BS66" s="265"/>
      <c r="BT66" s="265"/>
      <c r="BX66" s="194">
        <v>1</v>
      </c>
      <c r="BY66" s="194">
        <v>2</v>
      </c>
      <c r="BZ66" s="194">
        <v>3</v>
      </c>
      <c r="CA66" s="194">
        <v>4</v>
      </c>
      <c r="CB66" s="194">
        <v>5</v>
      </c>
      <c r="CC66" s="194">
        <v>6</v>
      </c>
      <c r="CD66" s="194">
        <v>7</v>
      </c>
      <c r="CE66" s="194">
        <v>8</v>
      </c>
      <c r="CF66" s="194">
        <v>9</v>
      </c>
      <c r="CG66" s="194">
        <v>10</v>
      </c>
      <c r="CH66" s="194">
        <v>11</v>
      </c>
      <c r="CI66" s="194">
        <v>12</v>
      </c>
      <c r="CJ66" s="194">
        <v>13</v>
      </c>
      <c r="CK66" s="194">
        <v>14</v>
      </c>
      <c r="CL66" s="194">
        <v>15</v>
      </c>
      <c r="CM66" s="194">
        <v>16</v>
      </c>
      <c r="CN66" s="194">
        <v>17</v>
      </c>
      <c r="CO66" s="194">
        <v>18</v>
      </c>
      <c r="CP66" s="194">
        <v>19</v>
      </c>
      <c r="CQ66" s="194">
        <v>20</v>
      </c>
      <c r="CR66" s="194">
        <v>21</v>
      </c>
      <c r="CS66" s="194">
        <v>22</v>
      </c>
      <c r="CT66" s="194">
        <v>23</v>
      </c>
      <c r="CU66" s="194">
        <v>24</v>
      </c>
      <c r="CV66" s="194">
        <v>25</v>
      </c>
      <c r="CW66" s="194">
        <v>26</v>
      </c>
      <c r="CX66" s="194">
        <v>27</v>
      </c>
      <c r="CY66" s="194">
        <v>28</v>
      </c>
      <c r="CZ66" s="194">
        <v>29</v>
      </c>
      <c r="DA66" s="194">
        <v>30</v>
      </c>
      <c r="DB66" s="194">
        <v>31</v>
      </c>
      <c r="DC66" s="194" t="s">
        <v>29</v>
      </c>
    </row>
    <row r="67" spans="1:117" ht="17.25" customHeight="1">
      <c r="A67" s="532"/>
      <c r="B67" s="533"/>
      <c r="C67" s="536"/>
      <c r="D67" s="537"/>
      <c r="E67" s="537"/>
      <c r="F67" s="537"/>
      <c r="G67" s="538"/>
      <c r="H67" s="542"/>
      <c r="I67" s="543"/>
      <c r="J67" s="544"/>
      <c r="K67" s="550"/>
      <c r="L67" s="549"/>
      <c r="M67" s="517">
        <f>COUNTIF(AD67:BH67,"○")</f>
        <v>0</v>
      </c>
      <c r="N67" s="518"/>
      <c r="O67" s="553"/>
      <c r="P67" s="554"/>
      <c r="Q67" s="553"/>
      <c r="R67" s="554"/>
      <c r="S67" s="553"/>
      <c r="T67" s="554"/>
      <c r="U67" s="557"/>
      <c r="V67" s="508"/>
      <c r="W67" s="511"/>
      <c r="X67" s="512"/>
      <c r="Y67" s="511"/>
      <c r="Z67" s="512"/>
      <c r="AA67" s="523" t="s">
        <v>44</v>
      </c>
      <c r="AB67" s="524"/>
      <c r="AC67" s="525"/>
      <c r="AD67" s="230"/>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2"/>
      <c r="BO67" s="265" t="s">
        <v>506</v>
      </c>
      <c r="BP67" s="265">
        <f>IF(AND(K66=0,Y66&gt;0),Y66,)</f>
        <v>0</v>
      </c>
      <c r="BQ67" s="265">
        <f>IF(AND(K66=1,Y66&gt;0),Y66,)</f>
        <v>0</v>
      </c>
      <c r="BR67" s="265">
        <f>IF(AND(K66=2,Y66&gt;0),Y66,)</f>
        <v>0</v>
      </c>
      <c r="BS67" s="265" t="s">
        <v>507</v>
      </c>
      <c r="BT67" s="265" t="b">
        <f>IF((O66="あり"),U66)</f>
        <v>0</v>
      </c>
      <c r="BW67" s="194" t="s">
        <v>510</v>
      </c>
      <c r="BX67" s="265" t="b">
        <f t="shared" ref="BX67:DB67" si="56">IF((AD69="生保"),AD70)</f>
        <v>0</v>
      </c>
      <c r="BY67" s="194" t="b">
        <f t="shared" si="56"/>
        <v>0</v>
      </c>
      <c r="BZ67" s="194" t="b">
        <f t="shared" si="56"/>
        <v>0</v>
      </c>
      <c r="CA67" s="194" t="b">
        <f t="shared" si="56"/>
        <v>0</v>
      </c>
      <c r="CB67" s="194" t="b">
        <f t="shared" si="56"/>
        <v>0</v>
      </c>
      <c r="CC67" s="194" t="b">
        <f t="shared" si="56"/>
        <v>0</v>
      </c>
      <c r="CD67" s="194" t="b">
        <f t="shared" si="56"/>
        <v>0</v>
      </c>
      <c r="CE67" s="194" t="b">
        <f t="shared" si="56"/>
        <v>0</v>
      </c>
      <c r="CF67" s="194" t="b">
        <f t="shared" si="56"/>
        <v>0</v>
      </c>
      <c r="CG67" s="194" t="b">
        <f t="shared" si="56"/>
        <v>0</v>
      </c>
      <c r="CH67" s="194" t="b">
        <f t="shared" si="56"/>
        <v>0</v>
      </c>
      <c r="CI67" s="194" t="b">
        <f t="shared" si="56"/>
        <v>0</v>
      </c>
      <c r="CJ67" s="194" t="b">
        <f t="shared" si="56"/>
        <v>0</v>
      </c>
      <c r="CK67" s="194" t="b">
        <f t="shared" si="56"/>
        <v>0</v>
      </c>
      <c r="CL67" s="194" t="b">
        <f t="shared" si="56"/>
        <v>0</v>
      </c>
      <c r="CM67" s="194" t="b">
        <f t="shared" si="56"/>
        <v>0</v>
      </c>
      <c r="CN67" s="194" t="b">
        <f t="shared" si="56"/>
        <v>0</v>
      </c>
      <c r="CO67" s="194" t="b">
        <f t="shared" si="56"/>
        <v>0</v>
      </c>
      <c r="CP67" s="194" t="b">
        <f t="shared" si="56"/>
        <v>0</v>
      </c>
      <c r="CQ67" s="194" t="b">
        <f t="shared" si="56"/>
        <v>0</v>
      </c>
      <c r="CR67" s="194" t="b">
        <f t="shared" si="56"/>
        <v>0</v>
      </c>
      <c r="CS67" s="194" t="b">
        <f t="shared" si="56"/>
        <v>0</v>
      </c>
      <c r="CT67" s="194" t="b">
        <f t="shared" si="56"/>
        <v>0</v>
      </c>
      <c r="CU67" s="194" t="b">
        <f t="shared" si="56"/>
        <v>0</v>
      </c>
      <c r="CV67" s="194" t="b">
        <f t="shared" si="56"/>
        <v>0</v>
      </c>
      <c r="CW67" s="194" t="b">
        <f t="shared" si="56"/>
        <v>0</v>
      </c>
      <c r="CX67" s="194" t="b">
        <f t="shared" si="56"/>
        <v>0</v>
      </c>
      <c r="CY67" s="194" t="b">
        <f t="shared" si="56"/>
        <v>0</v>
      </c>
      <c r="CZ67" s="194" t="b">
        <f t="shared" si="56"/>
        <v>0</v>
      </c>
      <c r="DA67" s="194" t="b">
        <f t="shared" si="56"/>
        <v>0</v>
      </c>
      <c r="DB67" s="194" t="b">
        <f t="shared" si="56"/>
        <v>0</v>
      </c>
      <c r="DC67" s="194">
        <f>SUM(BX67:DB67)</f>
        <v>0</v>
      </c>
    </row>
    <row r="68" spans="1:117" ht="17.25" customHeight="1">
      <c r="A68" s="532"/>
      <c r="B68" s="533"/>
      <c r="C68" s="536"/>
      <c r="D68" s="537"/>
      <c r="E68" s="537"/>
      <c r="F68" s="537"/>
      <c r="G68" s="538"/>
      <c r="H68" s="542"/>
      <c r="I68" s="543"/>
      <c r="J68" s="544"/>
      <c r="K68" s="550"/>
      <c r="L68" s="549"/>
      <c r="M68" s="519"/>
      <c r="N68" s="520"/>
      <c r="O68" s="553"/>
      <c r="P68" s="554"/>
      <c r="Q68" s="553"/>
      <c r="R68" s="554"/>
      <c r="S68" s="553"/>
      <c r="T68" s="554"/>
      <c r="U68" s="557"/>
      <c r="V68" s="508"/>
      <c r="W68" s="511"/>
      <c r="X68" s="512"/>
      <c r="Y68" s="511"/>
      <c r="Z68" s="512"/>
      <c r="AA68" s="233"/>
      <c r="AB68" s="526" t="s">
        <v>500</v>
      </c>
      <c r="AC68" s="527"/>
      <c r="AD68" s="234"/>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1"/>
      <c r="BH68" s="235"/>
      <c r="BO68" s="265"/>
      <c r="BP68" s="265"/>
      <c r="BQ68" s="265"/>
      <c r="BR68" s="265"/>
      <c r="BS68" s="265" t="s">
        <v>508</v>
      </c>
      <c r="BT68" s="265" t="b">
        <f>IF((Q66="あり"),U66)</f>
        <v>0</v>
      </c>
      <c r="BW68" s="194" t="s">
        <v>511</v>
      </c>
      <c r="BX68" s="194" t="b">
        <f t="shared" ref="BX68:DB68" si="57">IF((AD69="非課税"),AD70)</f>
        <v>0</v>
      </c>
      <c r="BY68" s="194" t="b">
        <f t="shared" si="57"/>
        <v>0</v>
      </c>
      <c r="BZ68" s="194" t="b">
        <f t="shared" si="57"/>
        <v>0</v>
      </c>
      <c r="CA68" s="194" t="b">
        <f t="shared" si="57"/>
        <v>0</v>
      </c>
      <c r="CB68" s="194" t="b">
        <f t="shared" si="57"/>
        <v>0</v>
      </c>
      <c r="CC68" s="194" t="b">
        <f t="shared" si="57"/>
        <v>0</v>
      </c>
      <c r="CD68" s="194" t="b">
        <f t="shared" si="57"/>
        <v>0</v>
      </c>
      <c r="CE68" s="194" t="b">
        <f t="shared" si="57"/>
        <v>0</v>
      </c>
      <c r="CF68" s="194" t="b">
        <f t="shared" si="57"/>
        <v>0</v>
      </c>
      <c r="CG68" s="194" t="b">
        <f t="shared" si="57"/>
        <v>0</v>
      </c>
      <c r="CH68" s="194" t="b">
        <f t="shared" si="57"/>
        <v>0</v>
      </c>
      <c r="CI68" s="194" t="b">
        <f t="shared" si="57"/>
        <v>0</v>
      </c>
      <c r="CJ68" s="194" t="b">
        <f t="shared" si="57"/>
        <v>0</v>
      </c>
      <c r="CK68" s="194" t="b">
        <f t="shared" si="57"/>
        <v>0</v>
      </c>
      <c r="CL68" s="194" t="b">
        <f t="shared" si="57"/>
        <v>0</v>
      </c>
      <c r="CM68" s="194" t="b">
        <f t="shared" si="57"/>
        <v>0</v>
      </c>
      <c r="CN68" s="194" t="b">
        <f t="shared" si="57"/>
        <v>0</v>
      </c>
      <c r="CO68" s="194" t="b">
        <f t="shared" si="57"/>
        <v>0</v>
      </c>
      <c r="CP68" s="194" t="b">
        <f t="shared" si="57"/>
        <v>0</v>
      </c>
      <c r="CQ68" s="194" t="b">
        <f t="shared" si="57"/>
        <v>0</v>
      </c>
      <c r="CR68" s="194" t="b">
        <f t="shared" si="57"/>
        <v>0</v>
      </c>
      <c r="CS68" s="194" t="b">
        <f t="shared" si="57"/>
        <v>0</v>
      </c>
      <c r="CT68" s="194" t="b">
        <f t="shared" si="57"/>
        <v>0</v>
      </c>
      <c r="CU68" s="194" t="b">
        <f t="shared" si="57"/>
        <v>0</v>
      </c>
      <c r="CV68" s="194" t="b">
        <f t="shared" si="57"/>
        <v>0</v>
      </c>
      <c r="CW68" s="194" t="b">
        <f t="shared" si="57"/>
        <v>0</v>
      </c>
      <c r="CX68" s="194" t="b">
        <f t="shared" si="57"/>
        <v>0</v>
      </c>
      <c r="CY68" s="194" t="b">
        <f t="shared" si="57"/>
        <v>0</v>
      </c>
      <c r="CZ68" s="194" t="b">
        <f t="shared" si="57"/>
        <v>0</v>
      </c>
      <c r="DA68" s="194" t="b">
        <f t="shared" si="57"/>
        <v>0</v>
      </c>
      <c r="DB68" s="194" t="b">
        <f t="shared" si="57"/>
        <v>0</v>
      </c>
      <c r="DC68" s="194">
        <f t="shared" ref="DC68:DC70" si="58">SUM(BX68:DB68)</f>
        <v>0</v>
      </c>
    </row>
    <row r="69" spans="1:117" ht="15.75" customHeight="1">
      <c r="A69" s="532"/>
      <c r="B69" s="533"/>
      <c r="C69" s="536"/>
      <c r="D69" s="537"/>
      <c r="E69" s="537"/>
      <c r="F69" s="537"/>
      <c r="G69" s="538"/>
      <c r="H69" s="542"/>
      <c r="I69" s="543"/>
      <c r="J69" s="544"/>
      <c r="K69" s="550"/>
      <c r="L69" s="549"/>
      <c r="M69" s="519"/>
      <c r="N69" s="520"/>
      <c r="O69" s="553"/>
      <c r="P69" s="554"/>
      <c r="Q69" s="553"/>
      <c r="R69" s="554"/>
      <c r="S69" s="553"/>
      <c r="T69" s="554"/>
      <c r="U69" s="557"/>
      <c r="V69" s="508"/>
      <c r="W69" s="511"/>
      <c r="X69" s="512"/>
      <c r="Y69" s="511"/>
      <c r="Z69" s="512"/>
      <c r="AA69" s="528" t="s">
        <v>45</v>
      </c>
      <c r="AB69" s="526"/>
      <c r="AC69" s="527"/>
      <c r="AD69" s="236"/>
      <c r="AE69" s="237"/>
      <c r="AF69" s="237"/>
      <c r="AG69" s="238"/>
      <c r="AH69" s="238"/>
      <c r="AI69" s="239"/>
      <c r="AJ69" s="238"/>
      <c r="AK69" s="237"/>
      <c r="AL69" s="238"/>
      <c r="AM69" s="240"/>
      <c r="AN69" s="239"/>
      <c r="AO69" s="237"/>
      <c r="AP69" s="237"/>
      <c r="AQ69" s="238"/>
      <c r="AR69" s="239"/>
      <c r="AS69" s="238"/>
      <c r="AT69" s="238"/>
      <c r="AU69" s="238"/>
      <c r="AV69" s="239"/>
      <c r="AW69" s="238"/>
      <c r="AX69" s="239"/>
      <c r="AY69" s="238"/>
      <c r="AZ69" s="238"/>
      <c r="BA69" s="239"/>
      <c r="BB69" s="237"/>
      <c r="BC69" s="238"/>
      <c r="BD69" s="239"/>
      <c r="BE69" s="237"/>
      <c r="BF69" s="238"/>
      <c r="BG69" s="239"/>
      <c r="BH69" s="241"/>
      <c r="BO69" s="265"/>
      <c r="BP69" s="265"/>
      <c r="BQ69" s="265"/>
      <c r="BR69" s="265"/>
      <c r="BS69" s="265" t="s">
        <v>509</v>
      </c>
      <c r="BT69" s="265" t="b">
        <f>IF((S66="あり"),U66)</f>
        <v>0</v>
      </c>
      <c r="BW69" s="194" t="s">
        <v>512</v>
      </c>
      <c r="BX69" s="194" t="b">
        <f t="shared" ref="BX69:DB69" si="59">IF((AD69="360万未満"),AD70)</f>
        <v>0</v>
      </c>
      <c r="BY69" s="194" t="b">
        <f t="shared" si="59"/>
        <v>0</v>
      </c>
      <c r="BZ69" s="194" t="b">
        <f t="shared" si="59"/>
        <v>0</v>
      </c>
      <c r="CA69" s="194" t="b">
        <f t="shared" si="59"/>
        <v>0</v>
      </c>
      <c r="CB69" s="194" t="b">
        <f t="shared" si="59"/>
        <v>0</v>
      </c>
      <c r="CC69" s="194" t="b">
        <f t="shared" si="59"/>
        <v>0</v>
      </c>
      <c r="CD69" s="194" t="b">
        <f t="shared" si="59"/>
        <v>0</v>
      </c>
      <c r="CE69" s="194" t="b">
        <f t="shared" si="59"/>
        <v>0</v>
      </c>
      <c r="CF69" s="194" t="b">
        <f t="shared" si="59"/>
        <v>0</v>
      </c>
      <c r="CG69" s="194" t="b">
        <f t="shared" si="59"/>
        <v>0</v>
      </c>
      <c r="CH69" s="194" t="b">
        <f t="shared" si="59"/>
        <v>0</v>
      </c>
      <c r="CI69" s="194" t="b">
        <f t="shared" si="59"/>
        <v>0</v>
      </c>
      <c r="CJ69" s="194" t="b">
        <f t="shared" si="59"/>
        <v>0</v>
      </c>
      <c r="CK69" s="194" t="b">
        <f t="shared" si="59"/>
        <v>0</v>
      </c>
      <c r="CL69" s="194" t="b">
        <f t="shared" si="59"/>
        <v>0</v>
      </c>
      <c r="CM69" s="194" t="b">
        <f t="shared" si="59"/>
        <v>0</v>
      </c>
      <c r="CN69" s="194" t="b">
        <f t="shared" si="59"/>
        <v>0</v>
      </c>
      <c r="CO69" s="194" t="b">
        <f t="shared" si="59"/>
        <v>0</v>
      </c>
      <c r="CP69" s="194" t="b">
        <f t="shared" si="59"/>
        <v>0</v>
      </c>
      <c r="CQ69" s="194" t="b">
        <f t="shared" si="59"/>
        <v>0</v>
      </c>
      <c r="CR69" s="194" t="b">
        <f t="shared" si="59"/>
        <v>0</v>
      </c>
      <c r="CS69" s="194" t="b">
        <f t="shared" si="59"/>
        <v>0</v>
      </c>
      <c r="CT69" s="194" t="b">
        <f t="shared" si="59"/>
        <v>0</v>
      </c>
      <c r="CU69" s="194" t="b">
        <f t="shared" si="59"/>
        <v>0</v>
      </c>
      <c r="CV69" s="194" t="b">
        <f t="shared" si="59"/>
        <v>0</v>
      </c>
      <c r="CW69" s="194" t="b">
        <f t="shared" si="59"/>
        <v>0</v>
      </c>
      <c r="CX69" s="194" t="b">
        <f t="shared" si="59"/>
        <v>0</v>
      </c>
      <c r="CY69" s="194" t="b">
        <f t="shared" si="59"/>
        <v>0</v>
      </c>
      <c r="CZ69" s="194" t="b">
        <f t="shared" si="59"/>
        <v>0</v>
      </c>
      <c r="DA69" s="194" t="b">
        <f t="shared" si="59"/>
        <v>0</v>
      </c>
      <c r="DB69" s="194" t="b">
        <f t="shared" si="59"/>
        <v>0</v>
      </c>
      <c r="DC69" s="194">
        <f t="shared" si="58"/>
        <v>0</v>
      </c>
    </row>
    <row r="70" spans="1:117" ht="17.25" customHeight="1">
      <c r="A70" s="534"/>
      <c r="B70" s="535"/>
      <c r="C70" s="539"/>
      <c r="D70" s="540"/>
      <c r="E70" s="540"/>
      <c r="F70" s="540"/>
      <c r="G70" s="541"/>
      <c r="H70" s="545"/>
      <c r="I70" s="546"/>
      <c r="J70" s="547"/>
      <c r="K70" s="551"/>
      <c r="L70" s="552"/>
      <c r="M70" s="521"/>
      <c r="N70" s="522"/>
      <c r="O70" s="555"/>
      <c r="P70" s="556"/>
      <c r="Q70" s="555"/>
      <c r="R70" s="556"/>
      <c r="S70" s="555"/>
      <c r="T70" s="556"/>
      <c r="U70" s="557"/>
      <c r="V70" s="508"/>
      <c r="W70" s="513"/>
      <c r="X70" s="514"/>
      <c r="Y70" s="513"/>
      <c r="Z70" s="514"/>
      <c r="AA70" s="529" t="s">
        <v>46</v>
      </c>
      <c r="AB70" s="530"/>
      <c r="AC70" s="531"/>
      <c r="AD70" s="208"/>
      <c r="AE70" s="209"/>
      <c r="AF70" s="209"/>
      <c r="AG70" s="209"/>
      <c r="AH70" s="209"/>
      <c r="AI70" s="209"/>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10"/>
      <c r="BW70" s="194" t="s">
        <v>513</v>
      </c>
      <c r="BX70" s="194" t="b">
        <f t="shared" ref="BX70:DB70" si="60">IF((AD69="要支援・要保護"),AD70)</f>
        <v>0</v>
      </c>
      <c r="BY70" s="194" t="b">
        <f t="shared" si="60"/>
        <v>0</v>
      </c>
      <c r="BZ70" s="194" t="b">
        <f t="shared" si="60"/>
        <v>0</v>
      </c>
      <c r="CA70" s="194" t="b">
        <f t="shared" si="60"/>
        <v>0</v>
      </c>
      <c r="CB70" s="194" t="b">
        <f t="shared" si="60"/>
        <v>0</v>
      </c>
      <c r="CC70" s="194" t="b">
        <f t="shared" si="60"/>
        <v>0</v>
      </c>
      <c r="CD70" s="194" t="b">
        <f t="shared" si="60"/>
        <v>0</v>
      </c>
      <c r="CE70" s="194" t="b">
        <f t="shared" si="60"/>
        <v>0</v>
      </c>
      <c r="CF70" s="194" t="b">
        <f t="shared" si="60"/>
        <v>0</v>
      </c>
      <c r="CG70" s="194" t="b">
        <f t="shared" si="60"/>
        <v>0</v>
      </c>
      <c r="CH70" s="194" t="b">
        <f t="shared" si="60"/>
        <v>0</v>
      </c>
      <c r="CI70" s="194" t="b">
        <f t="shared" si="60"/>
        <v>0</v>
      </c>
      <c r="CJ70" s="194" t="b">
        <f t="shared" si="60"/>
        <v>0</v>
      </c>
      <c r="CK70" s="194" t="b">
        <f t="shared" si="60"/>
        <v>0</v>
      </c>
      <c r="CL70" s="194" t="b">
        <f t="shared" si="60"/>
        <v>0</v>
      </c>
      <c r="CM70" s="194" t="b">
        <f t="shared" si="60"/>
        <v>0</v>
      </c>
      <c r="CN70" s="194" t="b">
        <f t="shared" si="60"/>
        <v>0</v>
      </c>
      <c r="CO70" s="194" t="b">
        <f t="shared" si="60"/>
        <v>0</v>
      </c>
      <c r="CP70" s="194" t="b">
        <f t="shared" si="60"/>
        <v>0</v>
      </c>
      <c r="CQ70" s="194" t="b">
        <f t="shared" si="60"/>
        <v>0</v>
      </c>
      <c r="CR70" s="194" t="b">
        <f t="shared" si="60"/>
        <v>0</v>
      </c>
      <c r="CS70" s="194" t="b">
        <f t="shared" si="60"/>
        <v>0</v>
      </c>
      <c r="CT70" s="194" t="b">
        <f t="shared" si="60"/>
        <v>0</v>
      </c>
      <c r="CU70" s="194" t="b">
        <f t="shared" si="60"/>
        <v>0</v>
      </c>
      <c r="CV70" s="194" t="b">
        <f t="shared" si="60"/>
        <v>0</v>
      </c>
      <c r="CW70" s="194" t="b">
        <f t="shared" si="60"/>
        <v>0</v>
      </c>
      <c r="CX70" s="194" t="b">
        <f t="shared" si="60"/>
        <v>0</v>
      </c>
      <c r="CY70" s="194" t="b">
        <f t="shared" si="60"/>
        <v>0</v>
      </c>
      <c r="CZ70" s="194" t="b">
        <f t="shared" si="60"/>
        <v>0</v>
      </c>
      <c r="DA70" s="194" t="b">
        <f t="shared" si="60"/>
        <v>0</v>
      </c>
      <c r="DB70" s="194" t="b">
        <f t="shared" si="60"/>
        <v>0</v>
      </c>
      <c r="DC70" s="194">
        <f t="shared" si="58"/>
        <v>0</v>
      </c>
    </row>
    <row r="71" spans="1:117" ht="15.75" customHeight="1">
      <c r="A71" s="532"/>
      <c r="B71" s="533"/>
      <c r="C71" s="536"/>
      <c r="D71" s="537"/>
      <c r="E71" s="537"/>
      <c r="F71" s="537"/>
      <c r="G71" s="538"/>
      <c r="H71" s="542"/>
      <c r="I71" s="543"/>
      <c r="J71" s="544"/>
      <c r="K71" s="548" t="str">
        <f t="shared" ref="K71" si="61">IF(OR(H71="",$K$7="",NOT(ISNUMBER(H71)),NOT(ISNUMBER($K$7))),"0",IF(H71&gt;$K$7,IF(DATE(YEAR($K$7),4,1)&lt;H71,"0",DATEDIF(H71,DATE(YEAR($K$7),4,1),"Y")),DATEDIF(H71,$K$7,"Y")))</f>
        <v>0</v>
      </c>
      <c r="L71" s="549"/>
      <c r="M71" s="227"/>
      <c r="N71" s="228"/>
      <c r="O71" s="553"/>
      <c r="P71" s="554"/>
      <c r="Q71" s="553"/>
      <c r="R71" s="554"/>
      <c r="S71" s="553"/>
      <c r="T71" s="554"/>
      <c r="U71" s="557" t="str">
        <f>IF(SUM(AD72:BH72)=0, "", SUM(AD72:BH72))</f>
        <v/>
      </c>
      <c r="V71" s="508">
        <f>SUM(AD73:BH73)</f>
        <v>0</v>
      </c>
      <c r="W71" s="511">
        <f>SUM(AD75:BH75)</f>
        <v>0</v>
      </c>
      <c r="X71" s="512"/>
      <c r="Y71" s="511">
        <f>SUM(AD72:BH73)</f>
        <v>0</v>
      </c>
      <c r="Z71" s="512"/>
      <c r="AA71" s="229"/>
      <c r="AB71" s="515" t="s">
        <v>483</v>
      </c>
      <c r="AC71" s="516"/>
      <c r="AD71" s="230"/>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1"/>
      <c r="BH71" s="232"/>
      <c r="BO71" s="265"/>
      <c r="BP71" s="265" t="s">
        <v>503</v>
      </c>
      <c r="BQ71" s="265" t="s">
        <v>504</v>
      </c>
      <c r="BR71" s="265" t="s">
        <v>505</v>
      </c>
      <c r="BS71" s="265"/>
      <c r="BT71" s="265"/>
      <c r="BX71" s="194">
        <v>1</v>
      </c>
      <c r="BY71" s="194">
        <v>2</v>
      </c>
      <c r="BZ71" s="194">
        <v>3</v>
      </c>
      <c r="CA71" s="194">
        <v>4</v>
      </c>
      <c r="CB71" s="194">
        <v>5</v>
      </c>
      <c r="CC71" s="194">
        <v>6</v>
      </c>
      <c r="CD71" s="194">
        <v>7</v>
      </c>
      <c r="CE71" s="194">
        <v>8</v>
      </c>
      <c r="CF71" s="194">
        <v>9</v>
      </c>
      <c r="CG71" s="194">
        <v>10</v>
      </c>
      <c r="CH71" s="194">
        <v>11</v>
      </c>
      <c r="CI71" s="194">
        <v>12</v>
      </c>
      <c r="CJ71" s="194">
        <v>13</v>
      </c>
      <c r="CK71" s="194">
        <v>14</v>
      </c>
      <c r="CL71" s="194">
        <v>15</v>
      </c>
      <c r="CM71" s="194">
        <v>16</v>
      </c>
      <c r="CN71" s="194">
        <v>17</v>
      </c>
      <c r="CO71" s="194">
        <v>18</v>
      </c>
      <c r="CP71" s="194">
        <v>19</v>
      </c>
      <c r="CQ71" s="194">
        <v>20</v>
      </c>
      <c r="CR71" s="194">
        <v>21</v>
      </c>
      <c r="CS71" s="194">
        <v>22</v>
      </c>
      <c r="CT71" s="194">
        <v>23</v>
      </c>
      <c r="CU71" s="194">
        <v>24</v>
      </c>
      <c r="CV71" s="194">
        <v>25</v>
      </c>
      <c r="CW71" s="194">
        <v>26</v>
      </c>
      <c r="CX71" s="194">
        <v>27</v>
      </c>
      <c r="CY71" s="194">
        <v>28</v>
      </c>
      <c r="CZ71" s="194">
        <v>29</v>
      </c>
      <c r="DA71" s="194">
        <v>30</v>
      </c>
      <c r="DB71" s="194">
        <v>31</v>
      </c>
      <c r="DC71" s="194" t="s">
        <v>29</v>
      </c>
      <c r="DD71" s="194">
        <v>33</v>
      </c>
      <c r="DE71" s="194">
        <v>34</v>
      </c>
      <c r="DF71" s="194">
        <v>35</v>
      </c>
      <c r="DG71" s="194">
        <v>36</v>
      </c>
      <c r="DH71" s="194">
        <v>37</v>
      </c>
      <c r="DI71" s="194">
        <v>38</v>
      </c>
      <c r="DJ71" s="194">
        <v>39</v>
      </c>
      <c r="DK71" s="194">
        <v>40</v>
      </c>
      <c r="DL71" s="194">
        <v>41</v>
      </c>
      <c r="DM71" s="194">
        <v>42</v>
      </c>
    </row>
    <row r="72" spans="1:117" ht="17.25" customHeight="1">
      <c r="A72" s="532"/>
      <c r="B72" s="533"/>
      <c r="C72" s="536"/>
      <c r="D72" s="537"/>
      <c r="E72" s="537"/>
      <c r="F72" s="537"/>
      <c r="G72" s="538"/>
      <c r="H72" s="542"/>
      <c r="I72" s="543"/>
      <c r="J72" s="544"/>
      <c r="K72" s="550"/>
      <c r="L72" s="549"/>
      <c r="M72" s="517">
        <f>COUNTIF(AD72:BH72,"○")</f>
        <v>0</v>
      </c>
      <c r="N72" s="518"/>
      <c r="O72" s="553"/>
      <c r="P72" s="554"/>
      <c r="Q72" s="553"/>
      <c r="R72" s="554"/>
      <c r="S72" s="553"/>
      <c r="T72" s="554"/>
      <c r="U72" s="557"/>
      <c r="V72" s="508"/>
      <c r="W72" s="511"/>
      <c r="X72" s="512"/>
      <c r="Y72" s="511"/>
      <c r="Z72" s="512"/>
      <c r="AA72" s="523" t="s">
        <v>44</v>
      </c>
      <c r="AB72" s="524"/>
      <c r="AC72" s="525"/>
      <c r="AD72" s="230"/>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1"/>
      <c r="BD72" s="231"/>
      <c r="BE72" s="231"/>
      <c r="BF72" s="231"/>
      <c r="BG72" s="231"/>
      <c r="BH72" s="232"/>
      <c r="BO72" s="265" t="s">
        <v>506</v>
      </c>
      <c r="BP72" s="265">
        <f>IF(AND(K71=0,Y71&gt;0),Y71,)</f>
        <v>0</v>
      </c>
      <c r="BQ72" s="265">
        <f>IF(AND(K71=1,Y71&gt;0),Y71,)</f>
        <v>0</v>
      </c>
      <c r="BR72" s="265">
        <f>IF(AND(K71=2,Y71&gt;0),Y71,)</f>
        <v>0</v>
      </c>
      <c r="BS72" s="265" t="s">
        <v>507</v>
      </c>
      <c r="BT72" s="265" t="b">
        <f>IF((O71="あり"),U71)</f>
        <v>0</v>
      </c>
      <c r="BW72" s="194" t="s">
        <v>510</v>
      </c>
      <c r="BX72" s="265" t="b">
        <f t="shared" ref="BX72:DB72" si="62">IF((AD74="生保"),AD75)</f>
        <v>0</v>
      </c>
      <c r="BY72" s="194" t="b">
        <f t="shared" si="62"/>
        <v>0</v>
      </c>
      <c r="BZ72" s="194" t="b">
        <f t="shared" si="62"/>
        <v>0</v>
      </c>
      <c r="CA72" s="194" t="b">
        <f t="shared" si="62"/>
        <v>0</v>
      </c>
      <c r="CB72" s="194" t="b">
        <f t="shared" si="62"/>
        <v>0</v>
      </c>
      <c r="CC72" s="194" t="b">
        <f t="shared" si="62"/>
        <v>0</v>
      </c>
      <c r="CD72" s="194" t="b">
        <f t="shared" si="62"/>
        <v>0</v>
      </c>
      <c r="CE72" s="194" t="b">
        <f t="shared" si="62"/>
        <v>0</v>
      </c>
      <c r="CF72" s="194" t="b">
        <f t="shared" si="62"/>
        <v>0</v>
      </c>
      <c r="CG72" s="194" t="b">
        <f t="shared" si="62"/>
        <v>0</v>
      </c>
      <c r="CH72" s="194" t="b">
        <f t="shared" si="62"/>
        <v>0</v>
      </c>
      <c r="CI72" s="194" t="b">
        <f t="shared" si="62"/>
        <v>0</v>
      </c>
      <c r="CJ72" s="194" t="b">
        <f t="shared" si="62"/>
        <v>0</v>
      </c>
      <c r="CK72" s="194" t="b">
        <f t="shared" si="62"/>
        <v>0</v>
      </c>
      <c r="CL72" s="194" t="b">
        <f t="shared" si="62"/>
        <v>0</v>
      </c>
      <c r="CM72" s="194" t="b">
        <f t="shared" si="62"/>
        <v>0</v>
      </c>
      <c r="CN72" s="194" t="b">
        <f t="shared" si="62"/>
        <v>0</v>
      </c>
      <c r="CO72" s="194" t="b">
        <f t="shared" si="62"/>
        <v>0</v>
      </c>
      <c r="CP72" s="194" t="b">
        <f t="shared" si="62"/>
        <v>0</v>
      </c>
      <c r="CQ72" s="194" t="b">
        <f t="shared" si="62"/>
        <v>0</v>
      </c>
      <c r="CR72" s="194" t="b">
        <f t="shared" si="62"/>
        <v>0</v>
      </c>
      <c r="CS72" s="194" t="b">
        <f t="shared" si="62"/>
        <v>0</v>
      </c>
      <c r="CT72" s="194" t="b">
        <f t="shared" si="62"/>
        <v>0</v>
      </c>
      <c r="CU72" s="194" t="b">
        <f t="shared" si="62"/>
        <v>0</v>
      </c>
      <c r="CV72" s="194" t="b">
        <f t="shared" si="62"/>
        <v>0</v>
      </c>
      <c r="CW72" s="194" t="b">
        <f t="shared" si="62"/>
        <v>0</v>
      </c>
      <c r="CX72" s="194" t="b">
        <f t="shared" si="62"/>
        <v>0</v>
      </c>
      <c r="CY72" s="194" t="b">
        <f t="shared" si="62"/>
        <v>0</v>
      </c>
      <c r="CZ72" s="194" t="b">
        <f t="shared" si="62"/>
        <v>0</v>
      </c>
      <c r="DA72" s="194" t="b">
        <f t="shared" si="62"/>
        <v>0</v>
      </c>
      <c r="DB72" s="194" t="b">
        <f t="shared" si="62"/>
        <v>0</v>
      </c>
      <c r="DC72" s="194">
        <f>SUM(BX72:DB72)</f>
        <v>0</v>
      </c>
    </row>
    <row r="73" spans="1:117" ht="17.25" customHeight="1">
      <c r="A73" s="532"/>
      <c r="B73" s="533"/>
      <c r="C73" s="536"/>
      <c r="D73" s="537"/>
      <c r="E73" s="537"/>
      <c r="F73" s="537"/>
      <c r="G73" s="538"/>
      <c r="H73" s="542"/>
      <c r="I73" s="543"/>
      <c r="J73" s="544"/>
      <c r="K73" s="550"/>
      <c r="L73" s="549"/>
      <c r="M73" s="519"/>
      <c r="N73" s="520"/>
      <c r="O73" s="553"/>
      <c r="P73" s="554"/>
      <c r="Q73" s="553"/>
      <c r="R73" s="554"/>
      <c r="S73" s="553"/>
      <c r="T73" s="554"/>
      <c r="U73" s="557"/>
      <c r="V73" s="508"/>
      <c r="W73" s="511"/>
      <c r="X73" s="512"/>
      <c r="Y73" s="511"/>
      <c r="Z73" s="512"/>
      <c r="AA73" s="233"/>
      <c r="AB73" s="526" t="s">
        <v>500</v>
      </c>
      <c r="AC73" s="527"/>
      <c r="AD73" s="234"/>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5"/>
      <c r="BO73" s="265"/>
      <c r="BP73" s="265"/>
      <c r="BQ73" s="265"/>
      <c r="BR73" s="265"/>
      <c r="BS73" s="265" t="s">
        <v>508</v>
      </c>
      <c r="BT73" s="265" t="b">
        <f>IF((Q71="あり"),U71)</f>
        <v>0</v>
      </c>
      <c r="BW73" s="194" t="s">
        <v>511</v>
      </c>
      <c r="BX73" s="194" t="b">
        <f t="shared" ref="BX73:DB73" si="63">IF((AD74="非課税"),AD75)</f>
        <v>0</v>
      </c>
      <c r="BY73" s="194" t="b">
        <f t="shared" si="63"/>
        <v>0</v>
      </c>
      <c r="BZ73" s="194" t="b">
        <f t="shared" si="63"/>
        <v>0</v>
      </c>
      <c r="CA73" s="194" t="b">
        <f t="shared" si="63"/>
        <v>0</v>
      </c>
      <c r="CB73" s="194" t="b">
        <f t="shared" si="63"/>
        <v>0</v>
      </c>
      <c r="CC73" s="194" t="b">
        <f t="shared" si="63"/>
        <v>0</v>
      </c>
      <c r="CD73" s="194" t="b">
        <f t="shared" si="63"/>
        <v>0</v>
      </c>
      <c r="CE73" s="194" t="b">
        <f t="shared" si="63"/>
        <v>0</v>
      </c>
      <c r="CF73" s="194" t="b">
        <f t="shared" si="63"/>
        <v>0</v>
      </c>
      <c r="CG73" s="194" t="b">
        <f t="shared" si="63"/>
        <v>0</v>
      </c>
      <c r="CH73" s="194" t="b">
        <f t="shared" si="63"/>
        <v>0</v>
      </c>
      <c r="CI73" s="194" t="b">
        <f t="shared" si="63"/>
        <v>0</v>
      </c>
      <c r="CJ73" s="194" t="b">
        <f t="shared" si="63"/>
        <v>0</v>
      </c>
      <c r="CK73" s="194" t="b">
        <f t="shared" si="63"/>
        <v>0</v>
      </c>
      <c r="CL73" s="194" t="b">
        <f t="shared" si="63"/>
        <v>0</v>
      </c>
      <c r="CM73" s="194" t="b">
        <f t="shared" si="63"/>
        <v>0</v>
      </c>
      <c r="CN73" s="194" t="b">
        <f t="shared" si="63"/>
        <v>0</v>
      </c>
      <c r="CO73" s="194" t="b">
        <f t="shared" si="63"/>
        <v>0</v>
      </c>
      <c r="CP73" s="194" t="b">
        <f t="shared" si="63"/>
        <v>0</v>
      </c>
      <c r="CQ73" s="194" t="b">
        <f t="shared" si="63"/>
        <v>0</v>
      </c>
      <c r="CR73" s="194" t="b">
        <f t="shared" si="63"/>
        <v>0</v>
      </c>
      <c r="CS73" s="194" t="b">
        <f t="shared" si="63"/>
        <v>0</v>
      </c>
      <c r="CT73" s="194" t="b">
        <f t="shared" si="63"/>
        <v>0</v>
      </c>
      <c r="CU73" s="194" t="b">
        <f t="shared" si="63"/>
        <v>0</v>
      </c>
      <c r="CV73" s="194" t="b">
        <f t="shared" si="63"/>
        <v>0</v>
      </c>
      <c r="CW73" s="194" t="b">
        <f t="shared" si="63"/>
        <v>0</v>
      </c>
      <c r="CX73" s="194" t="b">
        <f t="shared" si="63"/>
        <v>0</v>
      </c>
      <c r="CY73" s="194" t="b">
        <f t="shared" si="63"/>
        <v>0</v>
      </c>
      <c r="CZ73" s="194" t="b">
        <f t="shared" si="63"/>
        <v>0</v>
      </c>
      <c r="DA73" s="194" t="b">
        <f t="shared" si="63"/>
        <v>0</v>
      </c>
      <c r="DB73" s="194" t="b">
        <f t="shared" si="63"/>
        <v>0</v>
      </c>
      <c r="DC73" s="194">
        <f t="shared" ref="DC73:DC75" si="64">SUM(BX73:DB73)</f>
        <v>0</v>
      </c>
    </row>
    <row r="74" spans="1:117" ht="15.75" customHeight="1">
      <c r="A74" s="532"/>
      <c r="B74" s="533"/>
      <c r="C74" s="536"/>
      <c r="D74" s="537"/>
      <c r="E74" s="537"/>
      <c r="F74" s="537"/>
      <c r="G74" s="538"/>
      <c r="H74" s="542"/>
      <c r="I74" s="543"/>
      <c r="J74" s="544"/>
      <c r="K74" s="550"/>
      <c r="L74" s="549"/>
      <c r="M74" s="519"/>
      <c r="N74" s="520"/>
      <c r="O74" s="553"/>
      <c r="P74" s="554"/>
      <c r="Q74" s="553"/>
      <c r="R74" s="554"/>
      <c r="S74" s="553"/>
      <c r="T74" s="554"/>
      <c r="U74" s="557"/>
      <c r="V74" s="508"/>
      <c r="W74" s="511"/>
      <c r="X74" s="512"/>
      <c r="Y74" s="511"/>
      <c r="Z74" s="512"/>
      <c r="AA74" s="528" t="s">
        <v>45</v>
      </c>
      <c r="AB74" s="526"/>
      <c r="AC74" s="527"/>
      <c r="AD74" s="236"/>
      <c r="AE74" s="237"/>
      <c r="AF74" s="237"/>
      <c r="AG74" s="238"/>
      <c r="AH74" s="238"/>
      <c r="AI74" s="239"/>
      <c r="AJ74" s="238"/>
      <c r="AK74" s="237"/>
      <c r="AL74" s="238"/>
      <c r="AM74" s="240"/>
      <c r="AN74" s="239"/>
      <c r="AO74" s="237"/>
      <c r="AP74" s="237"/>
      <c r="AQ74" s="238"/>
      <c r="AR74" s="239"/>
      <c r="AS74" s="238"/>
      <c r="AT74" s="238"/>
      <c r="AU74" s="238"/>
      <c r="AV74" s="239"/>
      <c r="AW74" s="238"/>
      <c r="AX74" s="239"/>
      <c r="AY74" s="238"/>
      <c r="AZ74" s="238"/>
      <c r="BA74" s="239"/>
      <c r="BB74" s="237"/>
      <c r="BC74" s="238"/>
      <c r="BD74" s="239"/>
      <c r="BE74" s="237"/>
      <c r="BF74" s="238"/>
      <c r="BG74" s="239"/>
      <c r="BH74" s="241"/>
      <c r="BO74" s="265"/>
      <c r="BP74" s="265"/>
      <c r="BQ74" s="265"/>
      <c r="BR74" s="265"/>
      <c r="BS74" s="265" t="s">
        <v>509</v>
      </c>
      <c r="BT74" s="265" t="b">
        <f>IF((S71="あり"),U71)</f>
        <v>0</v>
      </c>
      <c r="BW74" s="194" t="s">
        <v>512</v>
      </c>
      <c r="BX74" s="194" t="b">
        <f t="shared" ref="BX74:DB74" si="65">IF((AD74="360万未満"),AD75)</f>
        <v>0</v>
      </c>
      <c r="BY74" s="194" t="b">
        <f t="shared" si="65"/>
        <v>0</v>
      </c>
      <c r="BZ74" s="194" t="b">
        <f t="shared" si="65"/>
        <v>0</v>
      </c>
      <c r="CA74" s="194" t="b">
        <f t="shared" si="65"/>
        <v>0</v>
      </c>
      <c r="CB74" s="194" t="b">
        <f t="shared" si="65"/>
        <v>0</v>
      </c>
      <c r="CC74" s="194" t="b">
        <f t="shared" si="65"/>
        <v>0</v>
      </c>
      <c r="CD74" s="194" t="b">
        <f t="shared" si="65"/>
        <v>0</v>
      </c>
      <c r="CE74" s="194" t="b">
        <f t="shared" si="65"/>
        <v>0</v>
      </c>
      <c r="CF74" s="194" t="b">
        <f t="shared" si="65"/>
        <v>0</v>
      </c>
      <c r="CG74" s="194" t="b">
        <f t="shared" si="65"/>
        <v>0</v>
      </c>
      <c r="CH74" s="194" t="b">
        <f t="shared" si="65"/>
        <v>0</v>
      </c>
      <c r="CI74" s="194" t="b">
        <f t="shared" si="65"/>
        <v>0</v>
      </c>
      <c r="CJ74" s="194" t="b">
        <f t="shared" si="65"/>
        <v>0</v>
      </c>
      <c r="CK74" s="194" t="b">
        <f t="shared" si="65"/>
        <v>0</v>
      </c>
      <c r="CL74" s="194" t="b">
        <f t="shared" si="65"/>
        <v>0</v>
      </c>
      <c r="CM74" s="194" t="b">
        <f t="shared" si="65"/>
        <v>0</v>
      </c>
      <c r="CN74" s="194" t="b">
        <f t="shared" si="65"/>
        <v>0</v>
      </c>
      <c r="CO74" s="194" t="b">
        <f t="shared" si="65"/>
        <v>0</v>
      </c>
      <c r="CP74" s="194" t="b">
        <f t="shared" si="65"/>
        <v>0</v>
      </c>
      <c r="CQ74" s="194" t="b">
        <f t="shared" si="65"/>
        <v>0</v>
      </c>
      <c r="CR74" s="194" t="b">
        <f t="shared" si="65"/>
        <v>0</v>
      </c>
      <c r="CS74" s="194" t="b">
        <f t="shared" si="65"/>
        <v>0</v>
      </c>
      <c r="CT74" s="194" t="b">
        <f t="shared" si="65"/>
        <v>0</v>
      </c>
      <c r="CU74" s="194" t="b">
        <f t="shared" si="65"/>
        <v>0</v>
      </c>
      <c r="CV74" s="194" t="b">
        <f t="shared" si="65"/>
        <v>0</v>
      </c>
      <c r="CW74" s="194" t="b">
        <f t="shared" si="65"/>
        <v>0</v>
      </c>
      <c r="CX74" s="194" t="b">
        <f t="shared" si="65"/>
        <v>0</v>
      </c>
      <c r="CY74" s="194" t="b">
        <f t="shared" si="65"/>
        <v>0</v>
      </c>
      <c r="CZ74" s="194" t="b">
        <f t="shared" si="65"/>
        <v>0</v>
      </c>
      <c r="DA74" s="194" t="b">
        <f t="shared" si="65"/>
        <v>0</v>
      </c>
      <c r="DB74" s="194" t="b">
        <f t="shared" si="65"/>
        <v>0</v>
      </c>
      <c r="DC74" s="194">
        <f t="shared" si="64"/>
        <v>0</v>
      </c>
    </row>
    <row r="75" spans="1:117" ht="17.25" customHeight="1">
      <c r="A75" s="534"/>
      <c r="B75" s="535"/>
      <c r="C75" s="539"/>
      <c r="D75" s="540"/>
      <c r="E75" s="540"/>
      <c r="F75" s="540"/>
      <c r="G75" s="541"/>
      <c r="H75" s="545"/>
      <c r="I75" s="546"/>
      <c r="J75" s="547"/>
      <c r="K75" s="551"/>
      <c r="L75" s="552"/>
      <c r="M75" s="521"/>
      <c r="N75" s="522"/>
      <c r="O75" s="555"/>
      <c r="P75" s="556"/>
      <c r="Q75" s="555"/>
      <c r="R75" s="556"/>
      <c r="S75" s="555"/>
      <c r="T75" s="556"/>
      <c r="U75" s="557"/>
      <c r="V75" s="508"/>
      <c r="W75" s="513"/>
      <c r="X75" s="514"/>
      <c r="Y75" s="513"/>
      <c r="Z75" s="514"/>
      <c r="AA75" s="529" t="s">
        <v>46</v>
      </c>
      <c r="AB75" s="530"/>
      <c r="AC75" s="531"/>
      <c r="AD75" s="208"/>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10"/>
      <c r="BW75" s="194" t="s">
        <v>513</v>
      </c>
      <c r="BX75" s="194" t="b">
        <f t="shared" ref="BX75:DB75" si="66">IF((AD74="要支援・要保護"),AD75)</f>
        <v>0</v>
      </c>
      <c r="BY75" s="194" t="b">
        <f t="shared" si="66"/>
        <v>0</v>
      </c>
      <c r="BZ75" s="194" t="b">
        <f t="shared" si="66"/>
        <v>0</v>
      </c>
      <c r="CA75" s="194" t="b">
        <f t="shared" si="66"/>
        <v>0</v>
      </c>
      <c r="CB75" s="194" t="b">
        <f t="shared" si="66"/>
        <v>0</v>
      </c>
      <c r="CC75" s="194" t="b">
        <f t="shared" si="66"/>
        <v>0</v>
      </c>
      <c r="CD75" s="194" t="b">
        <f t="shared" si="66"/>
        <v>0</v>
      </c>
      <c r="CE75" s="194" t="b">
        <f t="shared" si="66"/>
        <v>0</v>
      </c>
      <c r="CF75" s="194" t="b">
        <f t="shared" si="66"/>
        <v>0</v>
      </c>
      <c r="CG75" s="194" t="b">
        <f t="shared" si="66"/>
        <v>0</v>
      </c>
      <c r="CH75" s="194" t="b">
        <f t="shared" si="66"/>
        <v>0</v>
      </c>
      <c r="CI75" s="194" t="b">
        <f t="shared" si="66"/>
        <v>0</v>
      </c>
      <c r="CJ75" s="194" t="b">
        <f t="shared" si="66"/>
        <v>0</v>
      </c>
      <c r="CK75" s="194" t="b">
        <f t="shared" si="66"/>
        <v>0</v>
      </c>
      <c r="CL75" s="194" t="b">
        <f t="shared" si="66"/>
        <v>0</v>
      </c>
      <c r="CM75" s="194" t="b">
        <f t="shared" si="66"/>
        <v>0</v>
      </c>
      <c r="CN75" s="194" t="b">
        <f t="shared" si="66"/>
        <v>0</v>
      </c>
      <c r="CO75" s="194" t="b">
        <f t="shared" si="66"/>
        <v>0</v>
      </c>
      <c r="CP75" s="194" t="b">
        <f t="shared" si="66"/>
        <v>0</v>
      </c>
      <c r="CQ75" s="194" t="b">
        <f t="shared" si="66"/>
        <v>0</v>
      </c>
      <c r="CR75" s="194" t="b">
        <f t="shared" si="66"/>
        <v>0</v>
      </c>
      <c r="CS75" s="194" t="b">
        <f t="shared" si="66"/>
        <v>0</v>
      </c>
      <c r="CT75" s="194" t="b">
        <f t="shared" si="66"/>
        <v>0</v>
      </c>
      <c r="CU75" s="194" t="b">
        <f t="shared" si="66"/>
        <v>0</v>
      </c>
      <c r="CV75" s="194" t="b">
        <f t="shared" si="66"/>
        <v>0</v>
      </c>
      <c r="CW75" s="194" t="b">
        <f t="shared" si="66"/>
        <v>0</v>
      </c>
      <c r="CX75" s="194" t="b">
        <f t="shared" si="66"/>
        <v>0</v>
      </c>
      <c r="CY75" s="194" t="b">
        <f t="shared" si="66"/>
        <v>0</v>
      </c>
      <c r="CZ75" s="194" t="b">
        <f t="shared" si="66"/>
        <v>0</v>
      </c>
      <c r="DA75" s="194" t="b">
        <f t="shared" si="66"/>
        <v>0</v>
      </c>
      <c r="DB75" s="194" t="b">
        <f t="shared" si="66"/>
        <v>0</v>
      </c>
      <c r="DC75" s="194">
        <f t="shared" si="64"/>
        <v>0</v>
      </c>
    </row>
    <row r="76" spans="1:117" ht="15.75" customHeight="1">
      <c r="A76" s="532"/>
      <c r="B76" s="533"/>
      <c r="C76" s="536"/>
      <c r="D76" s="537"/>
      <c r="E76" s="537"/>
      <c r="F76" s="537"/>
      <c r="G76" s="538"/>
      <c r="H76" s="542"/>
      <c r="I76" s="543"/>
      <c r="J76" s="544"/>
      <c r="K76" s="548" t="str">
        <f t="shared" ref="K76" si="67">IF(OR(H76="",$K$7="",NOT(ISNUMBER(H76)),NOT(ISNUMBER($K$7))),"0",IF(H76&gt;$K$7,IF(DATE(YEAR($K$7),4,1)&lt;H76,"0",DATEDIF(H76,DATE(YEAR($K$7),4,1),"Y")),DATEDIF(H76,$K$7,"Y")))</f>
        <v>0</v>
      </c>
      <c r="L76" s="549"/>
      <c r="M76" s="227"/>
      <c r="N76" s="228"/>
      <c r="O76" s="553"/>
      <c r="P76" s="554"/>
      <c r="Q76" s="553"/>
      <c r="R76" s="554"/>
      <c r="S76" s="553"/>
      <c r="T76" s="554"/>
      <c r="U76" s="557" t="str">
        <f>IF(SUM(AD77:BH77)=0, "", SUM(AD77:BH77))</f>
        <v/>
      </c>
      <c r="V76" s="508">
        <f>SUM(AD78:BH78)</f>
        <v>0</v>
      </c>
      <c r="W76" s="511">
        <f>SUM(AD80:BH80)</f>
        <v>0</v>
      </c>
      <c r="X76" s="512"/>
      <c r="Y76" s="511">
        <f>SUM(AD77:BH78)</f>
        <v>0</v>
      </c>
      <c r="Z76" s="512"/>
      <c r="AA76" s="229"/>
      <c r="AB76" s="515" t="s">
        <v>483</v>
      </c>
      <c r="AC76" s="516"/>
      <c r="AD76" s="230"/>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1"/>
      <c r="BD76" s="231"/>
      <c r="BE76" s="231"/>
      <c r="BF76" s="231"/>
      <c r="BG76" s="231"/>
      <c r="BH76" s="232"/>
      <c r="BO76" s="265"/>
      <c r="BP76" s="265" t="s">
        <v>503</v>
      </c>
      <c r="BQ76" s="265" t="s">
        <v>504</v>
      </c>
      <c r="BR76" s="265" t="s">
        <v>505</v>
      </c>
      <c r="BS76" s="265"/>
      <c r="BT76" s="265"/>
      <c r="BX76" s="194">
        <v>1</v>
      </c>
      <c r="BY76" s="194">
        <v>2</v>
      </c>
      <c r="BZ76" s="194">
        <v>3</v>
      </c>
      <c r="CA76" s="194">
        <v>4</v>
      </c>
      <c r="CB76" s="194">
        <v>5</v>
      </c>
      <c r="CC76" s="194">
        <v>6</v>
      </c>
      <c r="CD76" s="194">
        <v>7</v>
      </c>
      <c r="CE76" s="194">
        <v>8</v>
      </c>
      <c r="CF76" s="194">
        <v>9</v>
      </c>
      <c r="CG76" s="194">
        <v>10</v>
      </c>
      <c r="CH76" s="194">
        <v>11</v>
      </c>
      <c r="CI76" s="194">
        <v>12</v>
      </c>
      <c r="CJ76" s="194">
        <v>13</v>
      </c>
      <c r="CK76" s="194">
        <v>14</v>
      </c>
      <c r="CL76" s="194">
        <v>15</v>
      </c>
      <c r="CM76" s="194">
        <v>16</v>
      </c>
      <c r="CN76" s="194">
        <v>17</v>
      </c>
      <c r="CO76" s="194">
        <v>18</v>
      </c>
      <c r="CP76" s="194">
        <v>19</v>
      </c>
      <c r="CQ76" s="194">
        <v>20</v>
      </c>
      <c r="CR76" s="194">
        <v>21</v>
      </c>
      <c r="CS76" s="194">
        <v>22</v>
      </c>
      <c r="CT76" s="194">
        <v>23</v>
      </c>
      <c r="CU76" s="194">
        <v>24</v>
      </c>
      <c r="CV76" s="194">
        <v>25</v>
      </c>
      <c r="CW76" s="194">
        <v>26</v>
      </c>
      <c r="CX76" s="194">
        <v>27</v>
      </c>
      <c r="CY76" s="194">
        <v>28</v>
      </c>
      <c r="CZ76" s="194">
        <v>29</v>
      </c>
      <c r="DA76" s="194">
        <v>30</v>
      </c>
      <c r="DB76" s="194">
        <v>31</v>
      </c>
      <c r="DC76" s="194" t="s">
        <v>29</v>
      </c>
    </row>
    <row r="77" spans="1:117" ht="17.25" customHeight="1">
      <c r="A77" s="532"/>
      <c r="B77" s="533"/>
      <c r="C77" s="536"/>
      <c r="D77" s="537"/>
      <c r="E77" s="537"/>
      <c r="F77" s="537"/>
      <c r="G77" s="538"/>
      <c r="H77" s="542"/>
      <c r="I77" s="543"/>
      <c r="J77" s="544"/>
      <c r="K77" s="550"/>
      <c r="L77" s="549"/>
      <c r="M77" s="517">
        <f>COUNTIF(AD77:BH77,"○")</f>
        <v>0</v>
      </c>
      <c r="N77" s="518"/>
      <c r="O77" s="553"/>
      <c r="P77" s="554"/>
      <c r="Q77" s="553"/>
      <c r="R77" s="554"/>
      <c r="S77" s="553"/>
      <c r="T77" s="554"/>
      <c r="U77" s="557"/>
      <c r="V77" s="508"/>
      <c r="W77" s="511"/>
      <c r="X77" s="512"/>
      <c r="Y77" s="511"/>
      <c r="Z77" s="512"/>
      <c r="AA77" s="523" t="s">
        <v>44</v>
      </c>
      <c r="AB77" s="524"/>
      <c r="AC77" s="525"/>
      <c r="AD77" s="230"/>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2"/>
      <c r="BO77" s="265" t="s">
        <v>506</v>
      </c>
      <c r="BP77" s="265">
        <f>IF(AND(K76=0,Y76&gt;0),Y76,)</f>
        <v>0</v>
      </c>
      <c r="BQ77" s="265">
        <f>IF(AND(K76=1,Y76&gt;0),Y76,)</f>
        <v>0</v>
      </c>
      <c r="BR77" s="265">
        <f>IF(AND(K76=2,Y76&gt;0),Y76,)</f>
        <v>0</v>
      </c>
      <c r="BS77" s="265" t="s">
        <v>507</v>
      </c>
      <c r="BT77" s="265" t="b">
        <f>IF((O76="あり"),U76)</f>
        <v>0</v>
      </c>
      <c r="BW77" s="194" t="s">
        <v>510</v>
      </c>
      <c r="BX77" s="265" t="b">
        <f t="shared" ref="BX77:DB77" si="68">IF((AD79="生保"),AD80)</f>
        <v>0</v>
      </c>
      <c r="BY77" s="194" t="b">
        <f t="shared" si="68"/>
        <v>0</v>
      </c>
      <c r="BZ77" s="194" t="b">
        <f t="shared" si="68"/>
        <v>0</v>
      </c>
      <c r="CA77" s="194" t="b">
        <f t="shared" si="68"/>
        <v>0</v>
      </c>
      <c r="CB77" s="194" t="b">
        <f t="shared" si="68"/>
        <v>0</v>
      </c>
      <c r="CC77" s="194" t="b">
        <f t="shared" si="68"/>
        <v>0</v>
      </c>
      <c r="CD77" s="194" t="b">
        <f t="shared" si="68"/>
        <v>0</v>
      </c>
      <c r="CE77" s="194" t="b">
        <f t="shared" si="68"/>
        <v>0</v>
      </c>
      <c r="CF77" s="194" t="b">
        <f t="shared" si="68"/>
        <v>0</v>
      </c>
      <c r="CG77" s="194" t="b">
        <f t="shared" si="68"/>
        <v>0</v>
      </c>
      <c r="CH77" s="194" t="b">
        <f t="shared" si="68"/>
        <v>0</v>
      </c>
      <c r="CI77" s="194" t="b">
        <f t="shared" si="68"/>
        <v>0</v>
      </c>
      <c r="CJ77" s="194" t="b">
        <f t="shared" si="68"/>
        <v>0</v>
      </c>
      <c r="CK77" s="194" t="b">
        <f t="shared" si="68"/>
        <v>0</v>
      </c>
      <c r="CL77" s="194" t="b">
        <f t="shared" si="68"/>
        <v>0</v>
      </c>
      <c r="CM77" s="194" t="b">
        <f t="shared" si="68"/>
        <v>0</v>
      </c>
      <c r="CN77" s="194" t="b">
        <f t="shared" si="68"/>
        <v>0</v>
      </c>
      <c r="CO77" s="194" t="b">
        <f t="shared" si="68"/>
        <v>0</v>
      </c>
      <c r="CP77" s="194" t="b">
        <f t="shared" si="68"/>
        <v>0</v>
      </c>
      <c r="CQ77" s="194" t="b">
        <f t="shared" si="68"/>
        <v>0</v>
      </c>
      <c r="CR77" s="194" t="b">
        <f t="shared" si="68"/>
        <v>0</v>
      </c>
      <c r="CS77" s="194" t="b">
        <f t="shared" si="68"/>
        <v>0</v>
      </c>
      <c r="CT77" s="194" t="b">
        <f t="shared" si="68"/>
        <v>0</v>
      </c>
      <c r="CU77" s="194" t="b">
        <f t="shared" si="68"/>
        <v>0</v>
      </c>
      <c r="CV77" s="194" t="b">
        <f t="shared" si="68"/>
        <v>0</v>
      </c>
      <c r="CW77" s="194" t="b">
        <f t="shared" si="68"/>
        <v>0</v>
      </c>
      <c r="CX77" s="194" t="b">
        <f t="shared" si="68"/>
        <v>0</v>
      </c>
      <c r="CY77" s="194" t="b">
        <f t="shared" si="68"/>
        <v>0</v>
      </c>
      <c r="CZ77" s="194" t="b">
        <f t="shared" si="68"/>
        <v>0</v>
      </c>
      <c r="DA77" s="194" t="b">
        <f t="shared" si="68"/>
        <v>0</v>
      </c>
      <c r="DB77" s="194" t="b">
        <f t="shared" si="68"/>
        <v>0</v>
      </c>
      <c r="DC77" s="194">
        <f>SUM(BX77:DB77)</f>
        <v>0</v>
      </c>
    </row>
    <row r="78" spans="1:117" ht="17.25" customHeight="1">
      <c r="A78" s="532"/>
      <c r="B78" s="533"/>
      <c r="C78" s="536"/>
      <c r="D78" s="537"/>
      <c r="E78" s="537"/>
      <c r="F78" s="537"/>
      <c r="G78" s="538"/>
      <c r="H78" s="542"/>
      <c r="I78" s="543"/>
      <c r="J78" s="544"/>
      <c r="K78" s="550"/>
      <c r="L78" s="549"/>
      <c r="M78" s="519"/>
      <c r="N78" s="520"/>
      <c r="O78" s="553"/>
      <c r="P78" s="554"/>
      <c r="Q78" s="553"/>
      <c r="R78" s="554"/>
      <c r="S78" s="553"/>
      <c r="T78" s="554"/>
      <c r="U78" s="557"/>
      <c r="V78" s="508"/>
      <c r="W78" s="511"/>
      <c r="X78" s="512"/>
      <c r="Y78" s="511"/>
      <c r="Z78" s="512"/>
      <c r="AA78" s="233"/>
      <c r="AB78" s="526" t="s">
        <v>500</v>
      </c>
      <c r="AC78" s="527"/>
      <c r="AD78" s="234"/>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1"/>
      <c r="BD78" s="231"/>
      <c r="BE78" s="231"/>
      <c r="BF78" s="231"/>
      <c r="BG78" s="231"/>
      <c r="BH78" s="235"/>
      <c r="BO78" s="265"/>
      <c r="BP78" s="265"/>
      <c r="BQ78" s="265"/>
      <c r="BR78" s="265"/>
      <c r="BS78" s="265" t="s">
        <v>508</v>
      </c>
      <c r="BT78" s="265" t="b">
        <f>IF((Q76="あり"),U76)</f>
        <v>0</v>
      </c>
      <c r="BW78" s="194" t="s">
        <v>511</v>
      </c>
      <c r="BX78" s="194" t="b">
        <f t="shared" ref="BX78:DB78" si="69">IF((AD79="非課税"),AD80)</f>
        <v>0</v>
      </c>
      <c r="BY78" s="194" t="b">
        <f t="shared" si="69"/>
        <v>0</v>
      </c>
      <c r="BZ78" s="194" t="b">
        <f t="shared" si="69"/>
        <v>0</v>
      </c>
      <c r="CA78" s="194" t="b">
        <f t="shared" si="69"/>
        <v>0</v>
      </c>
      <c r="CB78" s="194" t="b">
        <f t="shared" si="69"/>
        <v>0</v>
      </c>
      <c r="CC78" s="194" t="b">
        <f t="shared" si="69"/>
        <v>0</v>
      </c>
      <c r="CD78" s="194" t="b">
        <f t="shared" si="69"/>
        <v>0</v>
      </c>
      <c r="CE78" s="194" t="b">
        <f t="shared" si="69"/>
        <v>0</v>
      </c>
      <c r="CF78" s="194" t="b">
        <f t="shared" si="69"/>
        <v>0</v>
      </c>
      <c r="CG78" s="194" t="b">
        <f t="shared" si="69"/>
        <v>0</v>
      </c>
      <c r="CH78" s="194" t="b">
        <f t="shared" si="69"/>
        <v>0</v>
      </c>
      <c r="CI78" s="194" t="b">
        <f t="shared" si="69"/>
        <v>0</v>
      </c>
      <c r="CJ78" s="194" t="b">
        <f t="shared" si="69"/>
        <v>0</v>
      </c>
      <c r="CK78" s="194" t="b">
        <f t="shared" si="69"/>
        <v>0</v>
      </c>
      <c r="CL78" s="194" t="b">
        <f t="shared" si="69"/>
        <v>0</v>
      </c>
      <c r="CM78" s="194" t="b">
        <f t="shared" si="69"/>
        <v>0</v>
      </c>
      <c r="CN78" s="194" t="b">
        <f t="shared" si="69"/>
        <v>0</v>
      </c>
      <c r="CO78" s="194" t="b">
        <f t="shared" si="69"/>
        <v>0</v>
      </c>
      <c r="CP78" s="194" t="b">
        <f t="shared" si="69"/>
        <v>0</v>
      </c>
      <c r="CQ78" s="194" t="b">
        <f t="shared" si="69"/>
        <v>0</v>
      </c>
      <c r="CR78" s="194" t="b">
        <f t="shared" si="69"/>
        <v>0</v>
      </c>
      <c r="CS78" s="194" t="b">
        <f t="shared" si="69"/>
        <v>0</v>
      </c>
      <c r="CT78" s="194" t="b">
        <f t="shared" si="69"/>
        <v>0</v>
      </c>
      <c r="CU78" s="194" t="b">
        <f t="shared" si="69"/>
        <v>0</v>
      </c>
      <c r="CV78" s="194" t="b">
        <f t="shared" si="69"/>
        <v>0</v>
      </c>
      <c r="CW78" s="194" t="b">
        <f t="shared" si="69"/>
        <v>0</v>
      </c>
      <c r="CX78" s="194" t="b">
        <f t="shared" si="69"/>
        <v>0</v>
      </c>
      <c r="CY78" s="194" t="b">
        <f t="shared" si="69"/>
        <v>0</v>
      </c>
      <c r="CZ78" s="194" t="b">
        <f t="shared" si="69"/>
        <v>0</v>
      </c>
      <c r="DA78" s="194" t="b">
        <f t="shared" si="69"/>
        <v>0</v>
      </c>
      <c r="DB78" s="194" t="b">
        <f t="shared" si="69"/>
        <v>0</v>
      </c>
      <c r="DC78" s="194">
        <f t="shared" ref="DC78:DC80" si="70">SUM(BX78:DB78)</f>
        <v>0</v>
      </c>
    </row>
    <row r="79" spans="1:117" ht="15.75" customHeight="1">
      <c r="A79" s="532"/>
      <c r="B79" s="533"/>
      <c r="C79" s="536"/>
      <c r="D79" s="537"/>
      <c r="E79" s="537"/>
      <c r="F79" s="537"/>
      <c r="G79" s="538"/>
      <c r="H79" s="542"/>
      <c r="I79" s="543"/>
      <c r="J79" s="544"/>
      <c r="K79" s="550"/>
      <c r="L79" s="549"/>
      <c r="M79" s="519"/>
      <c r="N79" s="520"/>
      <c r="O79" s="553"/>
      <c r="P79" s="554"/>
      <c r="Q79" s="553"/>
      <c r="R79" s="554"/>
      <c r="S79" s="553"/>
      <c r="T79" s="554"/>
      <c r="U79" s="557"/>
      <c r="V79" s="508"/>
      <c r="W79" s="511"/>
      <c r="X79" s="512"/>
      <c r="Y79" s="511"/>
      <c r="Z79" s="512"/>
      <c r="AA79" s="528" t="s">
        <v>45</v>
      </c>
      <c r="AB79" s="526"/>
      <c r="AC79" s="527"/>
      <c r="AD79" s="236"/>
      <c r="AE79" s="237"/>
      <c r="AF79" s="237"/>
      <c r="AG79" s="238"/>
      <c r="AH79" s="238"/>
      <c r="AI79" s="239"/>
      <c r="AJ79" s="238"/>
      <c r="AK79" s="237"/>
      <c r="AL79" s="238"/>
      <c r="AM79" s="240"/>
      <c r="AN79" s="239"/>
      <c r="AO79" s="237"/>
      <c r="AP79" s="237"/>
      <c r="AQ79" s="238"/>
      <c r="AR79" s="239"/>
      <c r="AS79" s="238"/>
      <c r="AT79" s="238"/>
      <c r="AU79" s="238"/>
      <c r="AV79" s="239"/>
      <c r="AW79" s="238"/>
      <c r="AX79" s="239"/>
      <c r="AY79" s="238"/>
      <c r="AZ79" s="238"/>
      <c r="BA79" s="239"/>
      <c r="BB79" s="237"/>
      <c r="BC79" s="238"/>
      <c r="BD79" s="239"/>
      <c r="BE79" s="237"/>
      <c r="BF79" s="238"/>
      <c r="BG79" s="239"/>
      <c r="BH79" s="241"/>
      <c r="BO79" s="265"/>
      <c r="BP79" s="265"/>
      <c r="BQ79" s="265"/>
      <c r="BR79" s="265"/>
      <c r="BS79" s="265" t="s">
        <v>509</v>
      </c>
      <c r="BT79" s="265" t="b">
        <f>IF((S76="あり"),U76)</f>
        <v>0</v>
      </c>
      <c r="BW79" s="194" t="s">
        <v>512</v>
      </c>
      <c r="BX79" s="194" t="b">
        <f t="shared" ref="BX79:DB79" si="71">IF((AD79="360万未満"),AD80)</f>
        <v>0</v>
      </c>
      <c r="BY79" s="194" t="b">
        <f t="shared" si="71"/>
        <v>0</v>
      </c>
      <c r="BZ79" s="194" t="b">
        <f t="shared" si="71"/>
        <v>0</v>
      </c>
      <c r="CA79" s="194" t="b">
        <f t="shared" si="71"/>
        <v>0</v>
      </c>
      <c r="CB79" s="194" t="b">
        <f t="shared" si="71"/>
        <v>0</v>
      </c>
      <c r="CC79" s="194" t="b">
        <f t="shared" si="71"/>
        <v>0</v>
      </c>
      <c r="CD79" s="194" t="b">
        <f t="shared" si="71"/>
        <v>0</v>
      </c>
      <c r="CE79" s="194" t="b">
        <f t="shared" si="71"/>
        <v>0</v>
      </c>
      <c r="CF79" s="194" t="b">
        <f t="shared" si="71"/>
        <v>0</v>
      </c>
      <c r="CG79" s="194" t="b">
        <f t="shared" si="71"/>
        <v>0</v>
      </c>
      <c r="CH79" s="194" t="b">
        <f t="shared" si="71"/>
        <v>0</v>
      </c>
      <c r="CI79" s="194" t="b">
        <f t="shared" si="71"/>
        <v>0</v>
      </c>
      <c r="CJ79" s="194" t="b">
        <f t="shared" si="71"/>
        <v>0</v>
      </c>
      <c r="CK79" s="194" t="b">
        <f t="shared" si="71"/>
        <v>0</v>
      </c>
      <c r="CL79" s="194" t="b">
        <f t="shared" si="71"/>
        <v>0</v>
      </c>
      <c r="CM79" s="194" t="b">
        <f t="shared" si="71"/>
        <v>0</v>
      </c>
      <c r="CN79" s="194" t="b">
        <f t="shared" si="71"/>
        <v>0</v>
      </c>
      <c r="CO79" s="194" t="b">
        <f t="shared" si="71"/>
        <v>0</v>
      </c>
      <c r="CP79" s="194" t="b">
        <f t="shared" si="71"/>
        <v>0</v>
      </c>
      <c r="CQ79" s="194" t="b">
        <f t="shared" si="71"/>
        <v>0</v>
      </c>
      <c r="CR79" s="194" t="b">
        <f t="shared" si="71"/>
        <v>0</v>
      </c>
      <c r="CS79" s="194" t="b">
        <f t="shared" si="71"/>
        <v>0</v>
      </c>
      <c r="CT79" s="194" t="b">
        <f t="shared" si="71"/>
        <v>0</v>
      </c>
      <c r="CU79" s="194" t="b">
        <f t="shared" si="71"/>
        <v>0</v>
      </c>
      <c r="CV79" s="194" t="b">
        <f t="shared" si="71"/>
        <v>0</v>
      </c>
      <c r="CW79" s="194" t="b">
        <f t="shared" si="71"/>
        <v>0</v>
      </c>
      <c r="CX79" s="194" t="b">
        <f t="shared" si="71"/>
        <v>0</v>
      </c>
      <c r="CY79" s="194" t="b">
        <f t="shared" si="71"/>
        <v>0</v>
      </c>
      <c r="CZ79" s="194" t="b">
        <f t="shared" si="71"/>
        <v>0</v>
      </c>
      <c r="DA79" s="194" t="b">
        <f t="shared" si="71"/>
        <v>0</v>
      </c>
      <c r="DB79" s="194" t="b">
        <f t="shared" si="71"/>
        <v>0</v>
      </c>
      <c r="DC79" s="194">
        <f t="shared" si="70"/>
        <v>0</v>
      </c>
    </row>
    <row r="80" spans="1:117" ht="17.25" customHeight="1">
      <c r="A80" s="534"/>
      <c r="B80" s="535"/>
      <c r="C80" s="539"/>
      <c r="D80" s="540"/>
      <c r="E80" s="540"/>
      <c r="F80" s="540"/>
      <c r="G80" s="541"/>
      <c r="H80" s="545"/>
      <c r="I80" s="546"/>
      <c r="J80" s="547"/>
      <c r="K80" s="551"/>
      <c r="L80" s="552"/>
      <c r="M80" s="521"/>
      <c r="N80" s="522"/>
      <c r="O80" s="555"/>
      <c r="P80" s="556"/>
      <c r="Q80" s="555"/>
      <c r="R80" s="556"/>
      <c r="S80" s="555"/>
      <c r="T80" s="556"/>
      <c r="U80" s="557"/>
      <c r="V80" s="508"/>
      <c r="W80" s="513"/>
      <c r="X80" s="514"/>
      <c r="Y80" s="513"/>
      <c r="Z80" s="514"/>
      <c r="AA80" s="529" t="s">
        <v>46</v>
      </c>
      <c r="AB80" s="530"/>
      <c r="AC80" s="531"/>
      <c r="AD80" s="208"/>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10"/>
      <c r="BW80" s="194" t="s">
        <v>513</v>
      </c>
      <c r="BX80" s="194" t="b">
        <f t="shared" ref="BX80:DB80" si="72">IF((AD79="要支援・要保護"),AD80)</f>
        <v>0</v>
      </c>
      <c r="BY80" s="194" t="b">
        <f t="shared" si="72"/>
        <v>0</v>
      </c>
      <c r="BZ80" s="194" t="b">
        <f t="shared" si="72"/>
        <v>0</v>
      </c>
      <c r="CA80" s="194" t="b">
        <f t="shared" si="72"/>
        <v>0</v>
      </c>
      <c r="CB80" s="194" t="b">
        <f t="shared" si="72"/>
        <v>0</v>
      </c>
      <c r="CC80" s="194" t="b">
        <f t="shared" si="72"/>
        <v>0</v>
      </c>
      <c r="CD80" s="194" t="b">
        <f t="shared" si="72"/>
        <v>0</v>
      </c>
      <c r="CE80" s="194" t="b">
        <f t="shared" si="72"/>
        <v>0</v>
      </c>
      <c r="CF80" s="194" t="b">
        <f t="shared" si="72"/>
        <v>0</v>
      </c>
      <c r="CG80" s="194" t="b">
        <f t="shared" si="72"/>
        <v>0</v>
      </c>
      <c r="CH80" s="194" t="b">
        <f t="shared" si="72"/>
        <v>0</v>
      </c>
      <c r="CI80" s="194" t="b">
        <f t="shared" si="72"/>
        <v>0</v>
      </c>
      <c r="CJ80" s="194" t="b">
        <f t="shared" si="72"/>
        <v>0</v>
      </c>
      <c r="CK80" s="194" t="b">
        <f t="shared" si="72"/>
        <v>0</v>
      </c>
      <c r="CL80" s="194" t="b">
        <f t="shared" si="72"/>
        <v>0</v>
      </c>
      <c r="CM80" s="194" t="b">
        <f t="shared" si="72"/>
        <v>0</v>
      </c>
      <c r="CN80" s="194" t="b">
        <f t="shared" si="72"/>
        <v>0</v>
      </c>
      <c r="CO80" s="194" t="b">
        <f t="shared" si="72"/>
        <v>0</v>
      </c>
      <c r="CP80" s="194" t="b">
        <f t="shared" si="72"/>
        <v>0</v>
      </c>
      <c r="CQ80" s="194" t="b">
        <f t="shared" si="72"/>
        <v>0</v>
      </c>
      <c r="CR80" s="194" t="b">
        <f t="shared" si="72"/>
        <v>0</v>
      </c>
      <c r="CS80" s="194" t="b">
        <f t="shared" si="72"/>
        <v>0</v>
      </c>
      <c r="CT80" s="194" t="b">
        <f t="shared" si="72"/>
        <v>0</v>
      </c>
      <c r="CU80" s="194" t="b">
        <f t="shared" si="72"/>
        <v>0</v>
      </c>
      <c r="CV80" s="194" t="b">
        <f t="shared" si="72"/>
        <v>0</v>
      </c>
      <c r="CW80" s="194" t="b">
        <f t="shared" si="72"/>
        <v>0</v>
      </c>
      <c r="CX80" s="194" t="b">
        <f t="shared" si="72"/>
        <v>0</v>
      </c>
      <c r="CY80" s="194" t="b">
        <f t="shared" si="72"/>
        <v>0</v>
      </c>
      <c r="CZ80" s="194" t="b">
        <f t="shared" si="72"/>
        <v>0</v>
      </c>
      <c r="DA80" s="194" t="b">
        <f t="shared" si="72"/>
        <v>0</v>
      </c>
      <c r="DB80" s="194" t="b">
        <f t="shared" si="72"/>
        <v>0</v>
      </c>
      <c r="DC80" s="194">
        <f t="shared" si="70"/>
        <v>0</v>
      </c>
    </row>
    <row r="81" spans="1:107" ht="15.75" customHeight="1">
      <c r="A81" s="532"/>
      <c r="B81" s="533"/>
      <c r="C81" s="536"/>
      <c r="D81" s="537"/>
      <c r="E81" s="537"/>
      <c r="F81" s="537"/>
      <c r="G81" s="538"/>
      <c r="H81" s="542"/>
      <c r="I81" s="543"/>
      <c r="J81" s="544"/>
      <c r="K81" s="548" t="str">
        <f t="shared" ref="K81" si="73">IF(OR(H81="",$K$7="",NOT(ISNUMBER(H81)),NOT(ISNUMBER($K$7))),"0",IF(H81&gt;$K$7,IF(DATE(YEAR($K$7),4,1)&lt;H81,"0",DATEDIF(H81,DATE(YEAR($K$7),4,1),"Y")),DATEDIF(H81,$K$7,"Y")))</f>
        <v>0</v>
      </c>
      <c r="L81" s="549"/>
      <c r="M81" s="227"/>
      <c r="N81" s="228"/>
      <c r="O81" s="553"/>
      <c r="P81" s="554"/>
      <c r="Q81" s="553"/>
      <c r="R81" s="554"/>
      <c r="S81" s="553"/>
      <c r="T81" s="554"/>
      <c r="U81" s="557" t="str">
        <f>IF(SUM(AD82:BH82)=0, "", SUM(AD82:BH82))</f>
        <v/>
      </c>
      <c r="V81" s="508">
        <f>SUM(AD83:BH83)</f>
        <v>0</v>
      </c>
      <c r="W81" s="511">
        <f>SUM(AD85:BH85)</f>
        <v>0</v>
      </c>
      <c r="X81" s="512"/>
      <c r="Y81" s="511">
        <f>SUM(AD82:BH83)</f>
        <v>0</v>
      </c>
      <c r="Z81" s="512"/>
      <c r="AA81" s="229"/>
      <c r="AB81" s="515" t="s">
        <v>483</v>
      </c>
      <c r="AC81" s="516"/>
      <c r="AD81" s="230"/>
      <c r="AE81" s="231"/>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2"/>
      <c r="BO81" s="265"/>
      <c r="BP81" s="265" t="s">
        <v>503</v>
      </c>
      <c r="BQ81" s="265" t="s">
        <v>504</v>
      </c>
      <c r="BR81" s="265" t="s">
        <v>505</v>
      </c>
      <c r="BS81" s="265"/>
      <c r="BT81" s="265"/>
      <c r="BX81" s="194">
        <v>1</v>
      </c>
      <c r="BY81" s="194">
        <v>2</v>
      </c>
      <c r="BZ81" s="194">
        <v>3</v>
      </c>
      <c r="CA81" s="194">
        <v>4</v>
      </c>
      <c r="CB81" s="194">
        <v>5</v>
      </c>
      <c r="CC81" s="194">
        <v>6</v>
      </c>
      <c r="CD81" s="194">
        <v>7</v>
      </c>
      <c r="CE81" s="194">
        <v>8</v>
      </c>
      <c r="CF81" s="194">
        <v>9</v>
      </c>
      <c r="CG81" s="194">
        <v>10</v>
      </c>
      <c r="CH81" s="194">
        <v>11</v>
      </c>
      <c r="CI81" s="194">
        <v>12</v>
      </c>
      <c r="CJ81" s="194">
        <v>13</v>
      </c>
      <c r="CK81" s="194">
        <v>14</v>
      </c>
      <c r="CL81" s="194">
        <v>15</v>
      </c>
      <c r="CM81" s="194">
        <v>16</v>
      </c>
      <c r="CN81" s="194">
        <v>17</v>
      </c>
      <c r="CO81" s="194">
        <v>18</v>
      </c>
      <c r="CP81" s="194">
        <v>19</v>
      </c>
      <c r="CQ81" s="194">
        <v>20</v>
      </c>
      <c r="CR81" s="194">
        <v>21</v>
      </c>
      <c r="CS81" s="194">
        <v>22</v>
      </c>
      <c r="CT81" s="194">
        <v>23</v>
      </c>
      <c r="CU81" s="194">
        <v>24</v>
      </c>
      <c r="CV81" s="194">
        <v>25</v>
      </c>
      <c r="CW81" s="194">
        <v>26</v>
      </c>
      <c r="CX81" s="194">
        <v>27</v>
      </c>
      <c r="CY81" s="194">
        <v>28</v>
      </c>
      <c r="CZ81" s="194">
        <v>29</v>
      </c>
      <c r="DA81" s="194">
        <v>30</v>
      </c>
      <c r="DB81" s="194">
        <v>31</v>
      </c>
      <c r="DC81" s="194" t="s">
        <v>29</v>
      </c>
    </row>
    <row r="82" spans="1:107" ht="17.25" customHeight="1">
      <c r="A82" s="532"/>
      <c r="B82" s="533"/>
      <c r="C82" s="536"/>
      <c r="D82" s="537"/>
      <c r="E82" s="537"/>
      <c r="F82" s="537"/>
      <c r="G82" s="538"/>
      <c r="H82" s="542"/>
      <c r="I82" s="543"/>
      <c r="J82" s="544"/>
      <c r="K82" s="550"/>
      <c r="L82" s="549"/>
      <c r="M82" s="517">
        <f>COUNTIF(AD82:BH82,"○")</f>
        <v>0</v>
      </c>
      <c r="N82" s="518"/>
      <c r="O82" s="553"/>
      <c r="P82" s="554"/>
      <c r="Q82" s="553"/>
      <c r="R82" s="554"/>
      <c r="S82" s="553"/>
      <c r="T82" s="554"/>
      <c r="U82" s="557"/>
      <c r="V82" s="508"/>
      <c r="W82" s="511"/>
      <c r="X82" s="512"/>
      <c r="Y82" s="511"/>
      <c r="Z82" s="512"/>
      <c r="AA82" s="523" t="s">
        <v>44</v>
      </c>
      <c r="AB82" s="524"/>
      <c r="AC82" s="525"/>
      <c r="AD82" s="230"/>
      <c r="AE82" s="231"/>
      <c r="AF82" s="231"/>
      <c r="AG82" s="231"/>
      <c r="AH82" s="231"/>
      <c r="AI82" s="231"/>
      <c r="AJ82" s="231"/>
      <c r="AK82" s="231"/>
      <c r="AL82" s="231"/>
      <c r="AM82" s="231"/>
      <c r="AN82" s="231"/>
      <c r="AO82" s="231"/>
      <c r="AP82" s="231"/>
      <c r="AQ82" s="231"/>
      <c r="AR82" s="231"/>
      <c r="AS82" s="231"/>
      <c r="AT82" s="231"/>
      <c r="AU82" s="231"/>
      <c r="AV82" s="231"/>
      <c r="AW82" s="231"/>
      <c r="AX82" s="231"/>
      <c r="AY82" s="231"/>
      <c r="AZ82" s="231"/>
      <c r="BA82" s="231"/>
      <c r="BB82" s="231"/>
      <c r="BC82" s="231"/>
      <c r="BD82" s="231"/>
      <c r="BE82" s="231"/>
      <c r="BF82" s="231"/>
      <c r="BG82" s="231"/>
      <c r="BH82" s="232"/>
      <c r="BO82" s="265" t="s">
        <v>506</v>
      </c>
      <c r="BP82" s="265">
        <f>IF(AND(K81=0,Y81&gt;0),Y81,)</f>
        <v>0</v>
      </c>
      <c r="BQ82" s="265">
        <f>IF(AND(K81=1,Y81&gt;0),Y81,)</f>
        <v>0</v>
      </c>
      <c r="BR82" s="265">
        <f>IF(AND(K81=2,Y81&gt;0),Y81,)</f>
        <v>0</v>
      </c>
      <c r="BS82" s="265" t="s">
        <v>507</v>
      </c>
      <c r="BT82" s="265" t="b">
        <f>IF((O81="あり"),U81)</f>
        <v>0</v>
      </c>
      <c r="BW82" s="194" t="s">
        <v>510</v>
      </c>
      <c r="BX82" s="265" t="b">
        <f t="shared" ref="BX82:DB82" si="74">IF((AD84="生保"),AD85)</f>
        <v>0</v>
      </c>
      <c r="BY82" s="194" t="b">
        <f t="shared" si="74"/>
        <v>0</v>
      </c>
      <c r="BZ82" s="194" t="b">
        <f t="shared" si="74"/>
        <v>0</v>
      </c>
      <c r="CA82" s="194" t="b">
        <f t="shared" si="74"/>
        <v>0</v>
      </c>
      <c r="CB82" s="194" t="b">
        <f t="shared" si="74"/>
        <v>0</v>
      </c>
      <c r="CC82" s="194" t="b">
        <f t="shared" si="74"/>
        <v>0</v>
      </c>
      <c r="CD82" s="194" t="b">
        <f t="shared" si="74"/>
        <v>0</v>
      </c>
      <c r="CE82" s="194" t="b">
        <f t="shared" si="74"/>
        <v>0</v>
      </c>
      <c r="CF82" s="194" t="b">
        <f t="shared" si="74"/>
        <v>0</v>
      </c>
      <c r="CG82" s="194" t="b">
        <f t="shared" si="74"/>
        <v>0</v>
      </c>
      <c r="CH82" s="194" t="b">
        <f t="shared" si="74"/>
        <v>0</v>
      </c>
      <c r="CI82" s="194" t="b">
        <f t="shared" si="74"/>
        <v>0</v>
      </c>
      <c r="CJ82" s="194" t="b">
        <f t="shared" si="74"/>
        <v>0</v>
      </c>
      <c r="CK82" s="194" t="b">
        <f t="shared" si="74"/>
        <v>0</v>
      </c>
      <c r="CL82" s="194" t="b">
        <f t="shared" si="74"/>
        <v>0</v>
      </c>
      <c r="CM82" s="194" t="b">
        <f t="shared" si="74"/>
        <v>0</v>
      </c>
      <c r="CN82" s="194" t="b">
        <f t="shared" si="74"/>
        <v>0</v>
      </c>
      <c r="CO82" s="194" t="b">
        <f t="shared" si="74"/>
        <v>0</v>
      </c>
      <c r="CP82" s="194" t="b">
        <f t="shared" si="74"/>
        <v>0</v>
      </c>
      <c r="CQ82" s="194" t="b">
        <f t="shared" si="74"/>
        <v>0</v>
      </c>
      <c r="CR82" s="194" t="b">
        <f t="shared" si="74"/>
        <v>0</v>
      </c>
      <c r="CS82" s="194" t="b">
        <f t="shared" si="74"/>
        <v>0</v>
      </c>
      <c r="CT82" s="194" t="b">
        <f t="shared" si="74"/>
        <v>0</v>
      </c>
      <c r="CU82" s="194" t="b">
        <f t="shared" si="74"/>
        <v>0</v>
      </c>
      <c r="CV82" s="194" t="b">
        <f t="shared" si="74"/>
        <v>0</v>
      </c>
      <c r="CW82" s="194" t="b">
        <f t="shared" si="74"/>
        <v>0</v>
      </c>
      <c r="CX82" s="194" t="b">
        <f t="shared" si="74"/>
        <v>0</v>
      </c>
      <c r="CY82" s="194" t="b">
        <f t="shared" si="74"/>
        <v>0</v>
      </c>
      <c r="CZ82" s="194" t="b">
        <f t="shared" si="74"/>
        <v>0</v>
      </c>
      <c r="DA82" s="194" t="b">
        <f t="shared" si="74"/>
        <v>0</v>
      </c>
      <c r="DB82" s="194" t="b">
        <f t="shared" si="74"/>
        <v>0</v>
      </c>
      <c r="DC82" s="194">
        <f>SUM(BX82:DB82)</f>
        <v>0</v>
      </c>
    </row>
    <row r="83" spans="1:107" ht="17.25" customHeight="1">
      <c r="A83" s="532"/>
      <c r="B83" s="533"/>
      <c r="C83" s="536"/>
      <c r="D83" s="537"/>
      <c r="E83" s="537"/>
      <c r="F83" s="537"/>
      <c r="G83" s="538"/>
      <c r="H83" s="542"/>
      <c r="I83" s="543"/>
      <c r="J83" s="544"/>
      <c r="K83" s="550"/>
      <c r="L83" s="549"/>
      <c r="M83" s="519"/>
      <c r="N83" s="520"/>
      <c r="O83" s="553"/>
      <c r="P83" s="554"/>
      <c r="Q83" s="553"/>
      <c r="R83" s="554"/>
      <c r="S83" s="553"/>
      <c r="T83" s="554"/>
      <c r="U83" s="557"/>
      <c r="V83" s="508"/>
      <c r="W83" s="511"/>
      <c r="X83" s="512"/>
      <c r="Y83" s="511"/>
      <c r="Z83" s="512"/>
      <c r="AA83" s="233"/>
      <c r="AB83" s="526" t="s">
        <v>500</v>
      </c>
      <c r="AC83" s="527"/>
      <c r="AD83" s="234"/>
      <c r="AE83" s="231"/>
      <c r="AF83" s="231"/>
      <c r="AG83" s="231"/>
      <c r="AH83" s="231"/>
      <c r="AI83" s="231"/>
      <c r="AJ83" s="231"/>
      <c r="AK83" s="231"/>
      <c r="AL83" s="231"/>
      <c r="AM83" s="231"/>
      <c r="AN83" s="231"/>
      <c r="AO83" s="231"/>
      <c r="AP83" s="231"/>
      <c r="AQ83" s="231"/>
      <c r="AR83" s="231"/>
      <c r="AS83" s="231"/>
      <c r="AT83" s="231"/>
      <c r="AU83" s="231"/>
      <c r="AV83" s="231"/>
      <c r="AW83" s="231"/>
      <c r="AX83" s="231"/>
      <c r="AY83" s="231"/>
      <c r="AZ83" s="231"/>
      <c r="BA83" s="231"/>
      <c r="BB83" s="231"/>
      <c r="BC83" s="231"/>
      <c r="BD83" s="231"/>
      <c r="BE83" s="231"/>
      <c r="BF83" s="231"/>
      <c r="BG83" s="231"/>
      <c r="BH83" s="235"/>
      <c r="BO83" s="265"/>
      <c r="BP83" s="265"/>
      <c r="BQ83" s="265"/>
      <c r="BR83" s="265"/>
      <c r="BS83" s="265" t="s">
        <v>508</v>
      </c>
      <c r="BT83" s="265" t="b">
        <f>IF((Q81="あり"),U81)</f>
        <v>0</v>
      </c>
      <c r="BW83" s="194" t="s">
        <v>511</v>
      </c>
      <c r="BX83" s="194" t="b">
        <f t="shared" ref="BX83:DB83" si="75">IF((AD84="非課税"),AD85)</f>
        <v>0</v>
      </c>
      <c r="BY83" s="194" t="b">
        <f t="shared" si="75"/>
        <v>0</v>
      </c>
      <c r="BZ83" s="194" t="b">
        <f t="shared" si="75"/>
        <v>0</v>
      </c>
      <c r="CA83" s="194" t="b">
        <f t="shared" si="75"/>
        <v>0</v>
      </c>
      <c r="CB83" s="194" t="b">
        <f t="shared" si="75"/>
        <v>0</v>
      </c>
      <c r="CC83" s="194" t="b">
        <f t="shared" si="75"/>
        <v>0</v>
      </c>
      <c r="CD83" s="194" t="b">
        <f t="shared" si="75"/>
        <v>0</v>
      </c>
      <c r="CE83" s="194" t="b">
        <f t="shared" si="75"/>
        <v>0</v>
      </c>
      <c r="CF83" s="194" t="b">
        <f t="shared" si="75"/>
        <v>0</v>
      </c>
      <c r="CG83" s="194" t="b">
        <f t="shared" si="75"/>
        <v>0</v>
      </c>
      <c r="CH83" s="194" t="b">
        <f t="shared" si="75"/>
        <v>0</v>
      </c>
      <c r="CI83" s="194" t="b">
        <f t="shared" si="75"/>
        <v>0</v>
      </c>
      <c r="CJ83" s="194" t="b">
        <f t="shared" si="75"/>
        <v>0</v>
      </c>
      <c r="CK83" s="194" t="b">
        <f t="shared" si="75"/>
        <v>0</v>
      </c>
      <c r="CL83" s="194" t="b">
        <f t="shared" si="75"/>
        <v>0</v>
      </c>
      <c r="CM83" s="194" t="b">
        <f t="shared" si="75"/>
        <v>0</v>
      </c>
      <c r="CN83" s="194" t="b">
        <f t="shared" si="75"/>
        <v>0</v>
      </c>
      <c r="CO83" s="194" t="b">
        <f t="shared" si="75"/>
        <v>0</v>
      </c>
      <c r="CP83" s="194" t="b">
        <f t="shared" si="75"/>
        <v>0</v>
      </c>
      <c r="CQ83" s="194" t="b">
        <f t="shared" si="75"/>
        <v>0</v>
      </c>
      <c r="CR83" s="194" t="b">
        <f t="shared" si="75"/>
        <v>0</v>
      </c>
      <c r="CS83" s="194" t="b">
        <f t="shared" si="75"/>
        <v>0</v>
      </c>
      <c r="CT83" s="194" t="b">
        <f t="shared" si="75"/>
        <v>0</v>
      </c>
      <c r="CU83" s="194" t="b">
        <f t="shared" si="75"/>
        <v>0</v>
      </c>
      <c r="CV83" s="194" t="b">
        <f t="shared" si="75"/>
        <v>0</v>
      </c>
      <c r="CW83" s="194" t="b">
        <f t="shared" si="75"/>
        <v>0</v>
      </c>
      <c r="CX83" s="194" t="b">
        <f t="shared" si="75"/>
        <v>0</v>
      </c>
      <c r="CY83" s="194" t="b">
        <f t="shared" si="75"/>
        <v>0</v>
      </c>
      <c r="CZ83" s="194" t="b">
        <f t="shared" si="75"/>
        <v>0</v>
      </c>
      <c r="DA83" s="194" t="b">
        <f t="shared" si="75"/>
        <v>0</v>
      </c>
      <c r="DB83" s="194" t="b">
        <f t="shared" si="75"/>
        <v>0</v>
      </c>
      <c r="DC83" s="194">
        <f t="shared" ref="DC83:DC85" si="76">SUM(BX83:DB83)</f>
        <v>0</v>
      </c>
    </row>
    <row r="84" spans="1:107" ht="15.75" customHeight="1">
      <c r="A84" s="532"/>
      <c r="B84" s="533"/>
      <c r="C84" s="536"/>
      <c r="D84" s="537"/>
      <c r="E84" s="537"/>
      <c r="F84" s="537"/>
      <c r="G84" s="538"/>
      <c r="H84" s="542"/>
      <c r="I84" s="543"/>
      <c r="J84" s="544"/>
      <c r="K84" s="550"/>
      <c r="L84" s="549"/>
      <c r="M84" s="519"/>
      <c r="N84" s="520"/>
      <c r="O84" s="553"/>
      <c r="P84" s="554"/>
      <c r="Q84" s="553"/>
      <c r="R84" s="554"/>
      <c r="S84" s="553"/>
      <c r="T84" s="554"/>
      <c r="U84" s="557"/>
      <c r="V84" s="508"/>
      <c r="W84" s="511"/>
      <c r="X84" s="512"/>
      <c r="Y84" s="511"/>
      <c r="Z84" s="512"/>
      <c r="AA84" s="528" t="s">
        <v>45</v>
      </c>
      <c r="AB84" s="526"/>
      <c r="AC84" s="527"/>
      <c r="AD84" s="236"/>
      <c r="AE84" s="237"/>
      <c r="AF84" s="237"/>
      <c r="AG84" s="238"/>
      <c r="AH84" s="238"/>
      <c r="AI84" s="239"/>
      <c r="AJ84" s="238"/>
      <c r="AK84" s="237"/>
      <c r="AL84" s="238"/>
      <c r="AM84" s="240"/>
      <c r="AN84" s="239"/>
      <c r="AO84" s="237"/>
      <c r="AP84" s="237"/>
      <c r="AQ84" s="238"/>
      <c r="AR84" s="239"/>
      <c r="AS84" s="238"/>
      <c r="AT84" s="238"/>
      <c r="AU84" s="238"/>
      <c r="AV84" s="239"/>
      <c r="AW84" s="238"/>
      <c r="AX84" s="239"/>
      <c r="AY84" s="238"/>
      <c r="AZ84" s="238"/>
      <c r="BA84" s="239"/>
      <c r="BB84" s="237"/>
      <c r="BC84" s="238"/>
      <c r="BD84" s="239"/>
      <c r="BE84" s="237"/>
      <c r="BF84" s="238"/>
      <c r="BG84" s="239"/>
      <c r="BH84" s="241"/>
      <c r="BO84" s="265"/>
      <c r="BP84" s="265"/>
      <c r="BQ84" s="265"/>
      <c r="BR84" s="265"/>
      <c r="BS84" s="265" t="s">
        <v>509</v>
      </c>
      <c r="BT84" s="265" t="b">
        <f>IF((S81="あり"),U81)</f>
        <v>0</v>
      </c>
      <c r="BW84" s="194" t="s">
        <v>512</v>
      </c>
      <c r="BX84" s="194" t="b">
        <f t="shared" ref="BX84:DB84" si="77">IF((AD84="360万未満"),AD85)</f>
        <v>0</v>
      </c>
      <c r="BY84" s="194" t="b">
        <f t="shared" si="77"/>
        <v>0</v>
      </c>
      <c r="BZ84" s="194" t="b">
        <f t="shared" si="77"/>
        <v>0</v>
      </c>
      <c r="CA84" s="194" t="b">
        <f t="shared" si="77"/>
        <v>0</v>
      </c>
      <c r="CB84" s="194" t="b">
        <f t="shared" si="77"/>
        <v>0</v>
      </c>
      <c r="CC84" s="194" t="b">
        <f t="shared" si="77"/>
        <v>0</v>
      </c>
      <c r="CD84" s="194" t="b">
        <f t="shared" si="77"/>
        <v>0</v>
      </c>
      <c r="CE84" s="194" t="b">
        <f t="shared" si="77"/>
        <v>0</v>
      </c>
      <c r="CF84" s="194" t="b">
        <f t="shared" si="77"/>
        <v>0</v>
      </c>
      <c r="CG84" s="194" t="b">
        <f t="shared" si="77"/>
        <v>0</v>
      </c>
      <c r="CH84" s="194" t="b">
        <f t="shared" si="77"/>
        <v>0</v>
      </c>
      <c r="CI84" s="194" t="b">
        <f t="shared" si="77"/>
        <v>0</v>
      </c>
      <c r="CJ84" s="194" t="b">
        <f t="shared" si="77"/>
        <v>0</v>
      </c>
      <c r="CK84" s="194" t="b">
        <f t="shared" si="77"/>
        <v>0</v>
      </c>
      <c r="CL84" s="194" t="b">
        <f t="shared" si="77"/>
        <v>0</v>
      </c>
      <c r="CM84" s="194" t="b">
        <f t="shared" si="77"/>
        <v>0</v>
      </c>
      <c r="CN84" s="194" t="b">
        <f t="shared" si="77"/>
        <v>0</v>
      </c>
      <c r="CO84" s="194" t="b">
        <f t="shared" si="77"/>
        <v>0</v>
      </c>
      <c r="CP84" s="194" t="b">
        <f t="shared" si="77"/>
        <v>0</v>
      </c>
      <c r="CQ84" s="194" t="b">
        <f t="shared" si="77"/>
        <v>0</v>
      </c>
      <c r="CR84" s="194" t="b">
        <f t="shared" si="77"/>
        <v>0</v>
      </c>
      <c r="CS84" s="194" t="b">
        <f t="shared" si="77"/>
        <v>0</v>
      </c>
      <c r="CT84" s="194" t="b">
        <f t="shared" si="77"/>
        <v>0</v>
      </c>
      <c r="CU84" s="194" t="b">
        <f t="shared" si="77"/>
        <v>0</v>
      </c>
      <c r="CV84" s="194" t="b">
        <f t="shared" si="77"/>
        <v>0</v>
      </c>
      <c r="CW84" s="194" t="b">
        <f t="shared" si="77"/>
        <v>0</v>
      </c>
      <c r="CX84" s="194" t="b">
        <f t="shared" si="77"/>
        <v>0</v>
      </c>
      <c r="CY84" s="194" t="b">
        <f t="shared" si="77"/>
        <v>0</v>
      </c>
      <c r="CZ84" s="194" t="b">
        <f t="shared" si="77"/>
        <v>0</v>
      </c>
      <c r="DA84" s="194" t="b">
        <f t="shared" si="77"/>
        <v>0</v>
      </c>
      <c r="DB84" s="194" t="b">
        <f t="shared" si="77"/>
        <v>0</v>
      </c>
      <c r="DC84" s="194">
        <f t="shared" si="76"/>
        <v>0</v>
      </c>
    </row>
    <row r="85" spans="1:107" ht="17.25" customHeight="1">
      <c r="A85" s="534"/>
      <c r="B85" s="535"/>
      <c r="C85" s="539"/>
      <c r="D85" s="540"/>
      <c r="E85" s="540"/>
      <c r="F85" s="540"/>
      <c r="G85" s="541"/>
      <c r="H85" s="545"/>
      <c r="I85" s="546"/>
      <c r="J85" s="547"/>
      <c r="K85" s="551"/>
      <c r="L85" s="552"/>
      <c r="M85" s="521"/>
      <c r="N85" s="522"/>
      <c r="O85" s="555"/>
      <c r="P85" s="556"/>
      <c r="Q85" s="555"/>
      <c r="R85" s="556"/>
      <c r="S85" s="555"/>
      <c r="T85" s="556"/>
      <c r="U85" s="557"/>
      <c r="V85" s="508"/>
      <c r="W85" s="513"/>
      <c r="X85" s="514"/>
      <c r="Y85" s="513"/>
      <c r="Z85" s="514"/>
      <c r="AA85" s="529" t="s">
        <v>46</v>
      </c>
      <c r="AB85" s="530"/>
      <c r="AC85" s="531"/>
      <c r="AD85" s="208"/>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10"/>
      <c r="BW85" s="194" t="s">
        <v>513</v>
      </c>
      <c r="BX85" s="194" t="b">
        <f t="shared" ref="BX85:DB85" si="78">IF((AD84="要支援・要保護"),AD85)</f>
        <v>0</v>
      </c>
      <c r="BY85" s="194" t="b">
        <f t="shared" si="78"/>
        <v>0</v>
      </c>
      <c r="BZ85" s="194" t="b">
        <f t="shared" si="78"/>
        <v>0</v>
      </c>
      <c r="CA85" s="194" t="b">
        <f t="shared" si="78"/>
        <v>0</v>
      </c>
      <c r="CB85" s="194" t="b">
        <f t="shared" si="78"/>
        <v>0</v>
      </c>
      <c r="CC85" s="194" t="b">
        <f t="shared" si="78"/>
        <v>0</v>
      </c>
      <c r="CD85" s="194" t="b">
        <f t="shared" si="78"/>
        <v>0</v>
      </c>
      <c r="CE85" s="194" t="b">
        <f t="shared" si="78"/>
        <v>0</v>
      </c>
      <c r="CF85" s="194" t="b">
        <f t="shared" si="78"/>
        <v>0</v>
      </c>
      <c r="CG85" s="194" t="b">
        <f t="shared" si="78"/>
        <v>0</v>
      </c>
      <c r="CH85" s="194" t="b">
        <f t="shared" si="78"/>
        <v>0</v>
      </c>
      <c r="CI85" s="194" t="b">
        <f t="shared" si="78"/>
        <v>0</v>
      </c>
      <c r="CJ85" s="194" t="b">
        <f t="shared" si="78"/>
        <v>0</v>
      </c>
      <c r="CK85" s="194" t="b">
        <f t="shared" si="78"/>
        <v>0</v>
      </c>
      <c r="CL85" s="194" t="b">
        <f t="shared" si="78"/>
        <v>0</v>
      </c>
      <c r="CM85" s="194" t="b">
        <f t="shared" si="78"/>
        <v>0</v>
      </c>
      <c r="CN85" s="194" t="b">
        <f t="shared" si="78"/>
        <v>0</v>
      </c>
      <c r="CO85" s="194" t="b">
        <f t="shared" si="78"/>
        <v>0</v>
      </c>
      <c r="CP85" s="194" t="b">
        <f t="shared" si="78"/>
        <v>0</v>
      </c>
      <c r="CQ85" s="194" t="b">
        <f t="shared" si="78"/>
        <v>0</v>
      </c>
      <c r="CR85" s="194" t="b">
        <f t="shared" si="78"/>
        <v>0</v>
      </c>
      <c r="CS85" s="194" t="b">
        <f t="shared" si="78"/>
        <v>0</v>
      </c>
      <c r="CT85" s="194" t="b">
        <f t="shared" si="78"/>
        <v>0</v>
      </c>
      <c r="CU85" s="194" t="b">
        <f t="shared" si="78"/>
        <v>0</v>
      </c>
      <c r="CV85" s="194" t="b">
        <f t="shared" si="78"/>
        <v>0</v>
      </c>
      <c r="CW85" s="194" t="b">
        <f t="shared" si="78"/>
        <v>0</v>
      </c>
      <c r="CX85" s="194" t="b">
        <f t="shared" si="78"/>
        <v>0</v>
      </c>
      <c r="CY85" s="194" t="b">
        <f t="shared" si="78"/>
        <v>0</v>
      </c>
      <c r="CZ85" s="194" t="b">
        <f t="shared" si="78"/>
        <v>0</v>
      </c>
      <c r="DA85" s="194" t="b">
        <f t="shared" si="78"/>
        <v>0</v>
      </c>
      <c r="DB85" s="194" t="b">
        <f t="shared" si="78"/>
        <v>0</v>
      </c>
      <c r="DC85" s="194">
        <f t="shared" si="76"/>
        <v>0</v>
      </c>
    </row>
    <row r="86" spans="1:107" ht="15.75" customHeight="1">
      <c r="A86" s="532"/>
      <c r="B86" s="533"/>
      <c r="C86" s="536"/>
      <c r="D86" s="537"/>
      <c r="E86" s="537"/>
      <c r="F86" s="537"/>
      <c r="G86" s="538"/>
      <c r="H86" s="542"/>
      <c r="I86" s="543"/>
      <c r="J86" s="544"/>
      <c r="K86" s="548" t="str">
        <f t="shared" ref="K86" si="79">IF(OR(H86="",$K$7="",NOT(ISNUMBER(H86)),NOT(ISNUMBER($K$7))),"0",IF(H86&gt;$K$7,IF(DATE(YEAR($K$7),4,1)&lt;H86,"0",DATEDIF(H86,DATE(YEAR($K$7),4,1),"Y")),DATEDIF(H86,$K$7,"Y")))</f>
        <v>0</v>
      </c>
      <c r="L86" s="549"/>
      <c r="M86" s="227"/>
      <c r="N86" s="228"/>
      <c r="O86" s="553"/>
      <c r="P86" s="554"/>
      <c r="Q86" s="553"/>
      <c r="R86" s="554"/>
      <c r="S86" s="553"/>
      <c r="T86" s="554"/>
      <c r="U86" s="557" t="str">
        <f>IF(SUM(AD87:BH87)=0, "", SUM(AD87:BH87))</f>
        <v/>
      </c>
      <c r="V86" s="508">
        <f>SUM(AD88:BH88)</f>
        <v>0</v>
      </c>
      <c r="W86" s="511">
        <f>SUM(AD90:BH90)</f>
        <v>0</v>
      </c>
      <c r="X86" s="512"/>
      <c r="Y86" s="511">
        <f>SUM(AD87:BH88)</f>
        <v>0</v>
      </c>
      <c r="Z86" s="512"/>
      <c r="AA86" s="229"/>
      <c r="AB86" s="515" t="s">
        <v>483</v>
      </c>
      <c r="AC86" s="516"/>
      <c r="AD86" s="230"/>
      <c r="AE86" s="231"/>
      <c r="AF86" s="231"/>
      <c r="AG86" s="231"/>
      <c r="AH86" s="231"/>
      <c r="AI86" s="231"/>
      <c r="AJ86" s="231"/>
      <c r="AK86" s="231"/>
      <c r="AL86" s="231"/>
      <c r="AM86" s="231"/>
      <c r="AN86" s="231"/>
      <c r="AO86" s="231"/>
      <c r="AP86" s="231"/>
      <c r="AQ86" s="231"/>
      <c r="AR86" s="231"/>
      <c r="AS86" s="231"/>
      <c r="AT86" s="231"/>
      <c r="AU86" s="231"/>
      <c r="AV86" s="231"/>
      <c r="AW86" s="231"/>
      <c r="AX86" s="231"/>
      <c r="AY86" s="231"/>
      <c r="AZ86" s="231"/>
      <c r="BA86" s="231"/>
      <c r="BB86" s="231"/>
      <c r="BC86" s="231"/>
      <c r="BD86" s="231"/>
      <c r="BE86" s="231"/>
      <c r="BF86" s="231"/>
      <c r="BG86" s="231"/>
      <c r="BH86" s="232"/>
      <c r="BO86" s="265"/>
      <c r="BP86" s="265" t="s">
        <v>503</v>
      </c>
      <c r="BQ86" s="265" t="s">
        <v>504</v>
      </c>
      <c r="BR86" s="265" t="s">
        <v>505</v>
      </c>
      <c r="BS86" s="265"/>
      <c r="BT86" s="265"/>
      <c r="BX86" s="194">
        <v>1</v>
      </c>
      <c r="BY86" s="194">
        <v>2</v>
      </c>
      <c r="BZ86" s="194">
        <v>3</v>
      </c>
      <c r="CA86" s="194">
        <v>4</v>
      </c>
      <c r="CB86" s="194">
        <v>5</v>
      </c>
      <c r="CC86" s="194">
        <v>6</v>
      </c>
      <c r="CD86" s="194">
        <v>7</v>
      </c>
      <c r="CE86" s="194">
        <v>8</v>
      </c>
      <c r="CF86" s="194">
        <v>9</v>
      </c>
      <c r="CG86" s="194">
        <v>10</v>
      </c>
      <c r="CH86" s="194">
        <v>11</v>
      </c>
      <c r="CI86" s="194">
        <v>12</v>
      </c>
      <c r="CJ86" s="194">
        <v>13</v>
      </c>
      <c r="CK86" s="194">
        <v>14</v>
      </c>
      <c r="CL86" s="194">
        <v>15</v>
      </c>
      <c r="CM86" s="194">
        <v>16</v>
      </c>
      <c r="CN86" s="194">
        <v>17</v>
      </c>
      <c r="CO86" s="194">
        <v>18</v>
      </c>
      <c r="CP86" s="194">
        <v>19</v>
      </c>
      <c r="CQ86" s="194">
        <v>20</v>
      </c>
      <c r="CR86" s="194">
        <v>21</v>
      </c>
      <c r="CS86" s="194">
        <v>22</v>
      </c>
      <c r="CT86" s="194">
        <v>23</v>
      </c>
      <c r="CU86" s="194">
        <v>24</v>
      </c>
      <c r="CV86" s="194">
        <v>25</v>
      </c>
      <c r="CW86" s="194">
        <v>26</v>
      </c>
      <c r="CX86" s="194">
        <v>27</v>
      </c>
      <c r="CY86" s="194">
        <v>28</v>
      </c>
      <c r="CZ86" s="194">
        <v>29</v>
      </c>
      <c r="DA86" s="194">
        <v>30</v>
      </c>
      <c r="DB86" s="194">
        <v>31</v>
      </c>
      <c r="DC86" s="194" t="s">
        <v>29</v>
      </c>
    </row>
    <row r="87" spans="1:107" ht="17.25" customHeight="1">
      <c r="A87" s="532"/>
      <c r="B87" s="533"/>
      <c r="C87" s="536"/>
      <c r="D87" s="537"/>
      <c r="E87" s="537"/>
      <c r="F87" s="537"/>
      <c r="G87" s="538"/>
      <c r="H87" s="542"/>
      <c r="I87" s="543"/>
      <c r="J87" s="544"/>
      <c r="K87" s="550"/>
      <c r="L87" s="549"/>
      <c r="M87" s="517">
        <f>COUNTIF(AD87:BH87,"○")</f>
        <v>0</v>
      </c>
      <c r="N87" s="518"/>
      <c r="O87" s="553"/>
      <c r="P87" s="554"/>
      <c r="Q87" s="553"/>
      <c r="R87" s="554"/>
      <c r="S87" s="553"/>
      <c r="T87" s="554"/>
      <c r="U87" s="557"/>
      <c r="V87" s="508"/>
      <c r="W87" s="511"/>
      <c r="X87" s="512"/>
      <c r="Y87" s="511"/>
      <c r="Z87" s="512"/>
      <c r="AA87" s="523" t="s">
        <v>44</v>
      </c>
      <c r="AB87" s="524"/>
      <c r="AC87" s="525"/>
      <c r="AD87" s="230"/>
      <c r="AE87" s="231"/>
      <c r="AF87" s="231"/>
      <c r="AG87" s="231"/>
      <c r="AH87" s="231"/>
      <c r="AI87" s="231"/>
      <c r="AJ87" s="231"/>
      <c r="AK87" s="231"/>
      <c r="AL87" s="231"/>
      <c r="AM87" s="231"/>
      <c r="AN87" s="231"/>
      <c r="AO87" s="231"/>
      <c r="AP87" s="231"/>
      <c r="AQ87" s="231"/>
      <c r="AR87" s="231"/>
      <c r="AS87" s="231"/>
      <c r="AT87" s="231"/>
      <c r="AU87" s="231"/>
      <c r="AV87" s="231"/>
      <c r="AW87" s="231"/>
      <c r="AX87" s="231"/>
      <c r="AY87" s="231"/>
      <c r="AZ87" s="231"/>
      <c r="BA87" s="231"/>
      <c r="BB87" s="231"/>
      <c r="BC87" s="231"/>
      <c r="BD87" s="231"/>
      <c r="BE87" s="231"/>
      <c r="BF87" s="231"/>
      <c r="BG87" s="231"/>
      <c r="BH87" s="232"/>
      <c r="BO87" s="265" t="s">
        <v>506</v>
      </c>
      <c r="BP87" s="265">
        <f>IF(AND(K86=0,Y86&gt;0),Y86,)</f>
        <v>0</v>
      </c>
      <c r="BQ87" s="265">
        <f>IF(AND(K86=1,Y86&gt;0),Y86,)</f>
        <v>0</v>
      </c>
      <c r="BR87" s="265">
        <f>IF(AND(K86=2,Y86&gt;0),Y86,)</f>
        <v>0</v>
      </c>
      <c r="BS87" s="265" t="s">
        <v>507</v>
      </c>
      <c r="BT87" s="265" t="b">
        <f>IF((O86="あり"),U86)</f>
        <v>0</v>
      </c>
      <c r="BW87" s="194" t="s">
        <v>510</v>
      </c>
      <c r="BX87" s="265" t="b">
        <f t="shared" ref="BX87:DB87" si="80">IF((AD89="生保"),AD90)</f>
        <v>0</v>
      </c>
      <c r="BY87" s="194" t="b">
        <f t="shared" si="80"/>
        <v>0</v>
      </c>
      <c r="BZ87" s="194" t="b">
        <f t="shared" si="80"/>
        <v>0</v>
      </c>
      <c r="CA87" s="194" t="b">
        <f t="shared" si="80"/>
        <v>0</v>
      </c>
      <c r="CB87" s="194" t="b">
        <f t="shared" si="80"/>
        <v>0</v>
      </c>
      <c r="CC87" s="194" t="b">
        <f t="shared" si="80"/>
        <v>0</v>
      </c>
      <c r="CD87" s="194" t="b">
        <f t="shared" si="80"/>
        <v>0</v>
      </c>
      <c r="CE87" s="194" t="b">
        <f t="shared" si="80"/>
        <v>0</v>
      </c>
      <c r="CF87" s="194" t="b">
        <f t="shared" si="80"/>
        <v>0</v>
      </c>
      <c r="CG87" s="194" t="b">
        <f t="shared" si="80"/>
        <v>0</v>
      </c>
      <c r="CH87" s="194" t="b">
        <f t="shared" si="80"/>
        <v>0</v>
      </c>
      <c r="CI87" s="194" t="b">
        <f t="shared" si="80"/>
        <v>0</v>
      </c>
      <c r="CJ87" s="194" t="b">
        <f t="shared" si="80"/>
        <v>0</v>
      </c>
      <c r="CK87" s="194" t="b">
        <f t="shared" si="80"/>
        <v>0</v>
      </c>
      <c r="CL87" s="194" t="b">
        <f t="shared" si="80"/>
        <v>0</v>
      </c>
      <c r="CM87" s="194" t="b">
        <f t="shared" si="80"/>
        <v>0</v>
      </c>
      <c r="CN87" s="194" t="b">
        <f t="shared" si="80"/>
        <v>0</v>
      </c>
      <c r="CO87" s="194" t="b">
        <f t="shared" si="80"/>
        <v>0</v>
      </c>
      <c r="CP87" s="194" t="b">
        <f t="shared" si="80"/>
        <v>0</v>
      </c>
      <c r="CQ87" s="194" t="b">
        <f t="shared" si="80"/>
        <v>0</v>
      </c>
      <c r="CR87" s="194" t="b">
        <f t="shared" si="80"/>
        <v>0</v>
      </c>
      <c r="CS87" s="194" t="b">
        <f t="shared" si="80"/>
        <v>0</v>
      </c>
      <c r="CT87" s="194" t="b">
        <f t="shared" si="80"/>
        <v>0</v>
      </c>
      <c r="CU87" s="194" t="b">
        <f t="shared" si="80"/>
        <v>0</v>
      </c>
      <c r="CV87" s="194" t="b">
        <f t="shared" si="80"/>
        <v>0</v>
      </c>
      <c r="CW87" s="194" t="b">
        <f t="shared" si="80"/>
        <v>0</v>
      </c>
      <c r="CX87" s="194" t="b">
        <f t="shared" si="80"/>
        <v>0</v>
      </c>
      <c r="CY87" s="194" t="b">
        <f t="shared" si="80"/>
        <v>0</v>
      </c>
      <c r="CZ87" s="194" t="b">
        <f t="shared" si="80"/>
        <v>0</v>
      </c>
      <c r="DA87" s="194" t="b">
        <f t="shared" si="80"/>
        <v>0</v>
      </c>
      <c r="DB87" s="194" t="b">
        <f t="shared" si="80"/>
        <v>0</v>
      </c>
      <c r="DC87" s="194">
        <f>SUM(BX87:DB87)</f>
        <v>0</v>
      </c>
    </row>
    <row r="88" spans="1:107" ht="17.25" customHeight="1">
      <c r="A88" s="532"/>
      <c r="B88" s="533"/>
      <c r="C88" s="536"/>
      <c r="D88" s="537"/>
      <c r="E88" s="537"/>
      <c r="F88" s="537"/>
      <c r="G88" s="538"/>
      <c r="H88" s="542"/>
      <c r="I88" s="543"/>
      <c r="J88" s="544"/>
      <c r="K88" s="550"/>
      <c r="L88" s="549"/>
      <c r="M88" s="519"/>
      <c r="N88" s="520"/>
      <c r="O88" s="553"/>
      <c r="P88" s="554"/>
      <c r="Q88" s="553"/>
      <c r="R88" s="554"/>
      <c r="S88" s="553"/>
      <c r="T88" s="554"/>
      <c r="U88" s="557"/>
      <c r="V88" s="508"/>
      <c r="W88" s="511"/>
      <c r="X88" s="512"/>
      <c r="Y88" s="511"/>
      <c r="Z88" s="512"/>
      <c r="AA88" s="233"/>
      <c r="AB88" s="526" t="s">
        <v>500</v>
      </c>
      <c r="AC88" s="527"/>
      <c r="AD88" s="234"/>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235"/>
      <c r="BO88" s="265"/>
      <c r="BP88" s="265"/>
      <c r="BQ88" s="265"/>
      <c r="BR88" s="265"/>
      <c r="BS88" s="265" t="s">
        <v>508</v>
      </c>
      <c r="BT88" s="265" t="b">
        <f>IF((Q86="あり"),U86)</f>
        <v>0</v>
      </c>
      <c r="BW88" s="194" t="s">
        <v>511</v>
      </c>
      <c r="BX88" s="194" t="b">
        <f t="shared" ref="BX88:DB88" si="81">IF((AD89="非課税"),AD90)</f>
        <v>0</v>
      </c>
      <c r="BY88" s="194" t="b">
        <f t="shared" si="81"/>
        <v>0</v>
      </c>
      <c r="BZ88" s="194" t="b">
        <f t="shared" si="81"/>
        <v>0</v>
      </c>
      <c r="CA88" s="194" t="b">
        <f t="shared" si="81"/>
        <v>0</v>
      </c>
      <c r="CB88" s="194" t="b">
        <f t="shared" si="81"/>
        <v>0</v>
      </c>
      <c r="CC88" s="194" t="b">
        <f t="shared" si="81"/>
        <v>0</v>
      </c>
      <c r="CD88" s="194" t="b">
        <f t="shared" si="81"/>
        <v>0</v>
      </c>
      <c r="CE88" s="194" t="b">
        <f t="shared" si="81"/>
        <v>0</v>
      </c>
      <c r="CF88" s="194" t="b">
        <f t="shared" si="81"/>
        <v>0</v>
      </c>
      <c r="CG88" s="194" t="b">
        <f t="shared" si="81"/>
        <v>0</v>
      </c>
      <c r="CH88" s="194" t="b">
        <f t="shared" si="81"/>
        <v>0</v>
      </c>
      <c r="CI88" s="194" t="b">
        <f t="shared" si="81"/>
        <v>0</v>
      </c>
      <c r="CJ88" s="194" t="b">
        <f t="shared" si="81"/>
        <v>0</v>
      </c>
      <c r="CK88" s="194" t="b">
        <f t="shared" si="81"/>
        <v>0</v>
      </c>
      <c r="CL88" s="194" t="b">
        <f t="shared" si="81"/>
        <v>0</v>
      </c>
      <c r="CM88" s="194" t="b">
        <f t="shared" si="81"/>
        <v>0</v>
      </c>
      <c r="CN88" s="194" t="b">
        <f t="shared" si="81"/>
        <v>0</v>
      </c>
      <c r="CO88" s="194" t="b">
        <f t="shared" si="81"/>
        <v>0</v>
      </c>
      <c r="CP88" s="194" t="b">
        <f t="shared" si="81"/>
        <v>0</v>
      </c>
      <c r="CQ88" s="194" t="b">
        <f t="shared" si="81"/>
        <v>0</v>
      </c>
      <c r="CR88" s="194" t="b">
        <f t="shared" si="81"/>
        <v>0</v>
      </c>
      <c r="CS88" s="194" t="b">
        <f t="shared" si="81"/>
        <v>0</v>
      </c>
      <c r="CT88" s="194" t="b">
        <f t="shared" si="81"/>
        <v>0</v>
      </c>
      <c r="CU88" s="194" t="b">
        <f t="shared" si="81"/>
        <v>0</v>
      </c>
      <c r="CV88" s="194" t="b">
        <f t="shared" si="81"/>
        <v>0</v>
      </c>
      <c r="CW88" s="194" t="b">
        <f t="shared" si="81"/>
        <v>0</v>
      </c>
      <c r="CX88" s="194" t="b">
        <f t="shared" si="81"/>
        <v>0</v>
      </c>
      <c r="CY88" s="194" t="b">
        <f t="shared" si="81"/>
        <v>0</v>
      </c>
      <c r="CZ88" s="194" t="b">
        <f t="shared" si="81"/>
        <v>0</v>
      </c>
      <c r="DA88" s="194" t="b">
        <f t="shared" si="81"/>
        <v>0</v>
      </c>
      <c r="DB88" s="194" t="b">
        <f t="shared" si="81"/>
        <v>0</v>
      </c>
      <c r="DC88" s="194">
        <f t="shared" ref="DC88:DC90" si="82">SUM(BX88:DB88)</f>
        <v>0</v>
      </c>
    </row>
    <row r="89" spans="1:107" ht="15.75" customHeight="1">
      <c r="A89" s="532"/>
      <c r="B89" s="533"/>
      <c r="C89" s="536"/>
      <c r="D89" s="537"/>
      <c r="E89" s="537"/>
      <c r="F89" s="537"/>
      <c r="G89" s="538"/>
      <c r="H89" s="542"/>
      <c r="I89" s="543"/>
      <c r="J89" s="544"/>
      <c r="K89" s="550"/>
      <c r="L89" s="549"/>
      <c r="M89" s="519"/>
      <c r="N89" s="520"/>
      <c r="O89" s="553"/>
      <c r="P89" s="554"/>
      <c r="Q89" s="553"/>
      <c r="R89" s="554"/>
      <c r="S89" s="553"/>
      <c r="T89" s="554"/>
      <c r="U89" s="557"/>
      <c r="V89" s="508"/>
      <c r="W89" s="511"/>
      <c r="X89" s="512"/>
      <c r="Y89" s="511"/>
      <c r="Z89" s="512"/>
      <c r="AA89" s="528" t="s">
        <v>45</v>
      </c>
      <c r="AB89" s="526"/>
      <c r="AC89" s="527"/>
      <c r="AD89" s="236"/>
      <c r="AE89" s="237"/>
      <c r="AF89" s="237"/>
      <c r="AG89" s="238"/>
      <c r="AH89" s="238"/>
      <c r="AI89" s="239"/>
      <c r="AJ89" s="238"/>
      <c r="AK89" s="237"/>
      <c r="AL89" s="238"/>
      <c r="AM89" s="240"/>
      <c r="AN89" s="239"/>
      <c r="AO89" s="237"/>
      <c r="AP89" s="237"/>
      <c r="AQ89" s="238"/>
      <c r="AR89" s="239"/>
      <c r="AS89" s="238"/>
      <c r="AT89" s="238"/>
      <c r="AU89" s="238"/>
      <c r="AV89" s="239"/>
      <c r="AW89" s="238"/>
      <c r="AX89" s="239"/>
      <c r="AY89" s="238"/>
      <c r="AZ89" s="238"/>
      <c r="BA89" s="239"/>
      <c r="BB89" s="237"/>
      <c r="BC89" s="238"/>
      <c r="BD89" s="239"/>
      <c r="BE89" s="237"/>
      <c r="BF89" s="238"/>
      <c r="BG89" s="239"/>
      <c r="BH89" s="241"/>
      <c r="BO89" s="265"/>
      <c r="BP89" s="265"/>
      <c r="BQ89" s="265"/>
      <c r="BR89" s="265"/>
      <c r="BS89" s="265" t="s">
        <v>509</v>
      </c>
      <c r="BT89" s="265" t="b">
        <f>IF((S86="あり"),U86)</f>
        <v>0</v>
      </c>
      <c r="BW89" s="194" t="s">
        <v>512</v>
      </c>
      <c r="BX89" s="194" t="b">
        <f t="shared" ref="BX89:DB89" si="83">IF((AD89="360万未満"),AD90)</f>
        <v>0</v>
      </c>
      <c r="BY89" s="194" t="b">
        <f t="shared" si="83"/>
        <v>0</v>
      </c>
      <c r="BZ89" s="194" t="b">
        <f t="shared" si="83"/>
        <v>0</v>
      </c>
      <c r="CA89" s="194" t="b">
        <f t="shared" si="83"/>
        <v>0</v>
      </c>
      <c r="CB89" s="194" t="b">
        <f t="shared" si="83"/>
        <v>0</v>
      </c>
      <c r="CC89" s="194" t="b">
        <f t="shared" si="83"/>
        <v>0</v>
      </c>
      <c r="CD89" s="194" t="b">
        <f t="shared" si="83"/>
        <v>0</v>
      </c>
      <c r="CE89" s="194" t="b">
        <f t="shared" si="83"/>
        <v>0</v>
      </c>
      <c r="CF89" s="194" t="b">
        <f t="shared" si="83"/>
        <v>0</v>
      </c>
      <c r="CG89" s="194" t="b">
        <f t="shared" si="83"/>
        <v>0</v>
      </c>
      <c r="CH89" s="194" t="b">
        <f t="shared" si="83"/>
        <v>0</v>
      </c>
      <c r="CI89" s="194" t="b">
        <f t="shared" si="83"/>
        <v>0</v>
      </c>
      <c r="CJ89" s="194" t="b">
        <f t="shared" si="83"/>
        <v>0</v>
      </c>
      <c r="CK89" s="194" t="b">
        <f t="shared" si="83"/>
        <v>0</v>
      </c>
      <c r="CL89" s="194" t="b">
        <f t="shared" si="83"/>
        <v>0</v>
      </c>
      <c r="CM89" s="194" t="b">
        <f t="shared" si="83"/>
        <v>0</v>
      </c>
      <c r="CN89" s="194" t="b">
        <f t="shared" si="83"/>
        <v>0</v>
      </c>
      <c r="CO89" s="194" t="b">
        <f t="shared" si="83"/>
        <v>0</v>
      </c>
      <c r="CP89" s="194" t="b">
        <f t="shared" si="83"/>
        <v>0</v>
      </c>
      <c r="CQ89" s="194" t="b">
        <f t="shared" si="83"/>
        <v>0</v>
      </c>
      <c r="CR89" s="194" t="b">
        <f t="shared" si="83"/>
        <v>0</v>
      </c>
      <c r="CS89" s="194" t="b">
        <f t="shared" si="83"/>
        <v>0</v>
      </c>
      <c r="CT89" s="194" t="b">
        <f t="shared" si="83"/>
        <v>0</v>
      </c>
      <c r="CU89" s="194" t="b">
        <f t="shared" si="83"/>
        <v>0</v>
      </c>
      <c r="CV89" s="194" t="b">
        <f t="shared" si="83"/>
        <v>0</v>
      </c>
      <c r="CW89" s="194" t="b">
        <f t="shared" si="83"/>
        <v>0</v>
      </c>
      <c r="CX89" s="194" t="b">
        <f t="shared" si="83"/>
        <v>0</v>
      </c>
      <c r="CY89" s="194" t="b">
        <f t="shared" si="83"/>
        <v>0</v>
      </c>
      <c r="CZ89" s="194" t="b">
        <f t="shared" si="83"/>
        <v>0</v>
      </c>
      <c r="DA89" s="194" t="b">
        <f t="shared" si="83"/>
        <v>0</v>
      </c>
      <c r="DB89" s="194" t="b">
        <f t="shared" si="83"/>
        <v>0</v>
      </c>
      <c r="DC89" s="194">
        <f t="shared" si="82"/>
        <v>0</v>
      </c>
    </row>
    <row r="90" spans="1:107" ht="17.25" customHeight="1">
      <c r="A90" s="534"/>
      <c r="B90" s="535"/>
      <c r="C90" s="539"/>
      <c r="D90" s="540"/>
      <c r="E90" s="540"/>
      <c r="F90" s="540"/>
      <c r="G90" s="541"/>
      <c r="H90" s="545"/>
      <c r="I90" s="546"/>
      <c r="J90" s="547"/>
      <c r="K90" s="551"/>
      <c r="L90" s="552"/>
      <c r="M90" s="521"/>
      <c r="N90" s="522"/>
      <c r="O90" s="555"/>
      <c r="P90" s="556"/>
      <c r="Q90" s="555"/>
      <c r="R90" s="556"/>
      <c r="S90" s="555"/>
      <c r="T90" s="556"/>
      <c r="U90" s="557"/>
      <c r="V90" s="508"/>
      <c r="W90" s="513"/>
      <c r="X90" s="514"/>
      <c r="Y90" s="513"/>
      <c r="Z90" s="514"/>
      <c r="AA90" s="529" t="s">
        <v>46</v>
      </c>
      <c r="AB90" s="530"/>
      <c r="AC90" s="531"/>
      <c r="AD90" s="208"/>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10"/>
      <c r="BW90" s="194" t="s">
        <v>513</v>
      </c>
      <c r="BX90" s="194" t="b">
        <f t="shared" ref="BX90:DB90" si="84">IF((AD89="要支援・要保護"),AD90)</f>
        <v>0</v>
      </c>
      <c r="BY90" s="194" t="b">
        <f t="shared" si="84"/>
        <v>0</v>
      </c>
      <c r="BZ90" s="194" t="b">
        <f t="shared" si="84"/>
        <v>0</v>
      </c>
      <c r="CA90" s="194" t="b">
        <f t="shared" si="84"/>
        <v>0</v>
      </c>
      <c r="CB90" s="194" t="b">
        <f t="shared" si="84"/>
        <v>0</v>
      </c>
      <c r="CC90" s="194" t="b">
        <f t="shared" si="84"/>
        <v>0</v>
      </c>
      <c r="CD90" s="194" t="b">
        <f t="shared" si="84"/>
        <v>0</v>
      </c>
      <c r="CE90" s="194" t="b">
        <f t="shared" si="84"/>
        <v>0</v>
      </c>
      <c r="CF90" s="194" t="b">
        <f t="shared" si="84"/>
        <v>0</v>
      </c>
      <c r="CG90" s="194" t="b">
        <f t="shared" si="84"/>
        <v>0</v>
      </c>
      <c r="CH90" s="194" t="b">
        <f t="shared" si="84"/>
        <v>0</v>
      </c>
      <c r="CI90" s="194" t="b">
        <f t="shared" si="84"/>
        <v>0</v>
      </c>
      <c r="CJ90" s="194" t="b">
        <f t="shared" si="84"/>
        <v>0</v>
      </c>
      <c r="CK90" s="194" t="b">
        <f t="shared" si="84"/>
        <v>0</v>
      </c>
      <c r="CL90" s="194" t="b">
        <f t="shared" si="84"/>
        <v>0</v>
      </c>
      <c r="CM90" s="194" t="b">
        <f t="shared" si="84"/>
        <v>0</v>
      </c>
      <c r="CN90" s="194" t="b">
        <f t="shared" si="84"/>
        <v>0</v>
      </c>
      <c r="CO90" s="194" t="b">
        <f t="shared" si="84"/>
        <v>0</v>
      </c>
      <c r="CP90" s="194" t="b">
        <f t="shared" si="84"/>
        <v>0</v>
      </c>
      <c r="CQ90" s="194" t="b">
        <f t="shared" si="84"/>
        <v>0</v>
      </c>
      <c r="CR90" s="194" t="b">
        <f t="shared" si="84"/>
        <v>0</v>
      </c>
      <c r="CS90" s="194" t="b">
        <f t="shared" si="84"/>
        <v>0</v>
      </c>
      <c r="CT90" s="194" t="b">
        <f t="shared" si="84"/>
        <v>0</v>
      </c>
      <c r="CU90" s="194" t="b">
        <f t="shared" si="84"/>
        <v>0</v>
      </c>
      <c r="CV90" s="194" t="b">
        <f t="shared" si="84"/>
        <v>0</v>
      </c>
      <c r="CW90" s="194" t="b">
        <f t="shared" si="84"/>
        <v>0</v>
      </c>
      <c r="CX90" s="194" t="b">
        <f t="shared" si="84"/>
        <v>0</v>
      </c>
      <c r="CY90" s="194" t="b">
        <f t="shared" si="84"/>
        <v>0</v>
      </c>
      <c r="CZ90" s="194" t="b">
        <f t="shared" si="84"/>
        <v>0</v>
      </c>
      <c r="DA90" s="194" t="b">
        <f t="shared" si="84"/>
        <v>0</v>
      </c>
      <c r="DB90" s="194" t="b">
        <f t="shared" si="84"/>
        <v>0</v>
      </c>
      <c r="DC90" s="194">
        <f t="shared" si="82"/>
        <v>0</v>
      </c>
    </row>
    <row r="91" spans="1:107" ht="15.75" customHeight="1">
      <c r="A91" s="532"/>
      <c r="B91" s="533"/>
      <c r="C91" s="536"/>
      <c r="D91" s="537"/>
      <c r="E91" s="537"/>
      <c r="F91" s="537"/>
      <c r="G91" s="538"/>
      <c r="H91" s="542"/>
      <c r="I91" s="543"/>
      <c r="J91" s="544"/>
      <c r="K91" s="548" t="str">
        <f t="shared" ref="K91" si="85">IF(OR(H91="",$K$7="",NOT(ISNUMBER(H91)),NOT(ISNUMBER($K$7))),"0",IF(H91&gt;$K$7,IF(DATE(YEAR($K$7),4,1)&lt;H91,"0",DATEDIF(H91,DATE(YEAR($K$7),4,1),"Y")),DATEDIF(H91,$K$7,"Y")))</f>
        <v>0</v>
      </c>
      <c r="L91" s="549"/>
      <c r="M91" s="227"/>
      <c r="N91" s="228"/>
      <c r="O91" s="553"/>
      <c r="P91" s="554"/>
      <c r="Q91" s="553"/>
      <c r="R91" s="554"/>
      <c r="S91" s="553"/>
      <c r="T91" s="554"/>
      <c r="U91" s="557" t="str">
        <f>IF(SUM(AD92:BH92)=0, "", SUM(AD92:BH92))</f>
        <v/>
      </c>
      <c r="V91" s="508">
        <f>SUM(AD93:BH93)</f>
        <v>0</v>
      </c>
      <c r="W91" s="511">
        <f>SUM(AD95:BH95)</f>
        <v>0</v>
      </c>
      <c r="X91" s="512"/>
      <c r="Y91" s="511">
        <f>SUM(AD92:BH93)</f>
        <v>0</v>
      </c>
      <c r="Z91" s="512"/>
      <c r="AA91" s="229"/>
      <c r="AB91" s="515" t="s">
        <v>483</v>
      </c>
      <c r="AC91" s="516"/>
      <c r="AD91" s="230"/>
      <c r="AE91" s="231"/>
      <c r="AF91" s="231"/>
      <c r="AG91" s="231"/>
      <c r="AH91" s="231"/>
      <c r="AI91" s="231"/>
      <c r="AJ91" s="231"/>
      <c r="AK91" s="231"/>
      <c r="AL91" s="231"/>
      <c r="AM91" s="231"/>
      <c r="AN91" s="231"/>
      <c r="AO91" s="231"/>
      <c r="AP91" s="231"/>
      <c r="AQ91" s="231"/>
      <c r="AR91" s="231"/>
      <c r="AS91" s="231"/>
      <c r="AT91" s="231"/>
      <c r="AU91" s="231"/>
      <c r="AV91" s="231"/>
      <c r="AW91" s="231"/>
      <c r="AX91" s="231"/>
      <c r="AY91" s="231"/>
      <c r="AZ91" s="231"/>
      <c r="BA91" s="231"/>
      <c r="BB91" s="231"/>
      <c r="BC91" s="231"/>
      <c r="BD91" s="231"/>
      <c r="BE91" s="231"/>
      <c r="BF91" s="231"/>
      <c r="BG91" s="231"/>
      <c r="BH91" s="232"/>
      <c r="BO91" s="265"/>
      <c r="BP91" s="265" t="s">
        <v>503</v>
      </c>
      <c r="BQ91" s="265" t="s">
        <v>504</v>
      </c>
      <c r="BR91" s="265" t="s">
        <v>505</v>
      </c>
      <c r="BS91" s="265"/>
      <c r="BT91" s="265"/>
      <c r="BX91" s="194">
        <v>1</v>
      </c>
      <c r="BY91" s="194">
        <v>2</v>
      </c>
      <c r="BZ91" s="194">
        <v>3</v>
      </c>
      <c r="CA91" s="194">
        <v>4</v>
      </c>
      <c r="CB91" s="194">
        <v>5</v>
      </c>
      <c r="CC91" s="194">
        <v>6</v>
      </c>
      <c r="CD91" s="194">
        <v>7</v>
      </c>
      <c r="CE91" s="194">
        <v>8</v>
      </c>
      <c r="CF91" s="194">
        <v>9</v>
      </c>
      <c r="CG91" s="194">
        <v>10</v>
      </c>
      <c r="CH91" s="194">
        <v>11</v>
      </c>
      <c r="CI91" s="194">
        <v>12</v>
      </c>
      <c r="CJ91" s="194">
        <v>13</v>
      </c>
      <c r="CK91" s="194">
        <v>14</v>
      </c>
      <c r="CL91" s="194">
        <v>15</v>
      </c>
      <c r="CM91" s="194">
        <v>16</v>
      </c>
      <c r="CN91" s="194">
        <v>17</v>
      </c>
      <c r="CO91" s="194">
        <v>18</v>
      </c>
      <c r="CP91" s="194">
        <v>19</v>
      </c>
      <c r="CQ91" s="194">
        <v>20</v>
      </c>
      <c r="CR91" s="194">
        <v>21</v>
      </c>
      <c r="CS91" s="194">
        <v>22</v>
      </c>
      <c r="CT91" s="194">
        <v>23</v>
      </c>
      <c r="CU91" s="194">
        <v>24</v>
      </c>
      <c r="CV91" s="194">
        <v>25</v>
      </c>
      <c r="CW91" s="194">
        <v>26</v>
      </c>
      <c r="CX91" s="194">
        <v>27</v>
      </c>
      <c r="CY91" s="194">
        <v>28</v>
      </c>
      <c r="CZ91" s="194">
        <v>29</v>
      </c>
      <c r="DA91" s="194">
        <v>30</v>
      </c>
      <c r="DB91" s="194">
        <v>31</v>
      </c>
      <c r="DC91" s="194" t="s">
        <v>29</v>
      </c>
    </row>
    <row r="92" spans="1:107" ht="17.25" customHeight="1">
      <c r="A92" s="532"/>
      <c r="B92" s="533"/>
      <c r="C92" s="536"/>
      <c r="D92" s="537"/>
      <c r="E92" s="537"/>
      <c r="F92" s="537"/>
      <c r="G92" s="538"/>
      <c r="H92" s="542"/>
      <c r="I92" s="543"/>
      <c r="J92" s="544"/>
      <c r="K92" s="550"/>
      <c r="L92" s="549"/>
      <c r="M92" s="517">
        <f>COUNTIF(AD92:BH92,"○")</f>
        <v>0</v>
      </c>
      <c r="N92" s="518"/>
      <c r="O92" s="553"/>
      <c r="P92" s="554"/>
      <c r="Q92" s="553"/>
      <c r="R92" s="554"/>
      <c r="S92" s="553"/>
      <c r="T92" s="554"/>
      <c r="U92" s="557"/>
      <c r="V92" s="508"/>
      <c r="W92" s="511"/>
      <c r="X92" s="512"/>
      <c r="Y92" s="511"/>
      <c r="Z92" s="512"/>
      <c r="AA92" s="523" t="s">
        <v>44</v>
      </c>
      <c r="AB92" s="524"/>
      <c r="AC92" s="525"/>
      <c r="AD92" s="230"/>
      <c r="AE92" s="231"/>
      <c r="AF92" s="231"/>
      <c r="AG92" s="231"/>
      <c r="AH92" s="231"/>
      <c r="AI92" s="231"/>
      <c r="AJ92" s="231"/>
      <c r="AK92" s="231"/>
      <c r="AL92" s="231"/>
      <c r="AM92" s="231"/>
      <c r="AN92" s="231"/>
      <c r="AO92" s="231"/>
      <c r="AP92" s="231"/>
      <c r="AQ92" s="231"/>
      <c r="AR92" s="231"/>
      <c r="AS92" s="231"/>
      <c r="AT92" s="231"/>
      <c r="AU92" s="231"/>
      <c r="AV92" s="231"/>
      <c r="AW92" s="231"/>
      <c r="AX92" s="231"/>
      <c r="AY92" s="231"/>
      <c r="AZ92" s="231"/>
      <c r="BA92" s="231"/>
      <c r="BB92" s="231"/>
      <c r="BC92" s="231"/>
      <c r="BD92" s="231"/>
      <c r="BE92" s="231"/>
      <c r="BF92" s="231"/>
      <c r="BG92" s="231"/>
      <c r="BH92" s="232"/>
      <c r="BO92" s="265" t="s">
        <v>506</v>
      </c>
      <c r="BP92" s="265">
        <f>IF(AND(K91=0,Y91&gt;0),Y91,)</f>
        <v>0</v>
      </c>
      <c r="BQ92" s="265">
        <f>IF(AND(K91=1,Y91&gt;0),Y91,)</f>
        <v>0</v>
      </c>
      <c r="BR92" s="265">
        <f>IF(AND(K91=2,Y91&gt;0),Y91,)</f>
        <v>0</v>
      </c>
      <c r="BS92" s="265" t="s">
        <v>507</v>
      </c>
      <c r="BT92" s="265" t="b">
        <f>IF((O91="あり"),U91)</f>
        <v>0</v>
      </c>
      <c r="BW92" s="194" t="s">
        <v>510</v>
      </c>
      <c r="BX92" s="265" t="b">
        <f t="shared" ref="BX92:DB92" si="86">IF((AD94="生保"),AD95)</f>
        <v>0</v>
      </c>
      <c r="BY92" s="194" t="b">
        <f t="shared" si="86"/>
        <v>0</v>
      </c>
      <c r="BZ92" s="194" t="b">
        <f t="shared" si="86"/>
        <v>0</v>
      </c>
      <c r="CA92" s="194" t="b">
        <f t="shared" si="86"/>
        <v>0</v>
      </c>
      <c r="CB92" s="194" t="b">
        <f t="shared" si="86"/>
        <v>0</v>
      </c>
      <c r="CC92" s="194" t="b">
        <f t="shared" si="86"/>
        <v>0</v>
      </c>
      <c r="CD92" s="194" t="b">
        <f t="shared" si="86"/>
        <v>0</v>
      </c>
      <c r="CE92" s="194" t="b">
        <f t="shared" si="86"/>
        <v>0</v>
      </c>
      <c r="CF92" s="194" t="b">
        <f t="shared" si="86"/>
        <v>0</v>
      </c>
      <c r="CG92" s="194" t="b">
        <f t="shared" si="86"/>
        <v>0</v>
      </c>
      <c r="CH92" s="194" t="b">
        <f t="shared" si="86"/>
        <v>0</v>
      </c>
      <c r="CI92" s="194" t="b">
        <f t="shared" si="86"/>
        <v>0</v>
      </c>
      <c r="CJ92" s="194" t="b">
        <f t="shared" si="86"/>
        <v>0</v>
      </c>
      <c r="CK92" s="194" t="b">
        <f t="shared" si="86"/>
        <v>0</v>
      </c>
      <c r="CL92" s="194" t="b">
        <f t="shared" si="86"/>
        <v>0</v>
      </c>
      <c r="CM92" s="194" t="b">
        <f t="shared" si="86"/>
        <v>0</v>
      </c>
      <c r="CN92" s="194" t="b">
        <f t="shared" si="86"/>
        <v>0</v>
      </c>
      <c r="CO92" s="194" t="b">
        <f t="shared" si="86"/>
        <v>0</v>
      </c>
      <c r="CP92" s="194" t="b">
        <f t="shared" si="86"/>
        <v>0</v>
      </c>
      <c r="CQ92" s="194" t="b">
        <f t="shared" si="86"/>
        <v>0</v>
      </c>
      <c r="CR92" s="194" t="b">
        <f t="shared" si="86"/>
        <v>0</v>
      </c>
      <c r="CS92" s="194" t="b">
        <f t="shared" si="86"/>
        <v>0</v>
      </c>
      <c r="CT92" s="194" t="b">
        <f t="shared" si="86"/>
        <v>0</v>
      </c>
      <c r="CU92" s="194" t="b">
        <f t="shared" si="86"/>
        <v>0</v>
      </c>
      <c r="CV92" s="194" t="b">
        <f t="shared" si="86"/>
        <v>0</v>
      </c>
      <c r="CW92" s="194" t="b">
        <f t="shared" si="86"/>
        <v>0</v>
      </c>
      <c r="CX92" s="194" t="b">
        <f t="shared" si="86"/>
        <v>0</v>
      </c>
      <c r="CY92" s="194" t="b">
        <f t="shared" si="86"/>
        <v>0</v>
      </c>
      <c r="CZ92" s="194" t="b">
        <f t="shared" si="86"/>
        <v>0</v>
      </c>
      <c r="DA92" s="194" t="b">
        <f t="shared" si="86"/>
        <v>0</v>
      </c>
      <c r="DB92" s="194" t="b">
        <f t="shared" si="86"/>
        <v>0</v>
      </c>
      <c r="DC92" s="194">
        <f>SUM(BX92:DB92)</f>
        <v>0</v>
      </c>
    </row>
    <row r="93" spans="1:107" ht="17.25" customHeight="1">
      <c r="A93" s="532"/>
      <c r="B93" s="533"/>
      <c r="C93" s="536"/>
      <c r="D93" s="537"/>
      <c r="E93" s="537"/>
      <c r="F93" s="537"/>
      <c r="G93" s="538"/>
      <c r="H93" s="542"/>
      <c r="I93" s="543"/>
      <c r="J93" s="544"/>
      <c r="K93" s="550"/>
      <c r="L93" s="549"/>
      <c r="M93" s="519"/>
      <c r="N93" s="520"/>
      <c r="O93" s="553"/>
      <c r="P93" s="554"/>
      <c r="Q93" s="553"/>
      <c r="R93" s="554"/>
      <c r="S93" s="553"/>
      <c r="T93" s="554"/>
      <c r="U93" s="557"/>
      <c r="V93" s="508"/>
      <c r="W93" s="511"/>
      <c r="X93" s="512"/>
      <c r="Y93" s="511"/>
      <c r="Z93" s="512"/>
      <c r="AA93" s="233"/>
      <c r="AB93" s="526" t="s">
        <v>500</v>
      </c>
      <c r="AC93" s="527"/>
      <c r="AD93" s="234"/>
      <c r="AE93" s="231"/>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5"/>
      <c r="BO93" s="265"/>
      <c r="BP93" s="265"/>
      <c r="BQ93" s="265"/>
      <c r="BR93" s="265"/>
      <c r="BS93" s="265" t="s">
        <v>508</v>
      </c>
      <c r="BT93" s="265" t="b">
        <f>IF((Q91="あり"),U91)</f>
        <v>0</v>
      </c>
      <c r="BW93" s="194" t="s">
        <v>511</v>
      </c>
      <c r="BX93" s="194" t="b">
        <f t="shared" ref="BX93:DB93" si="87">IF((AD94="非課税"),AD95)</f>
        <v>0</v>
      </c>
      <c r="BY93" s="194" t="b">
        <f t="shared" si="87"/>
        <v>0</v>
      </c>
      <c r="BZ93" s="194" t="b">
        <f t="shared" si="87"/>
        <v>0</v>
      </c>
      <c r="CA93" s="194" t="b">
        <f t="shared" si="87"/>
        <v>0</v>
      </c>
      <c r="CB93" s="194" t="b">
        <f t="shared" si="87"/>
        <v>0</v>
      </c>
      <c r="CC93" s="194" t="b">
        <f t="shared" si="87"/>
        <v>0</v>
      </c>
      <c r="CD93" s="194" t="b">
        <f t="shared" si="87"/>
        <v>0</v>
      </c>
      <c r="CE93" s="194" t="b">
        <f t="shared" si="87"/>
        <v>0</v>
      </c>
      <c r="CF93" s="194" t="b">
        <f t="shared" si="87"/>
        <v>0</v>
      </c>
      <c r="CG93" s="194" t="b">
        <f t="shared" si="87"/>
        <v>0</v>
      </c>
      <c r="CH93" s="194" t="b">
        <f t="shared" si="87"/>
        <v>0</v>
      </c>
      <c r="CI93" s="194" t="b">
        <f t="shared" si="87"/>
        <v>0</v>
      </c>
      <c r="CJ93" s="194" t="b">
        <f t="shared" si="87"/>
        <v>0</v>
      </c>
      <c r="CK93" s="194" t="b">
        <f t="shared" si="87"/>
        <v>0</v>
      </c>
      <c r="CL93" s="194" t="b">
        <f t="shared" si="87"/>
        <v>0</v>
      </c>
      <c r="CM93" s="194" t="b">
        <f t="shared" si="87"/>
        <v>0</v>
      </c>
      <c r="CN93" s="194" t="b">
        <f t="shared" si="87"/>
        <v>0</v>
      </c>
      <c r="CO93" s="194" t="b">
        <f t="shared" si="87"/>
        <v>0</v>
      </c>
      <c r="CP93" s="194" t="b">
        <f t="shared" si="87"/>
        <v>0</v>
      </c>
      <c r="CQ93" s="194" t="b">
        <f t="shared" si="87"/>
        <v>0</v>
      </c>
      <c r="CR93" s="194" t="b">
        <f t="shared" si="87"/>
        <v>0</v>
      </c>
      <c r="CS93" s="194" t="b">
        <f t="shared" si="87"/>
        <v>0</v>
      </c>
      <c r="CT93" s="194" t="b">
        <f t="shared" si="87"/>
        <v>0</v>
      </c>
      <c r="CU93" s="194" t="b">
        <f t="shared" si="87"/>
        <v>0</v>
      </c>
      <c r="CV93" s="194" t="b">
        <f t="shared" si="87"/>
        <v>0</v>
      </c>
      <c r="CW93" s="194" t="b">
        <f t="shared" si="87"/>
        <v>0</v>
      </c>
      <c r="CX93" s="194" t="b">
        <f t="shared" si="87"/>
        <v>0</v>
      </c>
      <c r="CY93" s="194" t="b">
        <f t="shared" si="87"/>
        <v>0</v>
      </c>
      <c r="CZ93" s="194" t="b">
        <f t="shared" si="87"/>
        <v>0</v>
      </c>
      <c r="DA93" s="194" t="b">
        <f t="shared" si="87"/>
        <v>0</v>
      </c>
      <c r="DB93" s="194" t="b">
        <f t="shared" si="87"/>
        <v>0</v>
      </c>
      <c r="DC93" s="194">
        <f t="shared" ref="DC93:DC95" si="88">SUM(BX93:DB93)</f>
        <v>0</v>
      </c>
    </row>
    <row r="94" spans="1:107" ht="15.75" customHeight="1">
      <c r="A94" s="532"/>
      <c r="B94" s="533"/>
      <c r="C94" s="536"/>
      <c r="D94" s="537"/>
      <c r="E94" s="537"/>
      <c r="F94" s="537"/>
      <c r="G94" s="538"/>
      <c r="H94" s="542"/>
      <c r="I94" s="543"/>
      <c r="J94" s="544"/>
      <c r="K94" s="550"/>
      <c r="L94" s="549"/>
      <c r="M94" s="519"/>
      <c r="N94" s="520"/>
      <c r="O94" s="553"/>
      <c r="P94" s="554"/>
      <c r="Q94" s="553"/>
      <c r="R94" s="554"/>
      <c r="S94" s="553"/>
      <c r="T94" s="554"/>
      <c r="U94" s="557"/>
      <c r="V94" s="508"/>
      <c r="W94" s="511"/>
      <c r="X94" s="512"/>
      <c r="Y94" s="511"/>
      <c r="Z94" s="512"/>
      <c r="AA94" s="528" t="s">
        <v>45</v>
      </c>
      <c r="AB94" s="526"/>
      <c r="AC94" s="527"/>
      <c r="AD94" s="236"/>
      <c r="AE94" s="237"/>
      <c r="AF94" s="237"/>
      <c r="AG94" s="238"/>
      <c r="AH94" s="238"/>
      <c r="AI94" s="239"/>
      <c r="AJ94" s="238"/>
      <c r="AK94" s="237"/>
      <c r="AL94" s="238"/>
      <c r="AM94" s="240"/>
      <c r="AN94" s="239"/>
      <c r="AO94" s="237"/>
      <c r="AP94" s="237"/>
      <c r="AQ94" s="238"/>
      <c r="AR94" s="239"/>
      <c r="AS94" s="238"/>
      <c r="AT94" s="238"/>
      <c r="AU94" s="238"/>
      <c r="AV94" s="239"/>
      <c r="AW94" s="238"/>
      <c r="AX94" s="239"/>
      <c r="AY94" s="238"/>
      <c r="AZ94" s="238"/>
      <c r="BA94" s="239"/>
      <c r="BB94" s="237"/>
      <c r="BC94" s="238"/>
      <c r="BD94" s="239"/>
      <c r="BE94" s="237"/>
      <c r="BF94" s="238"/>
      <c r="BG94" s="239"/>
      <c r="BH94" s="241"/>
      <c r="BO94" s="265"/>
      <c r="BP94" s="265"/>
      <c r="BQ94" s="265"/>
      <c r="BR94" s="265"/>
      <c r="BS94" s="265" t="s">
        <v>509</v>
      </c>
      <c r="BT94" s="265" t="b">
        <f>IF((S91="あり"),U91)</f>
        <v>0</v>
      </c>
      <c r="BW94" s="194" t="s">
        <v>512</v>
      </c>
      <c r="BX94" s="194" t="b">
        <f t="shared" ref="BX94:DB94" si="89">IF((AD94="360万未満"),AD95)</f>
        <v>0</v>
      </c>
      <c r="BY94" s="194" t="b">
        <f t="shared" si="89"/>
        <v>0</v>
      </c>
      <c r="BZ94" s="194" t="b">
        <f t="shared" si="89"/>
        <v>0</v>
      </c>
      <c r="CA94" s="194" t="b">
        <f t="shared" si="89"/>
        <v>0</v>
      </c>
      <c r="CB94" s="194" t="b">
        <f t="shared" si="89"/>
        <v>0</v>
      </c>
      <c r="CC94" s="194" t="b">
        <f t="shared" si="89"/>
        <v>0</v>
      </c>
      <c r="CD94" s="194" t="b">
        <f t="shared" si="89"/>
        <v>0</v>
      </c>
      <c r="CE94" s="194" t="b">
        <f t="shared" si="89"/>
        <v>0</v>
      </c>
      <c r="CF94" s="194" t="b">
        <f t="shared" si="89"/>
        <v>0</v>
      </c>
      <c r="CG94" s="194" t="b">
        <f t="shared" si="89"/>
        <v>0</v>
      </c>
      <c r="CH94" s="194" t="b">
        <f t="shared" si="89"/>
        <v>0</v>
      </c>
      <c r="CI94" s="194" t="b">
        <f t="shared" si="89"/>
        <v>0</v>
      </c>
      <c r="CJ94" s="194" t="b">
        <f t="shared" si="89"/>
        <v>0</v>
      </c>
      <c r="CK94" s="194" t="b">
        <f t="shared" si="89"/>
        <v>0</v>
      </c>
      <c r="CL94" s="194" t="b">
        <f t="shared" si="89"/>
        <v>0</v>
      </c>
      <c r="CM94" s="194" t="b">
        <f t="shared" si="89"/>
        <v>0</v>
      </c>
      <c r="CN94" s="194" t="b">
        <f t="shared" si="89"/>
        <v>0</v>
      </c>
      <c r="CO94" s="194" t="b">
        <f t="shared" si="89"/>
        <v>0</v>
      </c>
      <c r="CP94" s="194" t="b">
        <f t="shared" si="89"/>
        <v>0</v>
      </c>
      <c r="CQ94" s="194" t="b">
        <f t="shared" si="89"/>
        <v>0</v>
      </c>
      <c r="CR94" s="194" t="b">
        <f t="shared" si="89"/>
        <v>0</v>
      </c>
      <c r="CS94" s="194" t="b">
        <f t="shared" si="89"/>
        <v>0</v>
      </c>
      <c r="CT94" s="194" t="b">
        <f t="shared" si="89"/>
        <v>0</v>
      </c>
      <c r="CU94" s="194" t="b">
        <f t="shared" si="89"/>
        <v>0</v>
      </c>
      <c r="CV94" s="194" t="b">
        <f t="shared" si="89"/>
        <v>0</v>
      </c>
      <c r="CW94" s="194" t="b">
        <f t="shared" si="89"/>
        <v>0</v>
      </c>
      <c r="CX94" s="194" t="b">
        <f t="shared" si="89"/>
        <v>0</v>
      </c>
      <c r="CY94" s="194" t="b">
        <f t="shared" si="89"/>
        <v>0</v>
      </c>
      <c r="CZ94" s="194" t="b">
        <f t="shared" si="89"/>
        <v>0</v>
      </c>
      <c r="DA94" s="194" t="b">
        <f t="shared" si="89"/>
        <v>0</v>
      </c>
      <c r="DB94" s="194" t="b">
        <f t="shared" si="89"/>
        <v>0</v>
      </c>
      <c r="DC94" s="194">
        <f t="shared" si="88"/>
        <v>0</v>
      </c>
    </row>
    <row r="95" spans="1:107" ht="17.25" customHeight="1">
      <c r="A95" s="534"/>
      <c r="B95" s="535"/>
      <c r="C95" s="539"/>
      <c r="D95" s="540"/>
      <c r="E95" s="540"/>
      <c r="F95" s="540"/>
      <c r="G95" s="541"/>
      <c r="H95" s="545"/>
      <c r="I95" s="546"/>
      <c r="J95" s="547"/>
      <c r="K95" s="551"/>
      <c r="L95" s="552"/>
      <c r="M95" s="521"/>
      <c r="N95" s="522"/>
      <c r="O95" s="555"/>
      <c r="P95" s="556"/>
      <c r="Q95" s="555"/>
      <c r="R95" s="556"/>
      <c r="S95" s="555"/>
      <c r="T95" s="556"/>
      <c r="U95" s="557"/>
      <c r="V95" s="508"/>
      <c r="W95" s="513"/>
      <c r="X95" s="514"/>
      <c r="Y95" s="513"/>
      <c r="Z95" s="514"/>
      <c r="AA95" s="529" t="s">
        <v>46</v>
      </c>
      <c r="AB95" s="530"/>
      <c r="AC95" s="531"/>
      <c r="AD95" s="208"/>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10"/>
      <c r="BW95" s="194" t="s">
        <v>513</v>
      </c>
      <c r="BX95" s="194" t="b">
        <f t="shared" ref="BX95:DB95" si="90">IF((AD94="要支援・要保護"),AD95)</f>
        <v>0</v>
      </c>
      <c r="BY95" s="194" t="b">
        <f t="shared" si="90"/>
        <v>0</v>
      </c>
      <c r="BZ95" s="194" t="b">
        <f t="shared" si="90"/>
        <v>0</v>
      </c>
      <c r="CA95" s="194" t="b">
        <f t="shared" si="90"/>
        <v>0</v>
      </c>
      <c r="CB95" s="194" t="b">
        <f t="shared" si="90"/>
        <v>0</v>
      </c>
      <c r="CC95" s="194" t="b">
        <f t="shared" si="90"/>
        <v>0</v>
      </c>
      <c r="CD95" s="194" t="b">
        <f t="shared" si="90"/>
        <v>0</v>
      </c>
      <c r="CE95" s="194" t="b">
        <f t="shared" si="90"/>
        <v>0</v>
      </c>
      <c r="CF95" s="194" t="b">
        <f t="shared" si="90"/>
        <v>0</v>
      </c>
      <c r="CG95" s="194" t="b">
        <f t="shared" si="90"/>
        <v>0</v>
      </c>
      <c r="CH95" s="194" t="b">
        <f t="shared" si="90"/>
        <v>0</v>
      </c>
      <c r="CI95" s="194" t="b">
        <f t="shared" si="90"/>
        <v>0</v>
      </c>
      <c r="CJ95" s="194" t="b">
        <f t="shared" si="90"/>
        <v>0</v>
      </c>
      <c r="CK95" s="194" t="b">
        <f t="shared" si="90"/>
        <v>0</v>
      </c>
      <c r="CL95" s="194" t="b">
        <f t="shared" si="90"/>
        <v>0</v>
      </c>
      <c r="CM95" s="194" t="b">
        <f t="shared" si="90"/>
        <v>0</v>
      </c>
      <c r="CN95" s="194" t="b">
        <f t="shared" si="90"/>
        <v>0</v>
      </c>
      <c r="CO95" s="194" t="b">
        <f t="shared" si="90"/>
        <v>0</v>
      </c>
      <c r="CP95" s="194" t="b">
        <f t="shared" si="90"/>
        <v>0</v>
      </c>
      <c r="CQ95" s="194" t="b">
        <f t="shared" si="90"/>
        <v>0</v>
      </c>
      <c r="CR95" s="194" t="b">
        <f t="shared" si="90"/>
        <v>0</v>
      </c>
      <c r="CS95" s="194" t="b">
        <f t="shared" si="90"/>
        <v>0</v>
      </c>
      <c r="CT95" s="194" t="b">
        <f t="shared" si="90"/>
        <v>0</v>
      </c>
      <c r="CU95" s="194" t="b">
        <f t="shared" si="90"/>
        <v>0</v>
      </c>
      <c r="CV95" s="194" t="b">
        <f t="shared" si="90"/>
        <v>0</v>
      </c>
      <c r="CW95" s="194" t="b">
        <f t="shared" si="90"/>
        <v>0</v>
      </c>
      <c r="CX95" s="194" t="b">
        <f t="shared" si="90"/>
        <v>0</v>
      </c>
      <c r="CY95" s="194" t="b">
        <f t="shared" si="90"/>
        <v>0</v>
      </c>
      <c r="CZ95" s="194" t="b">
        <f t="shared" si="90"/>
        <v>0</v>
      </c>
      <c r="DA95" s="194" t="b">
        <f t="shared" si="90"/>
        <v>0</v>
      </c>
      <c r="DB95" s="194" t="b">
        <f t="shared" si="90"/>
        <v>0</v>
      </c>
      <c r="DC95" s="194">
        <f t="shared" si="88"/>
        <v>0</v>
      </c>
    </row>
    <row r="96" spans="1:107" ht="15.75" customHeight="1">
      <c r="A96" s="532"/>
      <c r="B96" s="533"/>
      <c r="C96" s="536"/>
      <c r="D96" s="537"/>
      <c r="E96" s="537"/>
      <c r="F96" s="537"/>
      <c r="G96" s="538"/>
      <c r="H96" s="542"/>
      <c r="I96" s="543"/>
      <c r="J96" s="544"/>
      <c r="K96" s="548" t="str">
        <f t="shared" ref="K96" si="91">IF(OR(H96="",$K$7="",NOT(ISNUMBER(H96)),NOT(ISNUMBER($K$7))),"0",IF(H96&gt;$K$7,IF(DATE(YEAR($K$7),4,1)&lt;H96,"0",DATEDIF(H96,DATE(YEAR($K$7),4,1),"Y")),DATEDIF(H96,$K$7,"Y")))</f>
        <v>0</v>
      </c>
      <c r="L96" s="549"/>
      <c r="M96" s="227"/>
      <c r="N96" s="228"/>
      <c r="O96" s="553"/>
      <c r="P96" s="554"/>
      <c r="Q96" s="553"/>
      <c r="R96" s="554"/>
      <c r="S96" s="553"/>
      <c r="T96" s="554"/>
      <c r="U96" s="557" t="str">
        <f>IF(SUM(AD97:BH97)=0, "", SUM(AD97:BH97))</f>
        <v/>
      </c>
      <c r="V96" s="508">
        <f>SUM(AD98:BH98)</f>
        <v>0</v>
      </c>
      <c r="W96" s="511">
        <f>SUM(AD100:BH100)</f>
        <v>0</v>
      </c>
      <c r="X96" s="512"/>
      <c r="Y96" s="511">
        <f>SUM(AD97:BH98)</f>
        <v>0</v>
      </c>
      <c r="Z96" s="512"/>
      <c r="AA96" s="229"/>
      <c r="AB96" s="515" t="s">
        <v>483</v>
      </c>
      <c r="AC96" s="516"/>
      <c r="AD96" s="230"/>
      <c r="AE96" s="231"/>
      <c r="AF96" s="231"/>
      <c r="AG96" s="231"/>
      <c r="AH96" s="231"/>
      <c r="AI96" s="231"/>
      <c r="AJ96" s="231"/>
      <c r="AK96" s="231"/>
      <c r="AL96" s="231"/>
      <c r="AM96" s="231"/>
      <c r="AN96" s="231"/>
      <c r="AO96" s="231"/>
      <c r="AP96" s="231"/>
      <c r="AQ96" s="231"/>
      <c r="AR96" s="231"/>
      <c r="AS96" s="231"/>
      <c r="AT96" s="231"/>
      <c r="AU96" s="231"/>
      <c r="AV96" s="231"/>
      <c r="AW96" s="231"/>
      <c r="AX96" s="231"/>
      <c r="AY96" s="231"/>
      <c r="AZ96" s="231"/>
      <c r="BA96" s="231"/>
      <c r="BB96" s="231"/>
      <c r="BC96" s="231"/>
      <c r="BD96" s="231"/>
      <c r="BE96" s="231"/>
      <c r="BF96" s="231"/>
      <c r="BG96" s="231"/>
      <c r="BH96" s="232"/>
      <c r="BO96" s="265"/>
      <c r="BP96" s="265" t="s">
        <v>503</v>
      </c>
      <c r="BQ96" s="265" t="s">
        <v>504</v>
      </c>
      <c r="BR96" s="265" t="s">
        <v>505</v>
      </c>
      <c r="BS96" s="265"/>
      <c r="BT96" s="265"/>
      <c r="BX96" s="194">
        <v>1</v>
      </c>
      <c r="BY96" s="194">
        <v>2</v>
      </c>
      <c r="BZ96" s="194">
        <v>3</v>
      </c>
      <c r="CA96" s="194">
        <v>4</v>
      </c>
      <c r="CB96" s="194">
        <v>5</v>
      </c>
      <c r="CC96" s="194">
        <v>6</v>
      </c>
      <c r="CD96" s="194">
        <v>7</v>
      </c>
      <c r="CE96" s="194">
        <v>8</v>
      </c>
      <c r="CF96" s="194">
        <v>9</v>
      </c>
      <c r="CG96" s="194">
        <v>10</v>
      </c>
      <c r="CH96" s="194">
        <v>11</v>
      </c>
      <c r="CI96" s="194">
        <v>12</v>
      </c>
      <c r="CJ96" s="194">
        <v>13</v>
      </c>
      <c r="CK96" s="194">
        <v>14</v>
      </c>
      <c r="CL96" s="194">
        <v>15</v>
      </c>
      <c r="CM96" s="194">
        <v>16</v>
      </c>
      <c r="CN96" s="194">
        <v>17</v>
      </c>
      <c r="CO96" s="194">
        <v>18</v>
      </c>
      <c r="CP96" s="194">
        <v>19</v>
      </c>
      <c r="CQ96" s="194">
        <v>20</v>
      </c>
      <c r="CR96" s="194">
        <v>21</v>
      </c>
      <c r="CS96" s="194">
        <v>22</v>
      </c>
      <c r="CT96" s="194">
        <v>23</v>
      </c>
      <c r="CU96" s="194">
        <v>24</v>
      </c>
      <c r="CV96" s="194">
        <v>25</v>
      </c>
      <c r="CW96" s="194">
        <v>26</v>
      </c>
      <c r="CX96" s="194">
        <v>27</v>
      </c>
      <c r="CY96" s="194">
        <v>28</v>
      </c>
      <c r="CZ96" s="194">
        <v>29</v>
      </c>
      <c r="DA96" s="194">
        <v>30</v>
      </c>
      <c r="DB96" s="194">
        <v>31</v>
      </c>
      <c r="DC96" s="194" t="s">
        <v>29</v>
      </c>
    </row>
    <row r="97" spans="1:117" ht="17.25" customHeight="1">
      <c r="A97" s="532"/>
      <c r="B97" s="533"/>
      <c r="C97" s="536"/>
      <c r="D97" s="537"/>
      <c r="E97" s="537"/>
      <c r="F97" s="537"/>
      <c r="G97" s="538"/>
      <c r="H97" s="542"/>
      <c r="I97" s="543"/>
      <c r="J97" s="544"/>
      <c r="K97" s="550"/>
      <c r="L97" s="549"/>
      <c r="M97" s="517">
        <f>COUNTIF(AD97:BH97,"○")</f>
        <v>0</v>
      </c>
      <c r="N97" s="518"/>
      <c r="O97" s="553"/>
      <c r="P97" s="554"/>
      <c r="Q97" s="553"/>
      <c r="R97" s="554"/>
      <c r="S97" s="553"/>
      <c r="T97" s="554"/>
      <c r="U97" s="557"/>
      <c r="V97" s="508"/>
      <c r="W97" s="511"/>
      <c r="X97" s="512"/>
      <c r="Y97" s="511"/>
      <c r="Z97" s="512"/>
      <c r="AA97" s="523" t="s">
        <v>44</v>
      </c>
      <c r="AB97" s="524"/>
      <c r="AC97" s="525"/>
      <c r="AD97" s="230"/>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2"/>
      <c r="BO97" s="265" t="s">
        <v>506</v>
      </c>
      <c r="BP97" s="265">
        <f>IF(AND(K96=0,Y96&gt;0),Y96,)</f>
        <v>0</v>
      </c>
      <c r="BQ97" s="265">
        <f>IF(AND(K96=1,Y96&gt;0),Y96,)</f>
        <v>0</v>
      </c>
      <c r="BR97" s="265">
        <f>IF(AND(K96=2,Y96&gt;0),Y96,)</f>
        <v>0</v>
      </c>
      <c r="BS97" s="265" t="s">
        <v>507</v>
      </c>
      <c r="BT97" s="265" t="b">
        <f>IF((O96="あり"),U96)</f>
        <v>0</v>
      </c>
      <c r="BW97" s="194" t="s">
        <v>510</v>
      </c>
      <c r="BX97" s="265" t="b">
        <f t="shared" ref="BX97:DB97" si="92">IF((AD99="生保"),AD100)</f>
        <v>0</v>
      </c>
      <c r="BY97" s="194" t="b">
        <f t="shared" si="92"/>
        <v>0</v>
      </c>
      <c r="BZ97" s="194" t="b">
        <f t="shared" si="92"/>
        <v>0</v>
      </c>
      <c r="CA97" s="194" t="b">
        <f t="shared" si="92"/>
        <v>0</v>
      </c>
      <c r="CB97" s="194" t="b">
        <f t="shared" si="92"/>
        <v>0</v>
      </c>
      <c r="CC97" s="194" t="b">
        <f t="shared" si="92"/>
        <v>0</v>
      </c>
      <c r="CD97" s="194" t="b">
        <f t="shared" si="92"/>
        <v>0</v>
      </c>
      <c r="CE97" s="194" t="b">
        <f t="shared" si="92"/>
        <v>0</v>
      </c>
      <c r="CF97" s="194" t="b">
        <f t="shared" si="92"/>
        <v>0</v>
      </c>
      <c r="CG97" s="194" t="b">
        <f t="shared" si="92"/>
        <v>0</v>
      </c>
      <c r="CH97" s="194" t="b">
        <f t="shared" si="92"/>
        <v>0</v>
      </c>
      <c r="CI97" s="194" t="b">
        <f t="shared" si="92"/>
        <v>0</v>
      </c>
      <c r="CJ97" s="194" t="b">
        <f t="shared" si="92"/>
        <v>0</v>
      </c>
      <c r="CK97" s="194" t="b">
        <f t="shared" si="92"/>
        <v>0</v>
      </c>
      <c r="CL97" s="194" t="b">
        <f t="shared" si="92"/>
        <v>0</v>
      </c>
      <c r="CM97" s="194" t="b">
        <f t="shared" si="92"/>
        <v>0</v>
      </c>
      <c r="CN97" s="194" t="b">
        <f t="shared" si="92"/>
        <v>0</v>
      </c>
      <c r="CO97" s="194" t="b">
        <f t="shared" si="92"/>
        <v>0</v>
      </c>
      <c r="CP97" s="194" t="b">
        <f t="shared" si="92"/>
        <v>0</v>
      </c>
      <c r="CQ97" s="194" t="b">
        <f t="shared" si="92"/>
        <v>0</v>
      </c>
      <c r="CR97" s="194" t="b">
        <f t="shared" si="92"/>
        <v>0</v>
      </c>
      <c r="CS97" s="194" t="b">
        <f t="shared" si="92"/>
        <v>0</v>
      </c>
      <c r="CT97" s="194" t="b">
        <f t="shared" si="92"/>
        <v>0</v>
      </c>
      <c r="CU97" s="194" t="b">
        <f t="shared" si="92"/>
        <v>0</v>
      </c>
      <c r="CV97" s="194" t="b">
        <f t="shared" si="92"/>
        <v>0</v>
      </c>
      <c r="CW97" s="194" t="b">
        <f t="shared" si="92"/>
        <v>0</v>
      </c>
      <c r="CX97" s="194" t="b">
        <f t="shared" si="92"/>
        <v>0</v>
      </c>
      <c r="CY97" s="194" t="b">
        <f t="shared" si="92"/>
        <v>0</v>
      </c>
      <c r="CZ97" s="194" t="b">
        <f t="shared" si="92"/>
        <v>0</v>
      </c>
      <c r="DA97" s="194" t="b">
        <f t="shared" si="92"/>
        <v>0</v>
      </c>
      <c r="DB97" s="194" t="b">
        <f t="shared" si="92"/>
        <v>0</v>
      </c>
      <c r="DC97" s="194">
        <f>SUM(BX97:DB97)</f>
        <v>0</v>
      </c>
    </row>
    <row r="98" spans="1:117" ht="17.25" customHeight="1">
      <c r="A98" s="532"/>
      <c r="B98" s="533"/>
      <c r="C98" s="536"/>
      <c r="D98" s="537"/>
      <c r="E98" s="537"/>
      <c r="F98" s="537"/>
      <c r="G98" s="538"/>
      <c r="H98" s="542"/>
      <c r="I98" s="543"/>
      <c r="J98" s="544"/>
      <c r="K98" s="550"/>
      <c r="L98" s="549"/>
      <c r="M98" s="519"/>
      <c r="N98" s="520"/>
      <c r="O98" s="553"/>
      <c r="P98" s="554"/>
      <c r="Q98" s="553"/>
      <c r="R98" s="554"/>
      <c r="S98" s="553"/>
      <c r="T98" s="554"/>
      <c r="U98" s="557"/>
      <c r="V98" s="508"/>
      <c r="W98" s="511"/>
      <c r="X98" s="512"/>
      <c r="Y98" s="511"/>
      <c r="Z98" s="512"/>
      <c r="AA98" s="233"/>
      <c r="AB98" s="526" t="s">
        <v>500</v>
      </c>
      <c r="AC98" s="527"/>
      <c r="AD98" s="234"/>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5"/>
      <c r="BO98" s="265"/>
      <c r="BP98" s="265"/>
      <c r="BQ98" s="265"/>
      <c r="BR98" s="265"/>
      <c r="BS98" s="265" t="s">
        <v>508</v>
      </c>
      <c r="BT98" s="265" t="b">
        <f>IF((Q96="あり"),U96)</f>
        <v>0</v>
      </c>
      <c r="BW98" s="194" t="s">
        <v>511</v>
      </c>
      <c r="BX98" s="194" t="b">
        <f t="shared" ref="BX98:DB98" si="93">IF((AD99="非課税"),AD100)</f>
        <v>0</v>
      </c>
      <c r="BY98" s="194" t="b">
        <f t="shared" si="93"/>
        <v>0</v>
      </c>
      <c r="BZ98" s="194" t="b">
        <f t="shared" si="93"/>
        <v>0</v>
      </c>
      <c r="CA98" s="194" t="b">
        <f t="shared" si="93"/>
        <v>0</v>
      </c>
      <c r="CB98" s="194" t="b">
        <f t="shared" si="93"/>
        <v>0</v>
      </c>
      <c r="CC98" s="194" t="b">
        <f t="shared" si="93"/>
        <v>0</v>
      </c>
      <c r="CD98" s="194" t="b">
        <f t="shared" si="93"/>
        <v>0</v>
      </c>
      <c r="CE98" s="194" t="b">
        <f t="shared" si="93"/>
        <v>0</v>
      </c>
      <c r="CF98" s="194" t="b">
        <f t="shared" si="93"/>
        <v>0</v>
      </c>
      <c r="CG98" s="194" t="b">
        <f t="shared" si="93"/>
        <v>0</v>
      </c>
      <c r="CH98" s="194" t="b">
        <f t="shared" si="93"/>
        <v>0</v>
      </c>
      <c r="CI98" s="194" t="b">
        <f t="shared" si="93"/>
        <v>0</v>
      </c>
      <c r="CJ98" s="194" t="b">
        <f t="shared" si="93"/>
        <v>0</v>
      </c>
      <c r="CK98" s="194" t="b">
        <f t="shared" si="93"/>
        <v>0</v>
      </c>
      <c r="CL98" s="194" t="b">
        <f t="shared" si="93"/>
        <v>0</v>
      </c>
      <c r="CM98" s="194" t="b">
        <f t="shared" si="93"/>
        <v>0</v>
      </c>
      <c r="CN98" s="194" t="b">
        <f t="shared" si="93"/>
        <v>0</v>
      </c>
      <c r="CO98" s="194" t="b">
        <f t="shared" si="93"/>
        <v>0</v>
      </c>
      <c r="CP98" s="194" t="b">
        <f t="shared" si="93"/>
        <v>0</v>
      </c>
      <c r="CQ98" s="194" t="b">
        <f t="shared" si="93"/>
        <v>0</v>
      </c>
      <c r="CR98" s="194" t="b">
        <f t="shared" si="93"/>
        <v>0</v>
      </c>
      <c r="CS98" s="194" t="b">
        <f t="shared" si="93"/>
        <v>0</v>
      </c>
      <c r="CT98" s="194" t="b">
        <f t="shared" si="93"/>
        <v>0</v>
      </c>
      <c r="CU98" s="194" t="b">
        <f t="shared" si="93"/>
        <v>0</v>
      </c>
      <c r="CV98" s="194" t="b">
        <f t="shared" si="93"/>
        <v>0</v>
      </c>
      <c r="CW98" s="194" t="b">
        <f t="shared" si="93"/>
        <v>0</v>
      </c>
      <c r="CX98" s="194" t="b">
        <f t="shared" si="93"/>
        <v>0</v>
      </c>
      <c r="CY98" s="194" t="b">
        <f t="shared" si="93"/>
        <v>0</v>
      </c>
      <c r="CZ98" s="194" t="b">
        <f t="shared" si="93"/>
        <v>0</v>
      </c>
      <c r="DA98" s="194" t="b">
        <f t="shared" si="93"/>
        <v>0</v>
      </c>
      <c r="DB98" s="194" t="b">
        <f t="shared" si="93"/>
        <v>0</v>
      </c>
      <c r="DC98" s="194">
        <f t="shared" ref="DC98:DC100" si="94">SUM(BX98:DB98)</f>
        <v>0</v>
      </c>
    </row>
    <row r="99" spans="1:117" ht="15.75" customHeight="1">
      <c r="A99" s="532"/>
      <c r="B99" s="533"/>
      <c r="C99" s="536"/>
      <c r="D99" s="537"/>
      <c r="E99" s="537"/>
      <c r="F99" s="537"/>
      <c r="G99" s="538"/>
      <c r="H99" s="542"/>
      <c r="I99" s="543"/>
      <c r="J99" s="544"/>
      <c r="K99" s="550"/>
      <c r="L99" s="549"/>
      <c r="M99" s="519"/>
      <c r="N99" s="520"/>
      <c r="O99" s="553"/>
      <c r="P99" s="554"/>
      <c r="Q99" s="553"/>
      <c r="R99" s="554"/>
      <c r="S99" s="553"/>
      <c r="T99" s="554"/>
      <c r="U99" s="557"/>
      <c r="V99" s="508"/>
      <c r="W99" s="511"/>
      <c r="X99" s="512"/>
      <c r="Y99" s="511"/>
      <c r="Z99" s="512"/>
      <c r="AA99" s="528" t="s">
        <v>45</v>
      </c>
      <c r="AB99" s="526"/>
      <c r="AC99" s="527"/>
      <c r="AD99" s="236"/>
      <c r="AE99" s="237"/>
      <c r="AF99" s="237"/>
      <c r="AG99" s="238"/>
      <c r="AH99" s="238"/>
      <c r="AI99" s="239"/>
      <c r="AJ99" s="238"/>
      <c r="AK99" s="237"/>
      <c r="AL99" s="238"/>
      <c r="AM99" s="240"/>
      <c r="AN99" s="239"/>
      <c r="AO99" s="237"/>
      <c r="AP99" s="237"/>
      <c r="AQ99" s="238"/>
      <c r="AR99" s="239"/>
      <c r="AS99" s="238"/>
      <c r="AT99" s="238"/>
      <c r="AU99" s="238"/>
      <c r="AV99" s="239"/>
      <c r="AW99" s="238"/>
      <c r="AX99" s="239"/>
      <c r="AY99" s="238"/>
      <c r="AZ99" s="238"/>
      <c r="BA99" s="239"/>
      <c r="BB99" s="237"/>
      <c r="BC99" s="238"/>
      <c r="BD99" s="239"/>
      <c r="BE99" s="237"/>
      <c r="BF99" s="238"/>
      <c r="BG99" s="239"/>
      <c r="BH99" s="241"/>
      <c r="BO99" s="265"/>
      <c r="BP99" s="265"/>
      <c r="BQ99" s="265"/>
      <c r="BR99" s="265"/>
      <c r="BS99" s="265" t="s">
        <v>509</v>
      </c>
      <c r="BT99" s="265" t="b">
        <f>IF((S96="あり"),U96)</f>
        <v>0</v>
      </c>
      <c r="BW99" s="194" t="s">
        <v>512</v>
      </c>
      <c r="BX99" s="194" t="b">
        <f t="shared" ref="BX99:DB99" si="95">IF((AD99="360万未満"),AD100)</f>
        <v>0</v>
      </c>
      <c r="BY99" s="194" t="b">
        <f t="shared" si="95"/>
        <v>0</v>
      </c>
      <c r="BZ99" s="194" t="b">
        <f t="shared" si="95"/>
        <v>0</v>
      </c>
      <c r="CA99" s="194" t="b">
        <f t="shared" si="95"/>
        <v>0</v>
      </c>
      <c r="CB99" s="194" t="b">
        <f t="shared" si="95"/>
        <v>0</v>
      </c>
      <c r="CC99" s="194" t="b">
        <f t="shared" si="95"/>
        <v>0</v>
      </c>
      <c r="CD99" s="194" t="b">
        <f t="shared" si="95"/>
        <v>0</v>
      </c>
      <c r="CE99" s="194" t="b">
        <f t="shared" si="95"/>
        <v>0</v>
      </c>
      <c r="CF99" s="194" t="b">
        <f t="shared" si="95"/>
        <v>0</v>
      </c>
      <c r="CG99" s="194" t="b">
        <f t="shared" si="95"/>
        <v>0</v>
      </c>
      <c r="CH99" s="194" t="b">
        <f t="shared" si="95"/>
        <v>0</v>
      </c>
      <c r="CI99" s="194" t="b">
        <f t="shared" si="95"/>
        <v>0</v>
      </c>
      <c r="CJ99" s="194" t="b">
        <f t="shared" si="95"/>
        <v>0</v>
      </c>
      <c r="CK99" s="194" t="b">
        <f t="shared" si="95"/>
        <v>0</v>
      </c>
      <c r="CL99" s="194" t="b">
        <f t="shared" si="95"/>
        <v>0</v>
      </c>
      <c r="CM99" s="194" t="b">
        <f t="shared" si="95"/>
        <v>0</v>
      </c>
      <c r="CN99" s="194" t="b">
        <f t="shared" si="95"/>
        <v>0</v>
      </c>
      <c r="CO99" s="194" t="b">
        <f t="shared" si="95"/>
        <v>0</v>
      </c>
      <c r="CP99" s="194" t="b">
        <f t="shared" si="95"/>
        <v>0</v>
      </c>
      <c r="CQ99" s="194" t="b">
        <f t="shared" si="95"/>
        <v>0</v>
      </c>
      <c r="CR99" s="194" t="b">
        <f t="shared" si="95"/>
        <v>0</v>
      </c>
      <c r="CS99" s="194" t="b">
        <f t="shared" si="95"/>
        <v>0</v>
      </c>
      <c r="CT99" s="194" t="b">
        <f t="shared" si="95"/>
        <v>0</v>
      </c>
      <c r="CU99" s="194" t="b">
        <f t="shared" si="95"/>
        <v>0</v>
      </c>
      <c r="CV99" s="194" t="b">
        <f t="shared" si="95"/>
        <v>0</v>
      </c>
      <c r="CW99" s="194" t="b">
        <f t="shared" si="95"/>
        <v>0</v>
      </c>
      <c r="CX99" s="194" t="b">
        <f t="shared" si="95"/>
        <v>0</v>
      </c>
      <c r="CY99" s="194" t="b">
        <f t="shared" si="95"/>
        <v>0</v>
      </c>
      <c r="CZ99" s="194" t="b">
        <f t="shared" si="95"/>
        <v>0</v>
      </c>
      <c r="DA99" s="194" t="b">
        <f t="shared" si="95"/>
        <v>0</v>
      </c>
      <c r="DB99" s="194" t="b">
        <f t="shared" si="95"/>
        <v>0</v>
      </c>
      <c r="DC99" s="194">
        <f t="shared" si="94"/>
        <v>0</v>
      </c>
    </row>
    <row r="100" spans="1:117" ht="17.25" customHeight="1">
      <c r="A100" s="534"/>
      <c r="B100" s="535"/>
      <c r="C100" s="539"/>
      <c r="D100" s="540"/>
      <c r="E100" s="540"/>
      <c r="F100" s="540"/>
      <c r="G100" s="541"/>
      <c r="H100" s="545"/>
      <c r="I100" s="546"/>
      <c r="J100" s="547"/>
      <c r="K100" s="551"/>
      <c r="L100" s="552"/>
      <c r="M100" s="521"/>
      <c r="N100" s="522"/>
      <c r="O100" s="555"/>
      <c r="P100" s="556"/>
      <c r="Q100" s="555"/>
      <c r="R100" s="556"/>
      <c r="S100" s="555"/>
      <c r="T100" s="556"/>
      <c r="U100" s="557"/>
      <c r="V100" s="508"/>
      <c r="W100" s="513"/>
      <c r="X100" s="514"/>
      <c r="Y100" s="513"/>
      <c r="Z100" s="514"/>
      <c r="AA100" s="529" t="s">
        <v>46</v>
      </c>
      <c r="AB100" s="530"/>
      <c r="AC100" s="531"/>
      <c r="AD100" s="208"/>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10"/>
      <c r="BW100" s="194" t="s">
        <v>513</v>
      </c>
      <c r="BX100" s="194" t="b">
        <f t="shared" ref="BX100:DB100" si="96">IF((AD99="要支援・要保護"),AD100)</f>
        <v>0</v>
      </c>
      <c r="BY100" s="194" t="b">
        <f t="shared" si="96"/>
        <v>0</v>
      </c>
      <c r="BZ100" s="194" t="b">
        <f t="shared" si="96"/>
        <v>0</v>
      </c>
      <c r="CA100" s="194" t="b">
        <f t="shared" si="96"/>
        <v>0</v>
      </c>
      <c r="CB100" s="194" t="b">
        <f t="shared" si="96"/>
        <v>0</v>
      </c>
      <c r="CC100" s="194" t="b">
        <f t="shared" si="96"/>
        <v>0</v>
      </c>
      <c r="CD100" s="194" t="b">
        <f t="shared" si="96"/>
        <v>0</v>
      </c>
      <c r="CE100" s="194" t="b">
        <f t="shared" si="96"/>
        <v>0</v>
      </c>
      <c r="CF100" s="194" t="b">
        <f t="shared" si="96"/>
        <v>0</v>
      </c>
      <c r="CG100" s="194" t="b">
        <f t="shared" si="96"/>
        <v>0</v>
      </c>
      <c r="CH100" s="194" t="b">
        <f t="shared" si="96"/>
        <v>0</v>
      </c>
      <c r="CI100" s="194" t="b">
        <f t="shared" si="96"/>
        <v>0</v>
      </c>
      <c r="CJ100" s="194" t="b">
        <f t="shared" si="96"/>
        <v>0</v>
      </c>
      <c r="CK100" s="194" t="b">
        <f t="shared" si="96"/>
        <v>0</v>
      </c>
      <c r="CL100" s="194" t="b">
        <f t="shared" si="96"/>
        <v>0</v>
      </c>
      <c r="CM100" s="194" t="b">
        <f t="shared" si="96"/>
        <v>0</v>
      </c>
      <c r="CN100" s="194" t="b">
        <f t="shared" si="96"/>
        <v>0</v>
      </c>
      <c r="CO100" s="194" t="b">
        <f t="shared" si="96"/>
        <v>0</v>
      </c>
      <c r="CP100" s="194" t="b">
        <f t="shared" si="96"/>
        <v>0</v>
      </c>
      <c r="CQ100" s="194" t="b">
        <f t="shared" si="96"/>
        <v>0</v>
      </c>
      <c r="CR100" s="194" t="b">
        <f t="shared" si="96"/>
        <v>0</v>
      </c>
      <c r="CS100" s="194" t="b">
        <f t="shared" si="96"/>
        <v>0</v>
      </c>
      <c r="CT100" s="194" t="b">
        <f t="shared" si="96"/>
        <v>0</v>
      </c>
      <c r="CU100" s="194" t="b">
        <f t="shared" si="96"/>
        <v>0</v>
      </c>
      <c r="CV100" s="194" t="b">
        <f t="shared" si="96"/>
        <v>0</v>
      </c>
      <c r="CW100" s="194" t="b">
        <f t="shared" si="96"/>
        <v>0</v>
      </c>
      <c r="CX100" s="194" t="b">
        <f t="shared" si="96"/>
        <v>0</v>
      </c>
      <c r="CY100" s="194" t="b">
        <f t="shared" si="96"/>
        <v>0</v>
      </c>
      <c r="CZ100" s="194" t="b">
        <f t="shared" si="96"/>
        <v>0</v>
      </c>
      <c r="DA100" s="194" t="b">
        <f t="shared" si="96"/>
        <v>0</v>
      </c>
      <c r="DB100" s="194" t="b">
        <f t="shared" si="96"/>
        <v>0</v>
      </c>
      <c r="DC100" s="194">
        <f t="shared" si="94"/>
        <v>0</v>
      </c>
    </row>
    <row r="101" spans="1:117" ht="15.75" customHeight="1">
      <c r="A101" s="532"/>
      <c r="B101" s="533"/>
      <c r="C101" s="536"/>
      <c r="D101" s="537"/>
      <c r="E101" s="537"/>
      <c r="F101" s="537"/>
      <c r="G101" s="538"/>
      <c r="H101" s="542"/>
      <c r="I101" s="543"/>
      <c r="J101" s="544"/>
      <c r="K101" s="548" t="str">
        <f t="shared" ref="K101" si="97">IF(OR(H101="",$K$7="",NOT(ISNUMBER(H101)),NOT(ISNUMBER($K$7))),"0",IF(H101&gt;$K$7,IF(DATE(YEAR($K$7),4,1)&lt;H101,"0",DATEDIF(H101,DATE(YEAR($K$7),4,1),"Y")),DATEDIF(H101,$K$7,"Y")))</f>
        <v>0</v>
      </c>
      <c r="L101" s="549"/>
      <c r="M101" s="227"/>
      <c r="N101" s="228"/>
      <c r="O101" s="553"/>
      <c r="P101" s="554"/>
      <c r="Q101" s="553"/>
      <c r="R101" s="554"/>
      <c r="S101" s="553"/>
      <c r="T101" s="554"/>
      <c r="U101" s="557" t="str">
        <f>IF(SUM(AD102:BH102)=0, "", SUM(AD102:BH102))</f>
        <v/>
      </c>
      <c r="V101" s="508">
        <f>SUM(AD103:BH103)</f>
        <v>0</v>
      </c>
      <c r="W101" s="511">
        <f>SUM(AD105:BH105)</f>
        <v>0</v>
      </c>
      <c r="X101" s="512"/>
      <c r="Y101" s="511">
        <f>SUM(AD102:BH103)</f>
        <v>0</v>
      </c>
      <c r="Z101" s="512"/>
      <c r="AA101" s="229"/>
      <c r="AB101" s="515" t="s">
        <v>483</v>
      </c>
      <c r="AC101" s="516"/>
      <c r="AD101" s="230"/>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2"/>
      <c r="BO101" s="265"/>
      <c r="BP101" s="265" t="s">
        <v>503</v>
      </c>
      <c r="BQ101" s="265" t="s">
        <v>504</v>
      </c>
      <c r="BR101" s="265" t="s">
        <v>505</v>
      </c>
      <c r="BS101" s="265"/>
      <c r="BT101" s="265"/>
      <c r="BX101" s="194">
        <v>1</v>
      </c>
      <c r="BY101" s="194">
        <v>2</v>
      </c>
      <c r="BZ101" s="194">
        <v>3</v>
      </c>
      <c r="CA101" s="194">
        <v>4</v>
      </c>
      <c r="CB101" s="194">
        <v>5</v>
      </c>
      <c r="CC101" s="194">
        <v>6</v>
      </c>
      <c r="CD101" s="194">
        <v>7</v>
      </c>
      <c r="CE101" s="194">
        <v>8</v>
      </c>
      <c r="CF101" s="194">
        <v>9</v>
      </c>
      <c r="CG101" s="194">
        <v>10</v>
      </c>
      <c r="CH101" s="194">
        <v>11</v>
      </c>
      <c r="CI101" s="194">
        <v>12</v>
      </c>
      <c r="CJ101" s="194">
        <v>13</v>
      </c>
      <c r="CK101" s="194">
        <v>14</v>
      </c>
      <c r="CL101" s="194">
        <v>15</v>
      </c>
      <c r="CM101" s="194">
        <v>16</v>
      </c>
      <c r="CN101" s="194">
        <v>17</v>
      </c>
      <c r="CO101" s="194">
        <v>18</v>
      </c>
      <c r="CP101" s="194">
        <v>19</v>
      </c>
      <c r="CQ101" s="194">
        <v>20</v>
      </c>
      <c r="CR101" s="194">
        <v>21</v>
      </c>
      <c r="CS101" s="194">
        <v>22</v>
      </c>
      <c r="CT101" s="194">
        <v>23</v>
      </c>
      <c r="CU101" s="194">
        <v>24</v>
      </c>
      <c r="CV101" s="194">
        <v>25</v>
      </c>
      <c r="CW101" s="194">
        <v>26</v>
      </c>
      <c r="CX101" s="194">
        <v>27</v>
      </c>
      <c r="CY101" s="194">
        <v>28</v>
      </c>
      <c r="CZ101" s="194">
        <v>29</v>
      </c>
      <c r="DA101" s="194">
        <v>30</v>
      </c>
      <c r="DB101" s="194">
        <v>31</v>
      </c>
      <c r="DC101" s="194" t="s">
        <v>29</v>
      </c>
      <c r="DD101" s="194">
        <v>33</v>
      </c>
      <c r="DE101" s="194">
        <v>34</v>
      </c>
      <c r="DF101" s="194">
        <v>35</v>
      </c>
      <c r="DG101" s="194">
        <v>36</v>
      </c>
      <c r="DH101" s="194">
        <v>37</v>
      </c>
      <c r="DI101" s="194">
        <v>38</v>
      </c>
      <c r="DJ101" s="194">
        <v>39</v>
      </c>
      <c r="DK101" s="194">
        <v>40</v>
      </c>
      <c r="DL101" s="194">
        <v>41</v>
      </c>
      <c r="DM101" s="194">
        <v>42</v>
      </c>
    </row>
    <row r="102" spans="1:117" ht="17.25" customHeight="1">
      <c r="A102" s="532"/>
      <c r="B102" s="533"/>
      <c r="C102" s="536"/>
      <c r="D102" s="537"/>
      <c r="E102" s="537"/>
      <c r="F102" s="537"/>
      <c r="G102" s="538"/>
      <c r="H102" s="542"/>
      <c r="I102" s="543"/>
      <c r="J102" s="544"/>
      <c r="K102" s="550"/>
      <c r="L102" s="549"/>
      <c r="M102" s="517">
        <f>COUNTIF(AD102:BH102,"○")</f>
        <v>0</v>
      </c>
      <c r="N102" s="518"/>
      <c r="O102" s="553"/>
      <c r="P102" s="554"/>
      <c r="Q102" s="553"/>
      <c r="R102" s="554"/>
      <c r="S102" s="553"/>
      <c r="T102" s="554"/>
      <c r="U102" s="557"/>
      <c r="V102" s="508"/>
      <c r="W102" s="511"/>
      <c r="X102" s="512"/>
      <c r="Y102" s="511"/>
      <c r="Z102" s="512"/>
      <c r="AA102" s="523" t="s">
        <v>44</v>
      </c>
      <c r="AB102" s="524"/>
      <c r="AC102" s="525"/>
      <c r="AD102" s="230"/>
      <c r="AE102" s="231"/>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1"/>
      <c r="BE102" s="231"/>
      <c r="BF102" s="231"/>
      <c r="BG102" s="231"/>
      <c r="BH102" s="232"/>
      <c r="BO102" s="265" t="s">
        <v>506</v>
      </c>
      <c r="BP102" s="265">
        <f>IF(AND(K101=0,Y101&gt;0),Y101,)</f>
        <v>0</v>
      </c>
      <c r="BQ102" s="265">
        <f>IF(AND(K101=1,Y101&gt;0),Y101,)</f>
        <v>0</v>
      </c>
      <c r="BR102" s="265">
        <f>IF(AND(K101=2,Y101&gt;0),Y101,)</f>
        <v>0</v>
      </c>
      <c r="BS102" s="265" t="s">
        <v>507</v>
      </c>
      <c r="BT102" s="265" t="b">
        <f>IF((O101="あり"),U101)</f>
        <v>0</v>
      </c>
      <c r="BW102" s="194" t="s">
        <v>510</v>
      </c>
      <c r="BX102" s="265" t="b">
        <f t="shared" ref="BX102:DB102" si="98">IF((AD104="生保"),AD105)</f>
        <v>0</v>
      </c>
      <c r="BY102" s="194" t="b">
        <f t="shared" si="98"/>
        <v>0</v>
      </c>
      <c r="BZ102" s="194" t="b">
        <f t="shared" si="98"/>
        <v>0</v>
      </c>
      <c r="CA102" s="194" t="b">
        <f t="shared" si="98"/>
        <v>0</v>
      </c>
      <c r="CB102" s="194" t="b">
        <f t="shared" si="98"/>
        <v>0</v>
      </c>
      <c r="CC102" s="194" t="b">
        <f t="shared" si="98"/>
        <v>0</v>
      </c>
      <c r="CD102" s="194" t="b">
        <f t="shared" si="98"/>
        <v>0</v>
      </c>
      <c r="CE102" s="194" t="b">
        <f t="shared" si="98"/>
        <v>0</v>
      </c>
      <c r="CF102" s="194" t="b">
        <f t="shared" si="98"/>
        <v>0</v>
      </c>
      <c r="CG102" s="194" t="b">
        <f t="shared" si="98"/>
        <v>0</v>
      </c>
      <c r="CH102" s="194" t="b">
        <f t="shared" si="98"/>
        <v>0</v>
      </c>
      <c r="CI102" s="194" t="b">
        <f t="shared" si="98"/>
        <v>0</v>
      </c>
      <c r="CJ102" s="194" t="b">
        <f t="shared" si="98"/>
        <v>0</v>
      </c>
      <c r="CK102" s="194" t="b">
        <f t="shared" si="98"/>
        <v>0</v>
      </c>
      <c r="CL102" s="194" t="b">
        <f t="shared" si="98"/>
        <v>0</v>
      </c>
      <c r="CM102" s="194" t="b">
        <f t="shared" si="98"/>
        <v>0</v>
      </c>
      <c r="CN102" s="194" t="b">
        <f t="shared" si="98"/>
        <v>0</v>
      </c>
      <c r="CO102" s="194" t="b">
        <f t="shared" si="98"/>
        <v>0</v>
      </c>
      <c r="CP102" s="194" t="b">
        <f t="shared" si="98"/>
        <v>0</v>
      </c>
      <c r="CQ102" s="194" t="b">
        <f t="shared" si="98"/>
        <v>0</v>
      </c>
      <c r="CR102" s="194" t="b">
        <f t="shared" si="98"/>
        <v>0</v>
      </c>
      <c r="CS102" s="194" t="b">
        <f t="shared" si="98"/>
        <v>0</v>
      </c>
      <c r="CT102" s="194" t="b">
        <f t="shared" si="98"/>
        <v>0</v>
      </c>
      <c r="CU102" s="194" t="b">
        <f t="shared" si="98"/>
        <v>0</v>
      </c>
      <c r="CV102" s="194" t="b">
        <f t="shared" si="98"/>
        <v>0</v>
      </c>
      <c r="CW102" s="194" t="b">
        <f t="shared" si="98"/>
        <v>0</v>
      </c>
      <c r="CX102" s="194" t="b">
        <f t="shared" si="98"/>
        <v>0</v>
      </c>
      <c r="CY102" s="194" t="b">
        <f t="shared" si="98"/>
        <v>0</v>
      </c>
      <c r="CZ102" s="194" t="b">
        <f t="shared" si="98"/>
        <v>0</v>
      </c>
      <c r="DA102" s="194" t="b">
        <f t="shared" si="98"/>
        <v>0</v>
      </c>
      <c r="DB102" s="194" t="b">
        <f t="shared" si="98"/>
        <v>0</v>
      </c>
      <c r="DC102" s="194">
        <f>SUM(BX102:DB102)</f>
        <v>0</v>
      </c>
    </row>
    <row r="103" spans="1:117" ht="17.25" customHeight="1">
      <c r="A103" s="532"/>
      <c r="B103" s="533"/>
      <c r="C103" s="536"/>
      <c r="D103" s="537"/>
      <c r="E103" s="537"/>
      <c r="F103" s="537"/>
      <c r="G103" s="538"/>
      <c r="H103" s="542"/>
      <c r="I103" s="543"/>
      <c r="J103" s="544"/>
      <c r="K103" s="550"/>
      <c r="L103" s="549"/>
      <c r="M103" s="519"/>
      <c r="N103" s="520"/>
      <c r="O103" s="553"/>
      <c r="P103" s="554"/>
      <c r="Q103" s="553"/>
      <c r="R103" s="554"/>
      <c r="S103" s="553"/>
      <c r="T103" s="554"/>
      <c r="U103" s="557"/>
      <c r="V103" s="508"/>
      <c r="W103" s="511"/>
      <c r="X103" s="512"/>
      <c r="Y103" s="511"/>
      <c r="Z103" s="512"/>
      <c r="AA103" s="233"/>
      <c r="AB103" s="526" t="s">
        <v>500</v>
      </c>
      <c r="AC103" s="527"/>
      <c r="AD103" s="234"/>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1"/>
      <c r="AZ103" s="231"/>
      <c r="BA103" s="231"/>
      <c r="BB103" s="231"/>
      <c r="BC103" s="231"/>
      <c r="BD103" s="231"/>
      <c r="BE103" s="231"/>
      <c r="BF103" s="231"/>
      <c r="BG103" s="231"/>
      <c r="BH103" s="235"/>
      <c r="BO103" s="265"/>
      <c r="BP103" s="265"/>
      <c r="BQ103" s="265"/>
      <c r="BR103" s="265"/>
      <c r="BS103" s="265" t="s">
        <v>508</v>
      </c>
      <c r="BT103" s="265" t="b">
        <f>IF((Q101="あり"),U101)</f>
        <v>0</v>
      </c>
      <c r="BW103" s="194" t="s">
        <v>511</v>
      </c>
      <c r="BX103" s="194" t="b">
        <f t="shared" ref="BX103:DB103" si="99">IF((AD104="非課税"),AD105)</f>
        <v>0</v>
      </c>
      <c r="BY103" s="194" t="b">
        <f t="shared" si="99"/>
        <v>0</v>
      </c>
      <c r="BZ103" s="194" t="b">
        <f t="shared" si="99"/>
        <v>0</v>
      </c>
      <c r="CA103" s="194" t="b">
        <f t="shared" si="99"/>
        <v>0</v>
      </c>
      <c r="CB103" s="194" t="b">
        <f t="shared" si="99"/>
        <v>0</v>
      </c>
      <c r="CC103" s="194" t="b">
        <f t="shared" si="99"/>
        <v>0</v>
      </c>
      <c r="CD103" s="194" t="b">
        <f t="shared" si="99"/>
        <v>0</v>
      </c>
      <c r="CE103" s="194" t="b">
        <f t="shared" si="99"/>
        <v>0</v>
      </c>
      <c r="CF103" s="194" t="b">
        <f t="shared" si="99"/>
        <v>0</v>
      </c>
      <c r="CG103" s="194" t="b">
        <f t="shared" si="99"/>
        <v>0</v>
      </c>
      <c r="CH103" s="194" t="b">
        <f t="shared" si="99"/>
        <v>0</v>
      </c>
      <c r="CI103" s="194" t="b">
        <f t="shared" si="99"/>
        <v>0</v>
      </c>
      <c r="CJ103" s="194" t="b">
        <f t="shared" si="99"/>
        <v>0</v>
      </c>
      <c r="CK103" s="194" t="b">
        <f t="shared" si="99"/>
        <v>0</v>
      </c>
      <c r="CL103" s="194" t="b">
        <f t="shared" si="99"/>
        <v>0</v>
      </c>
      <c r="CM103" s="194" t="b">
        <f t="shared" si="99"/>
        <v>0</v>
      </c>
      <c r="CN103" s="194" t="b">
        <f t="shared" si="99"/>
        <v>0</v>
      </c>
      <c r="CO103" s="194" t="b">
        <f t="shared" si="99"/>
        <v>0</v>
      </c>
      <c r="CP103" s="194" t="b">
        <f t="shared" si="99"/>
        <v>0</v>
      </c>
      <c r="CQ103" s="194" t="b">
        <f t="shared" si="99"/>
        <v>0</v>
      </c>
      <c r="CR103" s="194" t="b">
        <f t="shared" si="99"/>
        <v>0</v>
      </c>
      <c r="CS103" s="194" t="b">
        <f t="shared" si="99"/>
        <v>0</v>
      </c>
      <c r="CT103" s="194" t="b">
        <f t="shared" si="99"/>
        <v>0</v>
      </c>
      <c r="CU103" s="194" t="b">
        <f t="shared" si="99"/>
        <v>0</v>
      </c>
      <c r="CV103" s="194" t="b">
        <f t="shared" si="99"/>
        <v>0</v>
      </c>
      <c r="CW103" s="194" t="b">
        <f t="shared" si="99"/>
        <v>0</v>
      </c>
      <c r="CX103" s="194" t="b">
        <f t="shared" si="99"/>
        <v>0</v>
      </c>
      <c r="CY103" s="194" t="b">
        <f t="shared" si="99"/>
        <v>0</v>
      </c>
      <c r="CZ103" s="194" t="b">
        <f t="shared" si="99"/>
        <v>0</v>
      </c>
      <c r="DA103" s="194" t="b">
        <f t="shared" si="99"/>
        <v>0</v>
      </c>
      <c r="DB103" s="194" t="b">
        <f t="shared" si="99"/>
        <v>0</v>
      </c>
      <c r="DC103" s="194">
        <f t="shared" ref="DC103:DC105" si="100">SUM(BX103:DB103)</f>
        <v>0</v>
      </c>
    </row>
    <row r="104" spans="1:117" ht="15.75" customHeight="1">
      <c r="A104" s="532"/>
      <c r="B104" s="533"/>
      <c r="C104" s="536"/>
      <c r="D104" s="537"/>
      <c r="E104" s="537"/>
      <c r="F104" s="537"/>
      <c r="G104" s="538"/>
      <c r="H104" s="542"/>
      <c r="I104" s="543"/>
      <c r="J104" s="544"/>
      <c r="K104" s="550"/>
      <c r="L104" s="549"/>
      <c r="M104" s="519"/>
      <c r="N104" s="520"/>
      <c r="O104" s="553"/>
      <c r="P104" s="554"/>
      <c r="Q104" s="553"/>
      <c r="R104" s="554"/>
      <c r="S104" s="553"/>
      <c r="T104" s="554"/>
      <c r="U104" s="557"/>
      <c r="V104" s="508"/>
      <c r="W104" s="511"/>
      <c r="X104" s="512"/>
      <c r="Y104" s="511"/>
      <c r="Z104" s="512"/>
      <c r="AA104" s="528" t="s">
        <v>45</v>
      </c>
      <c r="AB104" s="526"/>
      <c r="AC104" s="527"/>
      <c r="AD104" s="236"/>
      <c r="AE104" s="237"/>
      <c r="AF104" s="237"/>
      <c r="AG104" s="238"/>
      <c r="AH104" s="238"/>
      <c r="AI104" s="239"/>
      <c r="AJ104" s="238"/>
      <c r="AK104" s="237"/>
      <c r="AL104" s="238"/>
      <c r="AM104" s="240"/>
      <c r="AN104" s="239"/>
      <c r="AO104" s="237"/>
      <c r="AP104" s="237"/>
      <c r="AQ104" s="238"/>
      <c r="AR104" s="239"/>
      <c r="AS104" s="238"/>
      <c r="AT104" s="238"/>
      <c r="AU104" s="238"/>
      <c r="AV104" s="239"/>
      <c r="AW104" s="238"/>
      <c r="AX104" s="239"/>
      <c r="AY104" s="238"/>
      <c r="AZ104" s="238"/>
      <c r="BA104" s="239"/>
      <c r="BB104" s="237"/>
      <c r="BC104" s="238"/>
      <c r="BD104" s="239"/>
      <c r="BE104" s="237"/>
      <c r="BF104" s="238"/>
      <c r="BG104" s="239"/>
      <c r="BH104" s="241"/>
      <c r="BO104" s="265"/>
      <c r="BP104" s="265"/>
      <c r="BQ104" s="265"/>
      <c r="BR104" s="265"/>
      <c r="BS104" s="265" t="s">
        <v>509</v>
      </c>
      <c r="BT104" s="265" t="b">
        <f>IF((S101="あり"),U101)</f>
        <v>0</v>
      </c>
      <c r="BW104" s="194" t="s">
        <v>512</v>
      </c>
      <c r="BX104" s="194" t="b">
        <f t="shared" ref="BX104:DB104" si="101">IF((AD104="360万未満"),AD105)</f>
        <v>0</v>
      </c>
      <c r="BY104" s="194" t="b">
        <f t="shared" si="101"/>
        <v>0</v>
      </c>
      <c r="BZ104" s="194" t="b">
        <f t="shared" si="101"/>
        <v>0</v>
      </c>
      <c r="CA104" s="194" t="b">
        <f t="shared" si="101"/>
        <v>0</v>
      </c>
      <c r="CB104" s="194" t="b">
        <f t="shared" si="101"/>
        <v>0</v>
      </c>
      <c r="CC104" s="194" t="b">
        <f t="shared" si="101"/>
        <v>0</v>
      </c>
      <c r="CD104" s="194" t="b">
        <f t="shared" si="101"/>
        <v>0</v>
      </c>
      <c r="CE104" s="194" t="b">
        <f t="shared" si="101"/>
        <v>0</v>
      </c>
      <c r="CF104" s="194" t="b">
        <f t="shared" si="101"/>
        <v>0</v>
      </c>
      <c r="CG104" s="194" t="b">
        <f t="shared" si="101"/>
        <v>0</v>
      </c>
      <c r="CH104" s="194" t="b">
        <f t="shared" si="101"/>
        <v>0</v>
      </c>
      <c r="CI104" s="194" t="b">
        <f t="shared" si="101"/>
        <v>0</v>
      </c>
      <c r="CJ104" s="194" t="b">
        <f t="shared" si="101"/>
        <v>0</v>
      </c>
      <c r="CK104" s="194" t="b">
        <f t="shared" si="101"/>
        <v>0</v>
      </c>
      <c r="CL104" s="194" t="b">
        <f t="shared" si="101"/>
        <v>0</v>
      </c>
      <c r="CM104" s="194" t="b">
        <f t="shared" si="101"/>
        <v>0</v>
      </c>
      <c r="CN104" s="194" t="b">
        <f t="shared" si="101"/>
        <v>0</v>
      </c>
      <c r="CO104" s="194" t="b">
        <f t="shared" si="101"/>
        <v>0</v>
      </c>
      <c r="CP104" s="194" t="b">
        <f t="shared" si="101"/>
        <v>0</v>
      </c>
      <c r="CQ104" s="194" t="b">
        <f t="shared" si="101"/>
        <v>0</v>
      </c>
      <c r="CR104" s="194" t="b">
        <f t="shared" si="101"/>
        <v>0</v>
      </c>
      <c r="CS104" s="194" t="b">
        <f t="shared" si="101"/>
        <v>0</v>
      </c>
      <c r="CT104" s="194" t="b">
        <f t="shared" si="101"/>
        <v>0</v>
      </c>
      <c r="CU104" s="194" t="b">
        <f t="shared" si="101"/>
        <v>0</v>
      </c>
      <c r="CV104" s="194" t="b">
        <f t="shared" si="101"/>
        <v>0</v>
      </c>
      <c r="CW104" s="194" t="b">
        <f t="shared" si="101"/>
        <v>0</v>
      </c>
      <c r="CX104" s="194" t="b">
        <f t="shared" si="101"/>
        <v>0</v>
      </c>
      <c r="CY104" s="194" t="b">
        <f t="shared" si="101"/>
        <v>0</v>
      </c>
      <c r="CZ104" s="194" t="b">
        <f t="shared" si="101"/>
        <v>0</v>
      </c>
      <c r="DA104" s="194" t="b">
        <f t="shared" si="101"/>
        <v>0</v>
      </c>
      <c r="DB104" s="194" t="b">
        <f t="shared" si="101"/>
        <v>0</v>
      </c>
      <c r="DC104" s="194">
        <f t="shared" si="100"/>
        <v>0</v>
      </c>
    </row>
    <row r="105" spans="1:117" ht="17.25" customHeight="1">
      <c r="A105" s="534"/>
      <c r="B105" s="535"/>
      <c r="C105" s="539"/>
      <c r="D105" s="540"/>
      <c r="E105" s="540"/>
      <c r="F105" s="540"/>
      <c r="G105" s="541"/>
      <c r="H105" s="545"/>
      <c r="I105" s="546"/>
      <c r="J105" s="547"/>
      <c r="K105" s="551"/>
      <c r="L105" s="552"/>
      <c r="M105" s="521"/>
      <c r="N105" s="522"/>
      <c r="O105" s="555"/>
      <c r="P105" s="556"/>
      <c r="Q105" s="555"/>
      <c r="R105" s="556"/>
      <c r="S105" s="555"/>
      <c r="T105" s="556"/>
      <c r="U105" s="557"/>
      <c r="V105" s="508"/>
      <c r="W105" s="513"/>
      <c r="X105" s="514"/>
      <c r="Y105" s="513"/>
      <c r="Z105" s="514"/>
      <c r="AA105" s="529" t="s">
        <v>46</v>
      </c>
      <c r="AB105" s="530"/>
      <c r="AC105" s="531"/>
      <c r="AD105" s="208"/>
      <c r="AE105" s="209"/>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10"/>
      <c r="BW105" s="194" t="s">
        <v>513</v>
      </c>
      <c r="BX105" s="194" t="b">
        <f t="shared" ref="BX105:DB105" si="102">IF((AD104="要支援・要保護"),AD105)</f>
        <v>0</v>
      </c>
      <c r="BY105" s="194" t="b">
        <f t="shared" si="102"/>
        <v>0</v>
      </c>
      <c r="BZ105" s="194" t="b">
        <f t="shared" si="102"/>
        <v>0</v>
      </c>
      <c r="CA105" s="194" t="b">
        <f t="shared" si="102"/>
        <v>0</v>
      </c>
      <c r="CB105" s="194" t="b">
        <f t="shared" si="102"/>
        <v>0</v>
      </c>
      <c r="CC105" s="194" t="b">
        <f t="shared" si="102"/>
        <v>0</v>
      </c>
      <c r="CD105" s="194" t="b">
        <f t="shared" si="102"/>
        <v>0</v>
      </c>
      <c r="CE105" s="194" t="b">
        <f t="shared" si="102"/>
        <v>0</v>
      </c>
      <c r="CF105" s="194" t="b">
        <f t="shared" si="102"/>
        <v>0</v>
      </c>
      <c r="CG105" s="194" t="b">
        <f t="shared" si="102"/>
        <v>0</v>
      </c>
      <c r="CH105" s="194" t="b">
        <f t="shared" si="102"/>
        <v>0</v>
      </c>
      <c r="CI105" s="194" t="b">
        <f t="shared" si="102"/>
        <v>0</v>
      </c>
      <c r="CJ105" s="194" t="b">
        <f t="shared" si="102"/>
        <v>0</v>
      </c>
      <c r="CK105" s="194" t="b">
        <f t="shared" si="102"/>
        <v>0</v>
      </c>
      <c r="CL105" s="194" t="b">
        <f t="shared" si="102"/>
        <v>0</v>
      </c>
      <c r="CM105" s="194" t="b">
        <f t="shared" si="102"/>
        <v>0</v>
      </c>
      <c r="CN105" s="194" t="b">
        <f t="shared" si="102"/>
        <v>0</v>
      </c>
      <c r="CO105" s="194" t="b">
        <f t="shared" si="102"/>
        <v>0</v>
      </c>
      <c r="CP105" s="194" t="b">
        <f t="shared" si="102"/>
        <v>0</v>
      </c>
      <c r="CQ105" s="194" t="b">
        <f t="shared" si="102"/>
        <v>0</v>
      </c>
      <c r="CR105" s="194" t="b">
        <f t="shared" si="102"/>
        <v>0</v>
      </c>
      <c r="CS105" s="194" t="b">
        <f t="shared" si="102"/>
        <v>0</v>
      </c>
      <c r="CT105" s="194" t="b">
        <f t="shared" si="102"/>
        <v>0</v>
      </c>
      <c r="CU105" s="194" t="b">
        <f t="shared" si="102"/>
        <v>0</v>
      </c>
      <c r="CV105" s="194" t="b">
        <f t="shared" si="102"/>
        <v>0</v>
      </c>
      <c r="CW105" s="194" t="b">
        <f t="shared" si="102"/>
        <v>0</v>
      </c>
      <c r="CX105" s="194" t="b">
        <f t="shared" si="102"/>
        <v>0</v>
      </c>
      <c r="CY105" s="194" t="b">
        <f t="shared" si="102"/>
        <v>0</v>
      </c>
      <c r="CZ105" s="194" t="b">
        <f t="shared" si="102"/>
        <v>0</v>
      </c>
      <c r="DA105" s="194" t="b">
        <f t="shared" si="102"/>
        <v>0</v>
      </c>
      <c r="DB105" s="194" t="b">
        <f t="shared" si="102"/>
        <v>0</v>
      </c>
      <c r="DC105" s="194">
        <f t="shared" si="100"/>
        <v>0</v>
      </c>
    </row>
    <row r="106" spans="1:117" ht="15.75" customHeight="1">
      <c r="A106" s="532"/>
      <c r="B106" s="533"/>
      <c r="C106" s="536"/>
      <c r="D106" s="537"/>
      <c r="E106" s="537"/>
      <c r="F106" s="537"/>
      <c r="G106" s="538"/>
      <c r="H106" s="542"/>
      <c r="I106" s="543"/>
      <c r="J106" s="544"/>
      <c r="K106" s="548" t="str">
        <f t="shared" ref="K106" si="103">IF(OR(H106="",$K$7="",NOT(ISNUMBER(H106)),NOT(ISNUMBER($K$7))),"0",IF(H106&gt;$K$7,IF(DATE(YEAR($K$7),4,1)&lt;H106,"0",DATEDIF(H106,DATE(YEAR($K$7),4,1),"Y")),DATEDIF(H106,$K$7,"Y")))</f>
        <v>0</v>
      </c>
      <c r="L106" s="549"/>
      <c r="M106" s="227"/>
      <c r="N106" s="228"/>
      <c r="O106" s="553"/>
      <c r="P106" s="554"/>
      <c r="Q106" s="553"/>
      <c r="R106" s="554"/>
      <c r="S106" s="553"/>
      <c r="T106" s="554"/>
      <c r="U106" s="557" t="str">
        <f>IF(SUM(AD107:BH107)=0, "", SUM(AD107:BH107))</f>
        <v/>
      </c>
      <c r="V106" s="508">
        <f>SUM(AD108:BH108)</f>
        <v>0</v>
      </c>
      <c r="W106" s="511">
        <f>SUM(AD110:BH110)</f>
        <v>0</v>
      </c>
      <c r="X106" s="512"/>
      <c r="Y106" s="511">
        <f>SUM(AD107:BH108)</f>
        <v>0</v>
      </c>
      <c r="Z106" s="512"/>
      <c r="AA106" s="229"/>
      <c r="AB106" s="515" t="s">
        <v>483</v>
      </c>
      <c r="AC106" s="516"/>
      <c r="AD106" s="230"/>
      <c r="AE106" s="231"/>
      <c r="AF106" s="231"/>
      <c r="AG106" s="231"/>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31"/>
      <c r="BF106" s="231"/>
      <c r="BG106" s="231"/>
      <c r="BH106" s="232"/>
      <c r="BO106" s="265"/>
      <c r="BP106" s="265" t="s">
        <v>503</v>
      </c>
      <c r="BQ106" s="265" t="s">
        <v>504</v>
      </c>
      <c r="BR106" s="265" t="s">
        <v>505</v>
      </c>
      <c r="BS106" s="265"/>
      <c r="BT106" s="265"/>
      <c r="BX106" s="194">
        <v>1</v>
      </c>
      <c r="BY106" s="194">
        <v>2</v>
      </c>
      <c r="BZ106" s="194">
        <v>3</v>
      </c>
      <c r="CA106" s="194">
        <v>4</v>
      </c>
      <c r="CB106" s="194">
        <v>5</v>
      </c>
      <c r="CC106" s="194">
        <v>6</v>
      </c>
      <c r="CD106" s="194">
        <v>7</v>
      </c>
      <c r="CE106" s="194">
        <v>8</v>
      </c>
      <c r="CF106" s="194">
        <v>9</v>
      </c>
      <c r="CG106" s="194">
        <v>10</v>
      </c>
      <c r="CH106" s="194">
        <v>11</v>
      </c>
      <c r="CI106" s="194">
        <v>12</v>
      </c>
      <c r="CJ106" s="194">
        <v>13</v>
      </c>
      <c r="CK106" s="194">
        <v>14</v>
      </c>
      <c r="CL106" s="194">
        <v>15</v>
      </c>
      <c r="CM106" s="194">
        <v>16</v>
      </c>
      <c r="CN106" s="194">
        <v>17</v>
      </c>
      <c r="CO106" s="194">
        <v>18</v>
      </c>
      <c r="CP106" s="194">
        <v>19</v>
      </c>
      <c r="CQ106" s="194">
        <v>20</v>
      </c>
      <c r="CR106" s="194">
        <v>21</v>
      </c>
      <c r="CS106" s="194">
        <v>22</v>
      </c>
      <c r="CT106" s="194">
        <v>23</v>
      </c>
      <c r="CU106" s="194">
        <v>24</v>
      </c>
      <c r="CV106" s="194">
        <v>25</v>
      </c>
      <c r="CW106" s="194">
        <v>26</v>
      </c>
      <c r="CX106" s="194">
        <v>27</v>
      </c>
      <c r="CY106" s="194">
        <v>28</v>
      </c>
      <c r="CZ106" s="194">
        <v>29</v>
      </c>
      <c r="DA106" s="194">
        <v>30</v>
      </c>
      <c r="DB106" s="194">
        <v>31</v>
      </c>
      <c r="DC106" s="194" t="s">
        <v>29</v>
      </c>
    </row>
    <row r="107" spans="1:117" ht="17.25" customHeight="1">
      <c r="A107" s="532"/>
      <c r="B107" s="533"/>
      <c r="C107" s="536"/>
      <c r="D107" s="537"/>
      <c r="E107" s="537"/>
      <c r="F107" s="537"/>
      <c r="G107" s="538"/>
      <c r="H107" s="542"/>
      <c r="I107" s="543"/>
      <c r="J107" s="544"/>
      <c r="K107" s="550"/>
      <c r="L107" s="549"/>
      <c r="M107" s="517">
        <f>COUNTIF(AD107:BH107,"○")</f>
        <v>0</v>
      </c>
      <c r="N107" s="518"/>
      <c r="O107" s="553"/>
      <c r="P107" s="554"/>
      <c r="Q107" s="553"/>
      <c r="R107" s="554"/>
      <c r="S107" s="553"/>
      <c r="T107" s="554"/>
      <c r="U107" s="557"/>
      <c r="V107" s="508"/>
      <c r="W107" s="511"/>
      <c r="X107" s="512"/>
      <c r="Y107" s="511"/>
      <c r="Z107" s="512"/>
      <c r="AA107" s="523" t="s">
        <v>44</v>
      </c>
      <c r="AB107" s="524"/>
      <c r="AC107" s="525"/>
      <c r="AD107" s="230"/>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2"/>
      <c r="BO107" s="265" t="s">
        <v>506</v>
      </c>
      <c r="BP107" s="265">
        <f>IF(AND(K106=0,Y106&gt;0),Y106,)</f>
        <v>0</v>
      </c>
      <c r="BQ107" s="265">
        <f>IF(AND(K106=1,Y106&gt;0),Y106,)</f>
        <v>0</v>
      </c>
      <c r="BR107" s="265">
        <f>IF(AND(K106=2,Y106&gt;0),Y106,)</f>
        <v>0</v>
      </c>
      <c r="BS107" s="265" t="s">
        <v>507</v>
      </c>
      <c r="BT107" s="265" t="b">
        <f>IF((O106="あり"),U106)</f>
        <v>0</v>
      </c>
      <c r="BW107" s="194" t="s">
        <v>510</v>
      </c>
      <c r="BX107" s="265" t="b">
        <f t="shared" ref="BX107:DB107" si="104">IF((AD109="生保"),AD110)</f>
        <v>0</v>
      </c>
      <c r="BY107" s="194" t="b">
        <f t="shared" si="104"/>
        <v>0</v>
      </c>
      <c r="BZ107" s="194" t="b">
        <f t="shared" si="104"/>
        <v>0</v>
      </c>
      <c r="CA107" s="194" t="b">
        <f t="shared" si="104"/>
        <v>0</v>
      </c>
      <c r="CB107" s="194" t="b">
        <f t="shared" si="104"/>
        <v>0</v>
      </c>
      <c r="CC107" s="194" t="b">
        <f t="shared" si="104"/>
        <v>0</v>
      </c>
      <c r="CD107" s="194" t="b">
        <f t="shared" si="104"/>
        <v>0</v>
      </c>
      <c r="CE107" s="194" t="b">
        <f t="shared" si="104"/>
        <v>0</v>
      </c>
      <c r="CF107" s="194" t="b">
        <f t="shared" si="104"/>
        <v>0</v>
      </c>
      <c r="CG107" s="194" t="b">
        <f t="shared" si="104"/>
        <v>0</v>
      </c>
      <c r="CH107" s="194" t="b">
        <f t="shared" si="104"/>
        <v>0</v>
      </c>
      <c r="CI107" s="194" t="b">
        <f t="shared" si="104"/>
        <v>0</v>
      </c>
      <c r="CJ107" s="194" t="b">
        <f t="shared" si="104"/>
        <v>0</v>
      </c>
      <c r="CK107" s="194" t="b">
        <f t="shared" si="104"/>
        <v>0</v>
      </c>
      <c r="CL107" s="194" t="b">
        <f t="shared" si="104"/>
        <v>0</v>
      </c>
      <c r="CM107" s="194" t="b">
        <f t="shared" si="104"/>
        <v>0</v>
      </c>
      <c r="CN107" s="194" t="b">
        <f t="shared" si="104"/>
        <v>0</v>
      </c>
      <c r="CO107" s="194" t="b">
        <f t="shared" si="104"/>
        <v>0</v>
      </c>
      <c r="CP107" s="194" t="b">
        <f t="shared" si="104"/>
        <v>0</v>
      </c>
      <c r="CQ107" s="194" t="b">
        <f t="shared" si="104"/>
        <v>0</v>
      </c>
      <c r="CR107" s="194" t="b">
        <f t="shared" si="104"/>
        <v>0</v>
      </c>
      <c r="CS107" s="194" t="b">
        <f t="shared" si="104"/>
        <v>0</v>
      </c>
      <c r="CT107" s="194" t="b">
        <f t="shared" si="104"/>
        <v>0</v>
      </c>
      <c r="CU107" s="194" t="b">
        <f t="shared" si="104"/>
        <v>0</v>
      </c>
      <c r="CV107" s="194" t="b">
        <f t="shared" si="104"/>
        <v>0</v>
      </c>
      <c r="CW107" s="194" t="b">
        <f t="shared" si="104"/>
        <v>0</v>
      </c>
      <c r="CX107" s="194" t="b">
        <f t="shared" si="104"/>
        <v>0</v>
      </c>
      <c r="CY107" s="194" t="b">
        <f t="shared" si="104"/>
        <v>0</v>
      </c>
      <c r="CZ107" s="194" t="b">
        <f t="shared" si="104"/>
        <v>0</v>
      </c>
      <c r="DA107" s="194" t="b">
        <f t="shared" si="104"/>
        <v>0</v>
      </c>
      <c r="DB107" s="194" t="b">
        <f t="shared" si="104"/>
        <v>0</v>
      </c>
      <c r="DC107" s="194">
        <f>SUM(BX107:DB107)</f>
        <v>0</v>
      </c>
    </row>
    <row r="108" spans="1:117" ht="17.25" customHeight="1">
      <c r="A108" s="532"/>
      <c r="B108" s="533"/>
      <c r="C108" s="536"/>
      <c r="D108" s="537"/>
      <c r="E108" s="537"/>
      <c r="F108" s="537"/>
      <c r="G108" s="538"/>
      <c r="H108" s="542"/>
      <c r="I108" s="543"/>
      <c r="J108" s="544"/>
      <c r="K108" s="550"/>
      <c r="L108" s="549"/>
      <c r="M108" s="519"/>
      <c r="N108" s="520"/>
      <c r="O108" s="553"/>
      <c r="P108" s="554"/>
      <c r="Q108" s="553"/>
      <c r="R108" s="554"/>
      <c r="S108" s="553"/>
      <c r="T108" s="554"/>
      <c r="U108" s="557"/>
      <c r="V108" s="508"/>
      <c r="W108" s="511"/>
      <c r="X108" s="512"/>
      <c r="Y108" s="511"/>
      <c r="Z108" s="512"/>
      <c r="AA108" s="233"/>
      <c r="AB108" s="526" t="s">
        <v>500</v>
      </c>
      <c r="AC108" s="527"/>
      <c r="AD108" s="234"/>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5"/>
      <c r="BO108" s="265"/>
      <c r="BP108" s="265"/>
      <c r="BQ108" s="265"/>
      <c r="BR108" s="265"/>
      <c r="BS108" s="265" t="s">
        <v>508</v>
      </c>
      <c r="BT108" s="265" t="b">
        <f>IF((Q106="あり"),U106)</f>
        <v>0</v>
      </c>
      <c r="BW108" s="194" t="s">
        <v>511</v>
      </c>
      <c r="BX108" s="194" t="b">
        <f t="shared" ref="BX108:DB108" si="105">IF((AD109="非課税"),AD110)</f>
        <v>0</v>
      </c>
      <c r="BY108" s="194" t="b">
        <f t="shared" si="105"/>
        <v>0</v>
      </c>
      <c r="BZ108" s="194" t="b">
        <f t="shared" si="105"/>
        <v>0</v>
      </c>
      <c r="CA108" s="194" t="b">
        <f t="shared" si="105"/>
        <v>0</v>
      </c>
      <c r="CB108" s="194" t="b">
        <f t="shared" si="105"/>
        <v>0</v>
      </c>
      <c r="CC108" s="194" t="b">
        <f t="shared" si="105"/>
        <v>0</v>
      </c>
      <c r="CD108" s="194" t="b">
        <f t="shared" si="105"/>
        <v>0</v>
      </c>
      <c r="CE108" s="194" t="b">
        <f t="shared" si="105"/>
        <v>0</v>
      </c>
      <c r="CF108" s="194" t="b">
        <f t="shared" si="105"/>
        <v>0</v>
      </c>
      <c r="CG108" s="194" t="b">
        <f t="shared" si="105"/>
        <v>0</v>
      </c>
      <c r="CH108" s="194" t="b">
        <f t="shared" si="105"/>
        <v>0</v>
      </c>
      <c r="CI108" s="194" t="b">
        <f t="shared" si="105"/>
        <v>0</v>
      </c>
      <c r="CJ108" s="194" t="b">
        <f t="shared" si="105"/>
        <v>0</v>
      </c>
      <c r="CK108" s="194" t="b">
        <f t="shared" si="105"/>
        <v>0</v>
      </c>
      <c r="CL108" s="194" t="b">
        <f t="shared" si="105"/>
        <v>0</v>
      </c>
      <c r="CM108" s="194" t="b">
        <f t="shared" si="105"/>
        <v>0</v>
      </c>
      <c r="CN108" s="194" t="b">
        <f t="shared" si="105"/>
        <v>0</v>
      </c>
      <c r="CO108" s="194" t="b">
        <f t="shared" si="105"/>
        <v>0</v>
      </c>
      <c r="CP108" s="194" t="b">
        <f t="shared" si="105"/>
        <v>0</v>
      </c>
      <c r="CQ108" s="194" t="b">
        <f t="shared" si="105"/>
        <v>0</v>
      </c>
      <c r="CR108" s="194" t="b">
        <f t="shared" si="105"/>
        <v>0</v>
      </c>
      <c r="CS108" s="194" t="b">
        <f t="shared" si="105"/>
        <v>0</v>
      </c>
      <c r="CT108" s="194" t="b">
        <f t="shared" si="105"/>
        <v>0</v>
      </c>
      <c r="CU108" s="194" t="b">
        <f t="shared" si="105"/>
        <v>0</v>
      </c>
      <c r="CV108" s="194" t="b">
        <f t="shared" si="105"/>
        <v>0</v>
      </c>
      <c r="CW108" s="194" t="b">
        <f t="shared" si="105"/>
        <v>0</v>
      </c>
      <c r="CX108" s="194" t="b">
        <f t="shared" si="105"/>
        <v>0</v>
      </c>
      <c r="CY108" s="194" t="b">
        <f t="shared" si="105"/>
        <v>0</v>
      </c>
      <c r="CZ108" s="194" t="b">
        <f t="shared" si="105"/>
        <v>0</v>
      </c>
      <c r="DA108" s="194" t="b">
        <f t="shared" si="105"/>
        <v>0</v>
      </c>
      <c r="DB108" s="194" t="b">
        <f t="shared" si="105"/>
        <v>0</v>
      </c>
      <c r="DC108" s="194">
        <f t="shared" ref="DC108:DC110" si="106">SUM(BX108:DB108)</f>
        <v>0</v>
      </c>
    </row>
    <row r="109" spans="1:117" ht="15.75" customHeight="1">
      <c r="A109" s="532"/>
      <c r="B109" s="533"/>
      <c r="C109" s="536"/>
      <c r="D109" s="537"/>
      <c r="E109" s="537"/>
      <c r="F109" s="537"/>
      <c r="G109" s="538"/>
      <c r="H109" s="542"/>
      <c r="I109" s="543"/>
      <c r="J109" s="544"/>
      <c r="K109" s="550"/>
      <c r="L109" s="549"/>
      <c r="M109" s="519"/>
      <c r="N109" s="520"/>
      <c r="O109" s="553"/>
      <c r="P109" s="554"/>
      <c r="Q109" s="553"/>
      <c r="R109" s="554"/>
      <c r="S109" s="553"/>
      <c r="T109" s="554"/>
      <c r="U109" s="557"/>
      <c r="V109" s="508"/>
      <c r="W109" s="511"/>
      <c r="X109" s="512"/>
      <c r="Y109" s="511"/>
      <c r="Z109" s="512"/>
      <c r="AA109" s="528" t="s">
        <v>45</v>
      </c>
      <c r="AB109" s="526"/>
      <c r="AC109" s="527"/>
      <c r="AD109" s="236"/>
      <c r="AE109" s="237"/>
      <c r="AF109" s="237"/>
      <c r="AG109" s="238"/>
      <c r="AH109" s="238"/>
      <c r="AI109" s="239"/>
      <c r="AJ109" s="238"/>
      <c r="AK109" s="237"/>
      <c r="AL109" s="238"/>
      <c r="AM109" s="240"/>
      <c r="AN109" s="239"/>
      <c r="AO109" s="237"/>
      <c r="AP109" s="237"/>
      <c r="AQ109" s="238"/>
      <c r="AR109" s="239"/>
      <c r="AS109" s="238"/>
      <c r="AT109" s="238"/>
      <c r="AU109" s="238"/>
      <c r="AV109" s="239"/>
      <c r="AW109" s="238"/>
      <c r="AX109" s="239"/>
      <c r="AY109" s="238"/>
      <c r="AZ109" s="238"/>
      <c r="BA109" s="239"/>
      <c r="BB109" s="237"/>
      <c r="BC109" s="238"/>
      <c r="BD109" s="239"/>
      <c r="BE109" s="237"/>
      <c r="BF109" s="238"/>
      <c r="BG109" s="239"/>
      <c r="BH109" s="241"/>
      <c r="BO109" s="265"/>
      <c r="BP109" s="265"/>
      <c r="BQ109" s="265"/>
      <c r="BR109" s="265"/>
      <c r="BS109" s="265" t="s">
        <v>509</v>
      </c>
      <c r="BT109" s="265" t="b">
        <f>IF((S106="あり"),U106)</f>
        <v>0</v>
      </c>
      <c r="BW109" s="194" t="s">
        <v>512</v>
      </c>
      <c r="BX109" s="194" t="b">
        <f t="shared" ref="BX109:DB109" si="107">IF((AD109="360万未満"),AD110)</f>
        <v>0</v>
      </c>
      <c r="BY109" s="194" t="b">
        <f t="shared" si="107"/>
        <v>0</v>
      </c>
      <c r="BZ109" s="194" t="b">
        <f t="shared" si="107"/>
        <v>0</v>
      </c>
      <c r="CA109" s="194" t="b">
        <f t="shared" si="107"/>
        <v>0</v>
      </c>
      <c r="CB109" s="194" t="b">
        <f t="shared" si="107"/>
        <v>0</v>
      </c>
      <c r="CC109" s="194" t="b">
        <f t="shared" si="107"/>
        <v>0</v>
      </c>
      <c r="CD109" s="194" t="b">
        <f t="shared" si="107"/>
        <v>0</v>
      </c>
      <c r="CE109" s="194" t="b">
        <f t="shared" si="107"/>
        <v>0</v>
      </c>
      <c r="CF109" s="194" t="b">
        <f t="shared" si="107"/>
        <v>0</v>
      </c>
      <c r="CG109" s="194" t="b">
        <f t="shared" si="107"/>
        <v>0</v>
      </c>
      <c r="CH109" s="194" t="b">
        <f t="shared" si="107"/>
        <v>0</v>
      </c>
      <c r="CI109" s="194" t="b">
        <f t="shared" si="107"/>
        <v>0</v>
      </c>
      <c r="CJ109" s="194" t="b">
        <f t="shared" si="107"/>
        <v>0</v>
      </c>
      <c r="CK109" s="194" t="b">
        <f t="shared" si="107"/>
        <v>0</v>
      </c>
      <c r="CL109" s="194" t="b">
        <f t="shared" si="107"/>
        <v>0</v>
      </c>
      <c r="CM109" s="194" t="b">
        <f t="shared" si="107"/>
        <v>0</v>
      </c>
      <c r="CN109" s="194" t="b">
        <f t="shared" si="107"/>
        <v>0</v>
      </c>
      <c r="CO109" s="194" t="b">
        <f t="shared" si="107"/>
        <v>0</v>
      </c>
      <c r="CP109" s="194" t="b">
        <f t="shared" si="107"/>
        <v>0</v>
      </c>
      <c r="CQ109" s="194" t="b">
        <f t="shared" si="107"/>
        <v>0</v>
      </c>
      <c r="CR109" s="194" t="b">
        <f t="shared" si="107"/>
        <v>0</v>
      </c>
      <c r="CS109" s="194" t="b">
        <f t="shared" si="107"/>
        <v>0</v>
      </c>
      <c r="CT109" s="194" t="b">
        <f t="shared" si="107"/>
        <v>0</v>
      </c>
      <c r="CU109" s="194" t="b">
        <f t="shared" si="107"/>
        <v>0</v>
      </c>
      <c r="CV109" s="194" t="b">
        <f t="shared" si="107"/>
        <v>0</v>
      </c>
      <c r="CW109" s="194" t="b">
        <f t="shared" si="107"/>
        <v>0</v>
      </c>
      <c r="CX109" s="194" t="b">
        <f t="shared" si="107"/>
        <v>0</v>
      </c>
      <c r="CY109" s="194" t="b">
        <f t="shared" si="107"/>
        <v>0</v>
      </c>
      <c r="CZ109" s="194" t="b">
        <f t="shared" si="107"/>
        <v>0</v>
      </c>
      <c r="DA109" s="194" t="b">
        <f t="shared" si="107"/>
        <v>0</v>
      </c>
      <c r="DB109" s="194" t="b">
        <f t="shared" si="107"/>
        <v>0</v>
      </c>
      <c r="DC109" s="194">
        <f t="shared" si="106"/>
        <v>0</v>
      </c>
    </row>
    <row r="110" spans="1:117" ht="17.25" customHeight="1">
      <c r="A110" s="534"/>
      <c r="B110" s="535"/>
      <c r="C110" s="539"/>
      <c r="D110" s="540"/>
      <c r="E110" s="540"/>
      <c r="F110" s="540"/>
      <c r="G110" s="541"/>
      <c r="H110" s="545"/>
      <c r="I110" s="546"/>
      <c r="J110" s="547"/>
      <c r="K110" s="551"/>
      <c r="L110" s="552"/>
      <c r="M110" s="521"/>
      <c r="N110" s="522"/>
      <c r="O110" s="555"/>
      <c r="P110" s="556"/>
      <c r="Q110" s="555"/>
      <c r="R110" s="556"/>
      <c r="S110" s="555"/>
      <c r="T110" s="556"/>
      <c r="U110" s="557"/>
      <c r="V110" s="508"/>
      <c r="W110" s="513"/>
      <c r="X110" s="514"/>
      <c r="Y110" s="513"/>
      <c r="Z110" s="514"/>
      <c r="AA110" s="529" t="s">
        <v>46</v>
      </c>
      <c r="AB110" s="530"/>
      <c r="AC110" s="531"/>
      <c r="AD110" s="208"/>
      <c r="AE110" s="209"/>
      <c r="AF110" s="209"/>
      <c r="AG110" s="209"/>
      <c r="AH110" s="209"/>
      <c r="AI110" s="209"/>
      <c r="AJ110" s="209"/>
      <c r="AK110" s="209"/>
      <c r="AL110" s="209"/>
      <c r="AM110" s="209"/>
      <c r="AN110" s="209"/>
      <c r="AO110" s="209"/>
      <c r="AP110" s="209"/>
      <c r="AQ110" s="209"/>
      <c r="AR110" s="209"/>
      <c r="AS110" s="209"/>
      <c r="AT110" s="209"/>
      <c r="AU110" s="209"/>
      <c r="AV110" s="209"/>
      <c r="AW110" s="209"/>
      <c r="AX110" s="209"/>
      <c r="AY110" s="209"/>
      <c r="AZ110" s="209"/>
      <c r="BA110" s="209"/>
      <c r="BB110" s="209"/>
      <c r="BC110" s="209"/>
      <c r="BD110" s="209"/>
      <c r="BE110" s="209"/>
      <c r="BF110" s="209"/>
      <c r="BG110" s="209"/>
      <c r="BH110" s="210"/>
      <c r="BW110" s="194" t="s">
        <v>513</v>
      </c>
      <c r="BX110" s="194" t="b">
        <f t="shared" ref="BX110:DB110" si="108">IF((AD109="要支援・要保護"),AD110)</f>
        <v>0</v>
      </c>
      <c r="BY110" s="194" t="b">
        <f t="shared" si="108"/>
        <v>0</v>
      </c>
      <c r="BZ110" s="194" t="b">
        <f t="shared" si="108"/>
        <v>0</v>
      </c>
      <c r="CA110" s="194" t="b">
        <f t="shared" si="108"/>
        <v>0</v>
      </c>
      <c r="CB110" s="194" t="b">
        <f t="shared" si="108"/>
        <v>0</v>
      </c>
      <c r="CC110" s="194" t="b">
        <f t="shared" si="108"/>
        <v>0</v>
      </c>
      <c r="CD110" s="194" t="b">
        <f t="shared" si="108"/>
        <v>0</v>
      </c>
      <c r="CE110" s="194" t="b">
        <f t="shared" si="108"/>
        <v>0</v>
      </c>
      <c r="CF110" s="194" t="b">
        <f t="shared" si="108"/>
        <v>0</v>
      </c>
      <c r="CG110" s="194" t="b">
        <f t="shared" si="108"/>
        <v>0</v>
      </c>
      <c r="CH110" s="194" t="b">
        <f t="shared" si="108"/>
        <v>0</v>
      </c>
      <c r="CI110" s="194" t="b">
        <f t="shared" si="108"/>
        <v>0</v>
      </c>
      <c r="CJ110" s="194" t="b">
        <f t="shared" si="108"/>
        <v>0</v>
      </c>
      <c r="CK110" s="194" t="b">
        <f t="shared" si="108"/>
        <v>0</v>
      </c>
      <c r="CL110" s="194" t="b">
        <f t="shared" si="108"/>
        <v>0</v>
      </c>
      <c r="CM110" s="194" t="b">
        <f t="shared" si="108"/>
        <v>0</v>
      </c>
      <c r="CN110" s="194" t="b">
        <f t="shared" si="108"/>
        <v>0</v>
      </c>
      <c r="CO110" s="194" t="b">
        <f t="shared" si="108"/>
        <v>0</v>
      </c>
      <c r="CP110" s="194" t="b">
        <f t="shared" si="108"/>
        <v>0</v>
      </c>
      <c r="CQ110" s="194" t="b">
        <f t="shared" si="108"/>
        <v>0</v>
      </c>
      <c r="CR110" s="194" t="b">
        <f t="shared" si="108"/>
        <v>0</v>
      </c>
      <c r="CS110" s="194" t="b">
        <f t="shared" si="108"/>
        <v>0</v>
      </c>
      <c r="CT110" s="194" t="b">
        <f t="shared" si="108"/>
        <v>0</v>
      </c>
      <c r="CU110" s="194" t="b">
        <f t="shared" si="108"/>
        <v>0</v>
      </c>
      <c r="CV110" s="194" t="b">
        <f t="shared" si="108"/>
        <v>0</v>
      </c>
      <c r="CW110" s="194" t="b">
        <f t="shared" si="108"/>
        <v>0</v>
      </c>
      <c r="CX110" s="194" t="b">
        <f t="shared" si="108"/>
        <v>0</v>
      </c>
      <c r="CY110" s="194" t="b">
        <f t="shared" si="108"/>
        <v>0</v>
      </c>
      <c r="CZ110" s="194" t="b">
        <f t="shared" si="108"/>
        <v>0</v>
      </c>
      <c r="DA110" s="194" t="b">
        <f t="shared" si="108"/>
        <v>0</v>
      </c>
      <c r="DB110" s="194" t="b">
        <f t="shared" si="108"/>
        <v>0</v>
      </c>
      <c r="DC110" s="194">
        <f t="shared" si="106"/>
        <v>0</v>
      </c>
    </row>
    <row r="111" spans="1:117" ht="15.75" customHeight="1">
      <c r="A111" s="532"/>
      <c r="B111" s="533"/>
      <c r="C111" s="536"/>
      <c r="D111" s="537"/>
      <c r="E111" s="537"/>
      <c r="F111" s="537"/>
      <c r="G111" s="538"/>
      <c r="H111" s="542"/>
      <c r="I111" s="543"/>
      <c r="J111" s="544"/>
      <c r="K111" s="548" t="str">
        <f t="shared" ref="K111" si="109">IF(OR(H111="",$K$7="",NOT(ISNUMBER(H111)),NOT(ISNUMBER($K$7))),"0",IF(H111&gt;$K$7,IF(DATE(YEAR($K$7),4,1)&lt;H111,"0",DATEDIF(H111,DATE(YEAR($K$7),4,1),"Y")),DATEDIF(H111,$K$7,"Y")))</f>
        <v>0</v>
      </c>
      <c r="L111" s="549"/>
      <c r="M111" s="227"/>
      <c r="N111" s="228"/>
      <c r="O111" s="553"/>
      <c r="P111" s="554"/>
      <c r="Q111" s="553"/>
      <c r="R111" s="554"/>
      <c r="S111" s="553"/>
      <c r="T111" s="554"/>
      <c r="U111" s="557" t="str">
        <f>IF(SUM(AD112:BH112)=0, "", SUM(AD112:BH112))</f>
        <v/>
      </c>
      <c r="V111" s="508">
        <f>SUM(AD113:BH113)</f>
        <v>0</v>
      </c>
      <c r="W111" s="511">
        <f>SUM(AD115:BH115)</f>
        <v>0</v>
      </c>
      <c r="X111" s="512"/>
      <c r="Y111" s="511">
        <f>SUM(AD112:BH113)</f>
        <v>0</v>
      </c>
      <c r="Z111" s="512"/>
      <c r="AA111" s="229"/>
      <c r="AB111" s="515" t="s">
        <v>483</v>
      </c>
      <c r="AC111" s="516"/>
      <c r="AD111" s="230"/>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2"/>
      <c r="BO111" s="265"/>
      <c r="BP111" s="265" t="s">
        <v>503</v>
      </c>
      <c r="BQ111" s="265" t="s">
        <v>504</v>
      </c>
      <c r="BR111" s="265" t="s">
        <v>505</v>
      </c>
      <c r="BS111" s="265"/>
      <c r="BT111" s="265"/>
      <c r="BX111" s="194">
        <v>1</v>
      </c>
      <c r="BY111" s="194">
        <v>2</v>
      </c>
      <c r="BZ111" s="194">
        <v>3</v>
      </c>
      <c r="CA111" s="194">
        <v>4</v>
      </c>
      <c r="CB111" s="194">
        <v>5</v>
      </c>
      <c r="CC111" s="194">
        <v>6</v>
      </c>
      <c r="CD111" s="194">
        <v>7</v>
      </c>
      <c r="CE111" s="194">
        <v>8</v>
      </c>
      <c r="CF111" s="194">
        <v>9</v>
      </c>
      <c r="CG111" s="194">
        <v>10</v>
      </c>
      <c r="CH111" s="194">
        <v>11</v>
      </c>
      <c r="CI111" s="194">
        <v>12</v>
      </c>
      <c r="CJ111" s="194">
        <v>13</v>
      </c>
      <c r="CK111" s="194">
        <v>14</v>
      </c>
      <c r="CL111" s="194">
        <v>15</v>
      </c>
      <c r="CM111" s="194">
        <v>16</v>
      </c>
      <c r="CN111" s="194">
        <v>17</v>
      </c>
      <c r="CO111" s="194">
        <v>18</v>
      </c>
      <c r="CP111" s="194">
        <v>19</v>
      </c>
      <c r="CQ111" s="194">
        <v>20</v>
      </c>
      <c r="CR111" s="194">
        <v>21</v>
      </c>
      <c r="CS111" s="194">
        <v>22</v>
      </c>
      <c r="CT111" s="194">
        <v>23</v>
      </c>
      <c r="CU111" s="194">
        <v>24</v>
      </c>
      <c r="CV111" s="194">
        <v>25</v>
      </c>
      <c r="CW111" s="194">
        <v>26</v>
      </c>
      <c r="CX111" s="194">
        <v>27</v>
      </c>
      <c r="CY111" s="194">
        <v>28</v>
      </c>
      <c r="CZ111" s="194">
        <v>29</v>
      </c>
      <c r="DA111" s="194">
        <v>30</v>
      </c>
      <c r="DB111" s="194">
        <v>31</v>
      </c>
      <c r="DC111" s="194" t="s">
        <v>29</v>
      </c>
    </row>
    <row r="112" spans="1:117" ht="17.25" customHeight="1">
      <c r="A112" s="532"/>
      <c r="B112" s="533"/>
      <c r="C112" s="536"/>
      <c r="D112" s="537"/>
      <c r="E112" s="537"/>
      <c r="F112" s="537"/>
      <c r="G112" s="538"/>
      <c r="H112" s="542"/>
      <c r="I112" s="543"/>
      <c r="J112" s="544"/>
      <c r="K112" s="550"/>
      <c r="L112" s="549"/>
      <c r="M112" s="517">
        <f>COUNTIF(AD112:BH112,"○")</f>
        <v>0</v>
      </c>
      <c r="N112" s="518"/>
      <c r="O112" s="553"/>
      <c r="P112" s="554"/>
      <c r="Q112" s="553"/>
      <c r="R112" s="554"/>
      <c r="S112" s="553"/>
      <c r="T112" s="554"/>
      <c r="U112" s="557"/>
      <c r="V112" s="508"/>
      <c r="W112" s="511"/>
      <c r="X112" s="512"/>
      <c r="Y112" s="511"/>
      <c r="Z112" s="512"/>
      <c r="AA112" s="523" t="s">
        <v>44</v>
      </c>
      <c r="AB112" s="524"/>
      <c r="AC112" s="525"/>
      <c r="AD112" s="230"/>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2"/>
      <c r="BO112" s="265" t="s">
        <v>506</v>
      </c>
      <c r="BP112" s="265">
        <f>IF(AND(K111=0,Y111&gt;0),Y111,)</f>
        <v>0</v>
      </c>
      <c r="BQ112" s="265">
        <f>IF(AND(K111=1,Y111&gt;0),Y111,)</f>
        <v>0</v>
      </c>
      <c r="BR112" s="265">
        <f>IF(AND(K111=2,Y111&gt;0),Y111,)</f>
        <v>0</v>
      </c>
      <c r="BS112" s="265" t="s">
        <v>507</v>
      </c>
      <c r="BT112" s="265" t="b">
        <f>IF((O111="あり"),U111)</f>
        <v>0</v>
      </c>
      <c r="BW112" s="194" t="s">
        <v>510</v>
      </c>
      <c r="BX112" s="265" t="b">
        <f t="shared" ref="BX112:DB112" si="110">IF((AD114="生保"),AD115)</f>
        <v>0</v>
      </c>
      <c r="BY112" s="194" t="b">
        <f t="shared" si="110"/>
        <v>0</v>
      </c>
      <c r="BZ112" s="194" t="b">
        <f t="shared" si="110"/>
        <v>0</v>
      </c>
      <c r="CA112" s="194" t="b">
        <f t="shared" si="110"/>
        <v>0</v>
      </c>
      <c r="CB112" s="194" t="b">
        <f t="shared" si="110"/>
        <v>0</v>
      </c>
      <c r="CC112" s="194" t="b">
        <f t="shared" si="110"/>
        <v>0</v>
      </c>
      <c r="CD112" s="194" t="b">
        <f t="shared" si="110"/>
        <v>0</v>
      </c>
      <c r="CE112" s="194" t="b">
        <f t="shared" si="110"/>
        <v>0</v>
      </c>
      <c r="CF112" s="194" t="b">
        <f t="shared" si="110"/>
        <v>0</v>
      </c>
      <c r="CG112" s="194" t="b">
        <f t="shared" si="110"/>
        <v>0</v>
      </c>
      <c r="CH112" s="194" t="b">
        <f t="shared" si="110"/>
        <v>0</v>
      </c>
      <c r="CI112" s="194" t="b">
        <f t="shared" si="110"/>
        <v>0</v>
      </c>
      <c r="CJ112" s="194" t="b">
        <f t="shared" si="110"/>
        <v>0</v>
      </c>
      <c r="CK112" s="194" t="b">
        <f t="shared" si="110"/>
        <v>0</v>
      </c>
      <c r="CL112" s="194" t="b">
        <f t="shared" si="110"/>
        <v>0</v>
      </c>
      <c r="CM112" s="194" t="b">
        <f t="shared" si="110"/>
        <v>0</v>
      </c>
      <c r="CN112" s="194" t="b">
        <f t="shared" si="110"/>
        <v>0</v>
      </c>
      <c r="CO112" s="194" t="b">
        <f t="shared" si="110"/>
        <v>0</v>
      </c>
      <c r="CP112" s="194" t="b">
        <f t="shared" si="110"/>
        <v>0</v>
      </c>
      <c r="CQ112" s="194" t="b">
        <f t="shared" si="110"/>
        <v>0</v>
      </c>
      <c r="CR112" s="194" t="b">
        <f t="shared" si="110"/>
        <v>0</v>
      </c>
      <c r="CS112" s="194" t="b">
        <f t="shared" si="110"/>
        <v>0</v>
      </c>
      <c r="CT112" s="194" t="b">
        <f t="shared" si="110"/>
        <v>0</v>
      </c>
      <c r="CU112" s="194" t="b">
        <f t="shared" si="110"/>
        <v>0</v>
      </c>
      <c r="CV112" s="194" t="b">
        <f t="shared" si="110"/>
        <v>0</v>
      </c>
      <c r="CW112" s="194" t="b">
        <f t="shared" si="110"/>
        <v>0</v>
      </c>
      <c r="CX112" s="194" t="b">
        <f t="shared" si="110"/>
        <v>0</v>
      </c>
      <c r="CY112" s="194" t="b">
        <f t="shared" si="110"/>
        <v>0</v>
      </c>
      <c r="CZ112" s="194" t="b">
        <f t="shared" si="110"/>
        <v>0</v>
      </c>
      <c r="DA112" s="194" t="b">
        <f t="shared" si="110"/>
        <v>0</v>
      </c>
      <c r="DB112" s="194" t="b">
        <f t="shared" si="110"/>
        <v>0</v>
      </c>
      <c r="DC112" s="194">
        <f>SUM(BX112:DB112)</f>
        <v>0</v>
      </c>
    </row>
    <row r="113" spans="1:107" ht="17.25" customHeight="1">
      <c r="A113" s="532"/>
      <c r="B113" s="533"/>
      <c r="C113" s="536"/>
      <c r="D113" s="537"/>
      <c r="E113" s="537"/>
      <c r="F113" s="537"/>
      <c r="G113" s="538"/>
      <c r="H113" s="542"/>
      <c r="I113" s="543"/>
      <c r="J113" s="544"/>
      <c r="K113" s="550"/>
      <c r="L113" s="549"/>
      <c r="M113" s="519"/>
      <c r="N113" s="520"/>
      <c r="O113" s="553"/>
      <c r="P113" s="554"/>
      <c r="Q113" s="553"/>
      <c r="R113" s="554"/>
      <c r="S113" s="553"/>
      <c r="T113" s="554"/>
      <c r="U113" s="557"/>
      <c r="V113" s="508"/>
      <c r="W113" s="511"/>
      <c r="X113" s="512"/>
      <c r="Y113" s="511"/>
      <c r="Z113" s="512"/>
      <c r="AA113" s="233"/>
      <c r="AB113" s="526" t="s">
        <v>500</v>
      </c>
      <c r="AC113" s="527"/>
      <c r="AD113" s="234"/>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5"/>
      <c r="BO113" s="265"/>
      <c r="BP113" s="265"/>
      <c r="BQ113" s="265"/>
      <c r="BR113" s="265"/>
      <c r="BS113" s="265" t="s">
        <v>508</v>
      </c>
      <c r="BT113" s="265" t="b">
        <f>IF((Q111="あり"),U111)</f>
        <v>0</v>
      </c>
      <c r="BW113" s="194" t="s">
        <v>511</v>
      </c>
      <c r="BX113" s="194" t="b">
        <f t="shared" ref="BX113:DB113" si="111">IF((AD114="非課税"),AD115)</f>
        <v>0</v>
      </c>
      <c r="BY113" s="194" t="b">
        <f t="shared" si="111"/>
        <v>0</v>
      </c>
      <c r="BZ113" s="194" t="b">
        <f t="shared" si="111"/>
        <v>0</v>
      </c>
      <c r="CA113" s="194" t="b">
        <f t="shared" si="111"/>
        <v>0</v>
      </c>
      <c r="CB113" s="194" t="b">
        <f t="shared" si="111"/>
        <v>0</v>
      </c>
      <c r="CC113" s="194" t="b">
        <f t="shared" si="111"/>
        <v>0</v>
      </c>
      <c r="CD113" s="194" t="b">
        <f t="shared" si="111"/>
        <v>0</v>
      </c>
      <c r="CE113" s="194" t="b">
        <f t="shared" si="111"/>
        <v>0</v>
      </c>
      <c r="CF113" s="194" t="b">
        <f t="shared" si="111"/>
        <v>0</v>
      </c>
      <c r="CG113" s="194" t="b">
        <f t="shared" si="111"/>
        <v>0</v>
      </c>
      <c r="CH113" s="194" t="b">
        <f t="shared" si="111"/>
        <v>0</v>
      </c>
      <c r="CI113" s="194" t="b">
        <f t="shared" si="111"/>
        <v>0</v>
      </c>
      <c r="CJ113" s="194" t="b">
        <f t="shared" si="111"/>
        <v>0</v>
      </c>
      <c r="CK113" s="194" t="b">
        <f t="shared" si="111"/>
        <v>0</v>
      </c>
      <c r="CL113" s="194" t="b">
        <f t="shared" si="111"/>
        <v>0</v>
      </c>
      <c r="CM113" s="194" t="b">
        <f t="shared" si="111"/>
        <v>0</v>
      </c>
      <c r="CN113" s="194" t="b">
        <f t="shared" si="111"/>
        <v>0</v>
      </c>
      <c r="CO113" s="194" t="b">
        <f t="shared" si="111"/>
        <v>0</v>
      </c>
      <c r="CP113" s="194" t="b">
        <f t="shared" si="111"/>
        <v>0</v>
      </c>
      <c r="CQ113" s="194" t="b">
        <f t="shared" si="111"/>
        <v>0</v>
      </c>
      <c r="CR113" s="194" t="b">
        <f t="shared" si="111"/>
        <v>0</v>
      </c>
      <c r="CS113" s="194" t="b">
        <f t="shared" si="111"/>
        <v>0</v>
      </c>
      <c r="CT113" s="194" t="b">
        <f t="shared" si="111"/>
        <v>0</v>
      </c>
      <c r="CU113" s="194" t="b">
        <f t="shared" si="111"/>
        <v>0</v>
      </c>
      <c r="CV113" s="194" t="b">
        <f t="shared" si="111"/>
        <v>0</v>
      </c>
      <c r="CW113" s="194" t="b">
        <f t="shared" si="111"/>
        <v>0</v>
      </c>
      <c r="CX113" s="194" t="b">
        <f t="shared" si="111"/>
        <v>0</v>
      </c>
      <c r="CY113" s="194" t="b">
        <f t="shared" si="111"/>
        <v>0</v>
      </c>
      <c r="CZ113" s="194" t="b">
        <f t="shared" si="111"/>
        <v>0</v>
      </c>
      <c r="DA113" s="194" t="b">
        <f t="shared" si="111"/>
        <v>0</v>
      </c>
      <c r="DB113" s="194" t="b">
        <f t="shared" si="111"/>
        <v>0</v>
      </c>
      <c r="DC113" s="194">
        <f t="shared" ref="DC113:DC115" si="112">SUM(BX113:DB113)</f>
        <v>0</v>
      </c>
    </row>
    <row r="114" spans="1:107" ht="15.75" customHeight="1">
      <c r="A114" s="532"/>
      <c r="B114" s="533"/>
      <c r="C114" s="536"/>
      <c r="D114" s="537"/>
      <c r="E114" s="537"/>
      <c r="F114" s="537"/>
      <c r="G114" s="538"/>
      <c r="H114" s="542"/>
      <c r="I114" s="543"/>
      <c r="J114" s="544"/>
      <c r="K114" s="550"/>
      <c r="L114" s="549"/>
      <c r="M114" s="519"/>
      <c r="N114" s="520"/>
      <c r="O114" s="553"/>
      <c r="P114" s="554"/>
      <c r="Q114" s="553"/>
      <c r="R114" s="554"/>
      <c r="S114" s="553"/>
      <c r="T114" s="554"/>
      <c r="U114" s="557"/>
      <c r="V114" s="508"/>
      <c r="W114" s="511"/>
      <c r="X114" s="512"/>
      <c r="Y114" s="511"/>
      <c r="Z114" s="512"/>
      <c r="AA114" s="528" t="s">
        <v>45</v>
      </c>
      <c r="AB114" s="526"/>
      <c r="AC114" s="527"/>
      <c r="AD114" s="236"/>
      <c r="AE114" s="237"/>
      <c r="AF114" s="237"/>
      <c r="AG114" s="238"/>
      <c r="AH114" s="238"/>
      <c r="AI114" s="239"/>
      <c r="AJ114" s="238"/>
      <c r="AK114" s="237"/>
      <c r="AL114" s="238"/>
      <c r="AM114" s="240"/>
      <c r="AN114" s="239"/>
      <c r="AO114" s="237"/>
      <c r="AP114" s="237"/>
      <c r="AQ114" s="238"/>
      <c r="AR114" s="239"/>
      <c r="AS114" s="238"/>
      <c r="AT114" s="238"/>
      <c r="AU114" s="238"/>
      <c r="AV114" s="239"/>
      <c r="AW114" s="238"/>
      <c r="AX114" s="239"/>
      <c r="AY114" s="238"/>
      <c r="AZ114" s="238"/>
      <c r="BA114" s="239"/>
      <c r="BB114" s="237"/>
      <c r="BC114" s="238"/>
      <c r="BD114" s="239"/>
      <c r="BE114" s="237"/>
      <c r="BF114" s="238"/>
      <c r="BG114" s="239"/>
      <c r="BH114" s="241"/>
      <c r="BO114" s="265"/>
      <c r="BP114" s="265"/>
      <c r="BQ114" s="265"/>
      <c r="BR114" s="265"/>
      <c r="BS114" s="265" t="s">
        <v>509</v>
      </c>
      <c r="BT114" s="265" t="b">
        <f>IF((S111="あり"),U111)</f>
        <v>0</v>
      </c>
      <c r="BW114" s="194" t="s">
        <v>512</v>
      </c>
      <c r="BX114" s="194" t="b">
        <f t="shared" ref="BX114:DB114" si="113">IF((AD114="360万未満"),AD115)</f>
        <v>0</v>
      </c>
      <c r="BY114" s="194" t="b">
        <f t="shared" si="113"/>
        <v>0</v>
      </c>
      <c r="BZ114" s="194" t="b">
        <f t="shared" si="113"/>
        <v>0</v>
      </c>
      <c r="CA114" s="194" t="b">
        <f t="shared" si="113"/>
        <v>0</v>
      </c>
      <c r="CB114" s="194" t="b">
        <f t="shared" si="113"/>
        <v>0</v>
      </c>
      <c r="CC114" s="194" t="b">
        <f t="shared" si="113"/>
        <v>0</v>
      </c>
      <c r="CD114" s="194" t="b">
        <f t="shared" si="113"/>
        <v>0</v>
      </c>
      <c r="CE114" s="194" t="b">
        <f t="shared" si="113"/>
        <v>0</v>
      </c>
      <c r="CF114" s="194" t="b">
        <f t="shared" si="113"/>
        <v>0</v>
      </c>
      <c r="CG114" s="194" t="b">
        <f t="shared" si="113"/>
        <v>0</v>
      </c>
      <c r="CH114" s="194" t="b">
        <f t="shared" si="113"/>
        <v>0</v>
      </c>
      <c r="CI114" s="194" t="b">
        <f t="shared" si="113"/>
        <v>0</v>
      </c>
      <c r="CJ114" s="194" t="b">
        <f t="shared" si="113"/>
        <v>0</v>
      </c>
      <c r="CK114" s="194" t="b">
        <f t="shared" si="113"/>
        <v>0</v>
      </c>
      <c r="CL114" s="194" t="b">
        <f t="shared" si="113"/>
        <v>0</v>
      </c>
      <c r="CM114" s="194" t="b">
        <f t="shared" si="113"/>
        <v>0</v>
      </c>
      <c r="CN114" s="194" t="b">
        <f t="shared" si="113"/>
        <v>0</v>
      </c>
      <c r="CO114" s="194" t="b">
        <f t="shared" si="113"/>
        <v>0</v>
      </c>
      <c r="CP114" s="194" t="b">
        <f t="shared" si="113"/>
        <v>0</v>
      </c>
      <c r="CQ114" s="194" t="b">
        <f t="shared" si="113"/>
        <v>0</v>
      </c>
      <c r="CR114" s="194" t="b">
        <f t="shared" si="113"/>
        <v>0</v>
      </c>
      <c r="CS114" s="194" t="b">
        <f t="shared" si="113"/>
        <v>0</v>
      </c>
      <c r="CT114" s="194" t="b">
        <f t="shared" si="113"/>
        <v>0</v>
      </c>
      <c r="CU114" s="194" t="b">
        <f t="shared" si="113"/>
        <v>0</v>
      </c>
      <c r="CV114" s="194" t="b">
        <f t="shared" si="113"/>
        <v>0</v>
      </c>
      <c r="CW114" s="194" t="b">
        <f t="shared" si="113"/>
        <v>0</v>
      </c>
      <c r="CX114" s="194" t="b">
        <f t="shared" si="113"/>
        <v>0</v>
      </c>
      <c r="CY114" s="194" t="b">
        <f t="shared" si="113"/>
        <v>0</v>
      </c>
      <c r="CZ114" s="194" t="b">
        <f t="shared" si="113"/>
        <v>0</v>
      </c>
      <c r="DA114" s="194" t="b">
        <f t="shared" si="113"/>
        <v>0</v>
      </c>
      <c r="DB114" s="194" t="b">
        <f t="shared" si="113"/>
        <v>0</v>
      </c>
      <c r="DC114" s="194">
        <f t="shared" si="112"/>
        <v>0</v>
      </c>
    </row>
    <row r="115" spans="1:107" ht="17.25" customHeight="1">
      <c r="A115" s="534"/>
      <c r="B115" s="535"/>
      <c r="C115" s="539"/>
      <c r="D115" s="540"/>
      <c r="E115" s="540"/>
      <c r="F115" s="540"/>
      <c r="G115" s="541"/>
      <c r="H115" s="545"/>
      <c r="I115" s="546"/>
      <c r="J115" s="547"/>
      <c r="K115" s="551"/>
      <c r="L115" s="552"/>
      <c r="M115" s="521"/>
      <c r="N115" s="522"/>
      <c r="O115" s="555"/>
      <c r="P115" s="556"/>
      <c r="Q115" s="555"/>
      <c r="R115" s="556"/>
      <c r="S115" s="555"/>
      <c r="T115" s="556"/>
      <c r="U115" s="557"/>
      <c r="V115" s="508"/>
      <c r="W115" s="513"/>
      <c r="X115" s="514"/>
      <c r="Y115" s="513"/>
      <c r="Z115" s="514"/>
      <c r="AA115" s="529" t="s">
        <v>46</v>
      </c>
      <c r="AB115" s="530"/>
      <c r="AC115" s="531"/>
      <c r="AD115" s="208"/>
      <c r="AE115" s="209"/>
      <c r="AF115" s="209"/>
      <c r="AG115" s="209"/>
      <c r="AH115" s="209"/>
      <c r="AI115" s="209"/>
      <c r="AJ115" s="209"/>
      <c r="AK115" s="209"/>
      <c r="AL115" s="209"/>
      <c r="AM115" s="209"/>
      <c r="AN115" s="209"/>
      <c r="AO115" s="209"/>
      <c r="AP115" s="209"/>
      <c r="AQ115" s="209"/>
      <c r="AR115" s="209"/>
      <c r="AS115" s="209"/>
      <c r="AT115" s="209"/>
      <c r="AU115" s="209"/>
      <c r="AV115" s="209"/>
      <c r="AW115" s="209"/>
      <c r="AX115" s="209"/>
      <c r="AY115" s="209"/>
      <c r="AZ115" s="209"/>
      <c r="BA115" s="209"/>
      <c r="BB115" s="209"/>
      <c r="BC115" s="209"/>
      <c r="BD115" s="209"/>
      <c r="BE115" s="209"/>
      <c r="BF115" s="209"/>
      <c r="BG115" s="209"/>
      <c r="BH115" s="210"/>
      <c r="BW115" s="194" t="s">
        <v>513</v>
      </c>
      <c r="BX115" s="194" t="b">
        <f t="shared" ref="BX115:DB115" si="114">IF((AD114="要支援・要保護"),AD115)</f>
        <v>0</v>
      </c>
      <c r="BY115" s="194" t="b">
        <f t="shared" si="114"/>
        <v>0</v>
      </c>
      <c r="BZ115" s="194" t="b">
        <f t="shared" si="114"/>
        <v>0</v>
      </c>
      <c r="CA115" s="194" t="b">
        <f t="shared" si="114"/>
        <v>0</v>
      </c>
      <c r="CB115" s="194" t="b">
        <f t="shared" si="114"/>
        <v>0</v>
      </c>
      <c r="CC115" s="194" t="b">
        <f t="shared" si="114"/>
        <v>0</v>
      </c>
      <c r="CD115" s="194" t="b">
        <f t="shared" si="114"/>
        <v>0</v>
      </c>
      <c r="CE115" s="194" t="b">
        <f t="shared" si="114"/>
        <v>0</v>
      </c>
      <c r="CF115" s="194" t="b">
        <f t="shared" si="114"/>
        <v>0</v>
      </c>
      <c r="CG115" s="194" t="b">
        <f t="shared" si="114"/>
        <v>0</v>
      </c>
      <c r="CH115" s="194" t="b">
        <f t="shared" si="114"/>
        <v>0</v>
      </c>
      <c r="CI115" s="194" t="b">
        <f t="shared" si="114"/>
        <v>0</v>
      </c>
      <c r="CJ115" s="194" t="b">
        <f t="shared" si="114"/>
        <v>0</v>
      </c>
      <c r="CK115" s="194" t="b">
        <f t="shared" si="114"/>
        <v>0</v>
      </c>
      <c r="CL115" s="194" t="b">
        <f t="shared" si="114"/>
        <v>0</v>
      </c>
      <c r="CM115" s="194" t="b">
        <f t="shared" si="114"/>
        <v>0</v>
      </c>
      <c r="CN115" s="194" t="b">
        <f t="shared" si="114"/>
        <v>0</v>
      </c>
      <c r="CO115" s="194" t="b">
        <f t="shared" si="114"/>
        <v>0</v>
      </c>
      <c r="CP115" s="194" t="b">
        <f t="shared" si="114"/>
        <v>0</v>
      </c>
      <c r="CQ115" s="194" t="b">
        <f t="shared" si="114"/>
        <v>0</v>
      </c>
      <c r="CR115" s="194" t="b">
        <f t="shared" si="114"/>
        <v>0</v>
      </c>
      <c r="CS115" s="194" t="b">
        <f t="shared" si="114"/>
        <v>0</v>
      </c>
      <c r="CT115" s="194" t="b">
        <f t="shared" si="114"/>
        <v>0</v>
      </c>
      <c r="CU115" s="194" t="b">
        <f t="shared" si="114"/>
        <v>0</v>
      </c>
      <c r="CV115" s="194" t="b">
        <f t="shared" si="114"/>
        <v>0</v>
      </c>
      <c r="CW115" s="194" t="b">
        <f t="shared" si="114"/>
        <v>0</v>
      </c>
      <c r="CX115" s="194" t="b">
        <f t="shared" si="114"/>
        <v>0</v>
      </c>
      <c r="CY115" s="194" t="b">
        <f t="shared" si="114"/>
        <v>0</v>
      </c>
      <c r="CZ115" s="194" t="b">
        <f t="shared" si="114"/>
        <v>0</v>
      </c>
      <c r="DA115" s="194" t="b">
        <f t="shared" si="114"/>
        <v>0</v>
      </c>
      <c r="DB115" s="194" t="b">
        <f t="shared" si="114"/>
        <v>0</v>
      </c>
      <c r="DC115" s="194">
        <f t="shared" si="112"/>
        <v>0</v>
      </c>
    </row>
    <row r="116" spans="1:107" ht="15.75" customHeight="1">
      <c r="A116" s="532"/>
      <c r="B116" s="533"/>
      <c r="C116" s="536"/>
      <c r="D116" s="537"/>
      <c r="E116" s="537"/>
      <c r="F116" s="537"/>
      <c r="G116" s="538"/>
      <c r="H116" s="542"/>
      <c r="I116" s="543"/>
      <c r="J116" s="544"/>
      <c r="K116" s="548" t="str">
        <f t="shared" ref="K116" si="115">IF(OR(H116="",$K$7="",NOT(ISNUMBER(H116)),NOT(ISNUMBER($K$7))),"0",IF(H116&gt;$K$7,IF(DATE(YEAR($K$7),4,1)&lt;H116,"0",DATEDIF(H116,DATE(YEAR($K$7),4,1),"Y")),DATEDIF(H116,$K$7,"Y")))</f>
        <v>0</v>
      </c>
      <c r="L116" s="549"/>
      <c r="M116" s="227"/>
      <c r="N116" s="228"/>
      <c r="O116" s="553"/>
      <c r="P116" s="554"/>
      <c r="Q116" s="553"/>
      <c r="R116" s="554"/>
      <c r="S116" s="553"/>
      <c r="T116" s="554"/>
      <c r="U116" s="557" t="str">
        <f>IF(SUM(AD117:BH117)=0, "", SUM(AD117:BH117))</f>
        <v/>
      </c>
      <c r="V116" s="508">
        <f>SUM(AD118:BH118)</f>
        <v>0</v>
      </c>
      <c r="W116" s="511">
        <f>SUM(AD120:BH120)</f>
        <v>0</v>
      </c>
      <c r="X116" s="512"/>
      <c r="Y116" s="511">
        <f>SUM(AD117:BH118)</f>
        <v>0</v>
      </c>
      <c r="Z116" s="512"/>
      <c r="AA116" s="229"/>
      <c r="AB116" s="515" t="s">
        <v>483</v>
      </c>
      <c r="AC116" s="516"/>
      <c r="AD116" s="230"/>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2"/>
      <c r="BO116" s="265"/>
      <c r="BP116" s="265" t="s">
        <v>503</v>
      </c>
      <c r="BQ116" s="265" t="s">
        <v>504</v>
      </c>
      <c r="BR116" s="265" t="s">
        <v>505</v>
      </c>
      <c r="BS116" s="265"/>
      <c r="BT116" s="265"/>
      <c r="BX116" s="194">
        <v>1</v>
      </c>
      <c r="BY116" s="194">
        <v>2</v>
      </c>
      <c r="BZ116" s="194">
        <v>3</v>
      </c>
      <c r="CA116" s="194">
        <v>4</v>
      </c>
      <c r="CB116" s="194">
        <v>5</v>
      </c>
      <c r="CC116" s="194">
        <v>6</v>
      </c>
      <c r="CD116" s="194">
        <v>7</v>
      </c>
      <c r="CE116" s="194">
        <v>8</v>
      </c>
      <c r="CF116" s="194">
        <v>9</v>
      </c>
      <c r="CG116" s="194">
        <v>10</v>
      </c>
      <c r="CH116" s="194">
        <v>11</v>
      </c>
      <c r="CI116" s="194">
        <v>12</v>
      </c>
      <c r="CJ116" s="194">
        <v>13</v>
      </c>
      <c r="CK116" s="194">
        <v>14</v>
      </c>
      <c r="CL116" s="194">
        <v>15</v>
      </c>
      <c r="CM116" s="194">
        <v>16</v>
      </c>
      <c r="CN116" s="194">
        <v>17</v>
      </c>
      <c r="CO116" s="194">
        <v>18</v>
      </c>
      <c r="CP116" s="194">
        <v>19</v>
      </c>
      <c r="CQ116" s="194">
        <v>20</v>
      </c>
      <c r="CR116" s="194">
        <v>21</v>
      </c>
      <c r="CS116" s="194">
        <v>22</v>
      </c>
      <c r="CT116" s="194">
        <v>23</v>
      </c>
      <c r="CU116" s="194">
        <v>24</v>
      </c>
      <c r="CV116" s="194">
        <v>25</v>
      </c>
      <c r="CW116" s="194">
        <v>26</v>
      </c>
      <c r="CX116" s="194">
        <v>27</v>
      </c>
      <c r="CY116" s="194">
        <v>28</v>
      </c>
      <c r="CZ116" s="194">
        <v>29</v>
      </c>
      <c r="DA116" s="194">
        <v>30</v>
      </c>
      <c r="DB116" s="194">
        <v>31</v>
      </c>
      <c r="DC116" s="194" t="s">
        <v>29</v>
      </c>
    </row>
    <row r="117" spans="1:107" ht="17.25" customHeight="1">
      <c r="A117" s="532"/>
      <c r="B117" s="533"/>
      <c r="C117" s="536"/>
      <c r="D117" s="537"/>
      <c r="E117" s="537"/>
      <c r="F117" s="537"/>
      <c r="G117" s="538"/>
      <c r="H117" s="542"/>
      <c r="I117" s="543"/>
      <c r="J117" s="544"/>
      <c r="K117" s="550"/>
      <c r="L117" s="549"/>
      <c r="M117" s="517">
        <f>COUNTIF(AD117:BH117,"○")</f>
        <v>0</v>
      </c>
      <c r="N117" s="518"/>
      <c r="O117" s="553"/>
      <c r="P117" s="554"/>
      <c r="Q117" s="553"/>
      <c r="R117" s="554"/>
      <c r="S117" s="553"/>
      <c r="T117" s="554"/>
      <c r="U117" s="557"/>
      <c r="V117" s="508"/>
      <c r="W117" s="511"/>
      <c r="X117" s="512"/>
      <c r="Y117" s="511"/>
      <c r="Z117" s="512"/>
      <c r="AA117" s="523" t="s">
        <v>44</v>
      </c>
      <c r="AB117" s="524"/>
      <c r="AC117" s="525"/>
      <c r="AD117" s="230"/>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2"/>
      <c r="BO117" s="265" t="s">
        <v>506</v>
      </c>
      <c r="BP117" s="265">
        <f>IF(AND(K116=0,Y116&gt;0),Y116,)</f>
        <v>0</v>
      </c>
      <c r="BQ117" s="265">
        <f>IF(AND(K116=1,Y116&gt;0),Y116,)</f>
        <v>0</v>
      </c>
      <c r="BR117" s="265">
        <f>IF(AND(K116=2,Y116&gt;0),Y116,)</f>
        <v>0</v>
      </c>
      <c r="BS117" s="265" t="s">
        <v>507</v>
      </c>
      <c r="BT117" s="265" t="b">
        <f>IF((O116="あり"),U116)</f>
        <v>0</v>
      </c>
      <c r="BW117" s="194" t="s">
        <v>510</v>
      </c>
      <c r="BX117" s="265" t="b">
        <f t="shared" ref="BX117:DB117" si="116">IF((AD119="生保"),AD120)</f>
        <v>0</v>
      </c>
      <c r="BY117" s="194" t="b">
        <f t="shared" si="116"/>
        <v>0</v>
      </c>
      <c r="BZ117" s="194" t="b">
        <f t="shared" si="116"/>
        <v>0</v>
      </c>
      <c r="CA117" s="194" t="b">
        <f t="shared" si="116"/>
        <v>0</v>
      </c>
      <c r="CB117" s="194" t="b">
        <f t="shared" si="116"/>
        <v>0</v>
      </c>
      <c r="CC117" s="194" t="b">
        <f t="shared" si="116"/>
        <v>0</v>
      </c>
      <c r="CD117" s="194" t="b">
        <f t="shared" si="116"/>
        <v>0</v>
      </c>
      <c r="CE117" s="194" t="b">
        <f t="shared" si="116"/>
        <v>0</v>
      </c>
      <c r="CF117" s="194" t="b">
        <f t="shared" si="116"/>
        <v>0</v>
      </c>
      <c r="CG117" s="194" t="b">
        <f t="shared" si="116"/>
        <v>0</v>
      </c>
      <c r="CH117" s="194" t="b">
        <f t="shared" si="116"/>
        <v>0</v>
      </c>
      <c r="CI117" s="194" t="b">
        <f t="shared" si="116"/>
        <v>0</v>
      </c>
      <c r="CJ117" s="194" t="b">
        <f t="shared" si="116"/>
        <v>0</v>
      </c>
      <c r="CK117" s="194" t="b">
        <f t="shared" si="116"/>
        <v>0</v>
      </c>
      <c r="CL117" s="194" t="b">
        <f t="shared" si="116"/>
        <v>0</v>
      </c>
      <c r="CM117" s="194" t="b">
        <f t="shared" si="116"/>
        <v>0</v>
      </c>
      <c r="CN117" s="194" t="b">
        <f t="shared" si="116"/>
        <v>0</v>
      </c>
      <c r="CO117" s="194" t="b">
        <f t="shared" si="116"/>
        <v>0</v>
      </c>
      <c r="CP117" s="194" t="b">
        <f t="shared" si="116"/>
        <v>0</v>
      </c>
      <c r="CQ117" s="194" t="b">
        <f t="shared" si="116"/>
        <v>0</v>
      </c>
      <c r="CR117" s="194" t="b">
        <f t="shared" si="116"/>
        <v>0</v>
      </c>
      <c r="CS117" s="194" t="b">
        <f t="shared" si="116"/>
        <v>0</v>
      </c>
      <c r="CT117" s="194" t="b">
        <f t="shared" si="116"/>
        <v>0</v>
      </c>
      <c r="CU117" s="194" t="b">
        <f t="shared" si="116"/>
        <v>0</v>
      </c>
      <c r="CV117" s="194" t="b">
        <f t="shared" si="116"/>
        <v>0</v>
      </c>
      <c r="CW117" s="194" t="b">
        <f t="shared" si="116"/>
        <v>0</v>
      </c>
      <c r="CX117" s="194" t="b">
        <f t="shared" si="116"/>
        <v>0</v>
      </c>
      <c r="CY117" s="194" t="b">
        <f t="shared" si="116"/>
        <v>0</v>
      </c>
      <c r="CZ117" s="194" t="b">
        <f t="shared" si="116"/>
        <v>0</v>
      </c>
      <c r="DA117" s="194" t="b">
        <f t="shared" si="116"/>
        <v>0</v>
      </c>
      <c r="DB117" s="194" t="b">
        <f t="shared" si="116"/>
        <v>0</v>
      </c>
      <c r="DC117" s="194">
        <f>SUM(BX117:DB117)</f>
        <v>0</v>
      </c>
    </row>
    <row r="118" spans="1:107" ht="17.25" customHeight="1">
      <c r="A118" s="532"/>
      <c r="B118" s="533"/>
      <c r="C118" s="536"/>
      <c r="D118" s="537"/>
      <c r="E118" s="537"/>
      <c r="F118" s="537"/>
      <c r="G118" s="538"/>
      <c r="H118" s="542"/>
      <c r="I118" s="543"/>
      <c r="J118" s="544"/>
      <c r="K118" s="550"/>
      <c r="L118" s="549"/>
      <c r="M118" s="519"/>
      <c r="N118" s="520"/>
      <c r="O118" s="553"/>
      <c r="P118" s="554"/>
      <c r="Q118" s="553"/>
      <c r="R118" s="554"/>
      <c r="S118" s="553"/>
      <c r="T118" s="554"/>
      <c r="U118" s="557"/>
      <c r="V118" s="508"/>
      <c r="W118" s="511"/>
      <c r="X118" s="512"/>
      <c r="Y118" s="511"/>
      <c r="Z118" s="512"/>
      <c r="AA118" s="233"/>
      <c r="AB118" s="526" t="s">
        <v>500</v>
      </c>
      <c r="AC118" s="527"/>
      <c r="AD118" s="234"/>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5"/>
      <c r="BO118" s="265"/>
      <c r="BP118" s="265"/>
      <c r="BQ118" s="265"/>
      <c r="BR118" s="265"/>
      <c r="BS118" s="265" t="s">
        <v>508</v>
      </c>
      <c r="BT118" s="265" t="b">
        <f>IF((Q116="あり"),U116)</f>
        <v>0</v>
      </c>
      <c r="BW118" s="194" t="s">
        <v>511</v>
      </c>
      <c r="BX118" s="194" t="b">
        <f t="shared" ref="BX118:DB118" si="117">IF((AD119="非課税"),AD120)</f>
        <v>0</v>
      </c>
      <c r="BY118" s="194" t="b">
        <f t="shared" si="117"/>
        <v>0</v>
      </c>
      <c r="BZ118" s="194" t="b">
        <f t="shared" si="117"/>
        <v>0</v>
      </c>
      <c r="CA118" s="194" t="b">
        <f t="shared" si="117"/>
        <v>0</v>
      </c>
      <c r="CB118" s="194" t="b">
        <f t="shared" si="117"/>
        <v>0</v>
      </c>
      <c r="CC118" s="194" t="b">
        <f t="shared" si="117"/>
        <v>0</v>
      </c>
      <c r="CD118" s="194" t="b">
        <f t="shared" si="117"/>
        <v>0</v>
      </c>
      <c r="CE118" s="194" t="b">
        <f t="shared" si="117"/>
        <v>0</v>
      </c>
      <c r="CF118" s="194" t="b">
        <f t="shared" si="117"/>
        <v>0</v>
      </c>
      <c r="CG118" s="194" t="b">
        <f t="shared" si="117"/>
        <v>0</v>
      </c>
      <c r="CH118" s="194" t="b">
        <f t="shared" si="117"/>
        <v>0</v>
      </c>
      <c r="CI118" s="194" t="b">
        <f t="shared" si="117"/>
        <v>0</v>
      </c>
      <c r="CJ118" s="194" t="b">
        <f t="shared" si="117"/>
        <v>0</v>
      </c>
      <c r="CK118" s="194" t="b">
        <f t="shared" si="117"/>
        <v>0</v>
      </c>
      <c r="CL118" s="194" t="b">
        <f t="shared" si="117"/>
        <v>0</v>
      </c>
      <c r="CM118" s="194" t="b">
        <f t="shared" si="117"/>
        <v>0</v>
      </c>
      <c r="CN118" s="194" t="b">
        <f t="shared" si="117"/>
        <v>0</v>
      </c>
      <c r="CO118" s="194" t="b">
        <f t="shared" si="117"/>
        <v>0</v>
      </c>
      <c r="CP118" s="194" t="b">
        <f t="shared" si="117"/>
        <v>0</v>
      </c>
      <c r="CQ118" s="194" t="b">
        <f t="shared" si="117"/>
        <v>0</v>
      </c>
      <c r="CR118" s="194" t="b">
        <f t="shared" si="117"/>
        <v>0</v>
      </c>
      <c r="CS118" s="194" t="b">
        <f t="shared" si="117"/>
        <v>0</v>
      </c>
      <c r="CT118" s="194" t="b">
        <f t="shared" si="117"/>
        <v>0</v>
      </c>
      <c r="CU118" s="194" t="b">
        <f t="shared" si="117"/>
        <v>0</v>
      </c>
      <c r="CV118" s="194" t="b">
        <f t="shared" si="117"/>
        <v>0</v>
      </c>
      <c r="CW118" s="194" t="b">
        <f t="shared" si="117"/>
        <v>0</v>
      </c>
      <c r="CX118" s="194" t="b">
        <f t="shared" si="117"/>
        <v>0</v>
      </c>
      <c r="CY118" s="194" t="b">
        <f t="shared" si="117"/>
        <v>0</v>
      </c>
      <c r="CZ118" s="194" t="b">
        <f t="shared" si="117"/>
        <v>0</v>
      </c>
      <c r="DA118" s="194" t="b">
        <f t="shared" si="117"/>
        <v>0</v>
      </c>
      <c r="DB118" s="194" t="b">
        <f t="shared" si="117"/>
        <v>0</v>
      </c>
      <c r="DC118" s="194">
        <f t="shared" ref="DC118:DC120" si="118">SUM(BX118:DB118)</f>
        <v>0</v>
      </c>
    </row>
    <row r="119" spans="1:107" ht="15.75" customHeight="1">
      <c r="A119" s="532"/>
      <c r="B119" s="533"/>
      <c r="C119" s="536"/>
      <c r="D119" s="537"/>
      <c r="E119" s="537"/>
      <c r="F119" s="537"/>
      <c r="G119" s="538"/>
      <c r="H119" s="542"/>
      <c r="I119" s="543"/>
      <c r="J119" s="544"/>
      <c r="K119" s="550"/>
      <c r="L119" s="549"/>
      <c r="M119" s="519"/>
      <c r="N119" s="520"/>
      <c r="O119" s="553"/>
      <c r="P119" s="554"/>
      <c r="Q119" s="553"/>
      <c r="R119" s="554"/>
      <c r="S119" s="553"/>
      <c r="T119" s="554"/>
      <c r="U119" s="557"/>
      <c r="V119" s="508"/>
      <c r="W119" s="511"/>
      <c r="X119" s="512"/>
      <c r="Y119" s="511"/>
      <c r="Z119" s="512"/>
      <c r="AA119" s="528" t="s">
        <v>45</v>
      </c>
      <c r="AB119" s="526"/>
      <c r="AC119" s="527"/>
      <c r="AD119" s="236"/>
      <c r="AE119" s="237"/>
      <c r="AF119" s="237"/>
      <c r="AG119" s="238"/>
      <c r="AH119" s="238"/>
      <c r="AI119" s="239"/>
      <c r="AJ119" s="238"/>
      <c r="AK119" s="237"/>
      <c r="AL119" s="238"/>
      <c r="AM119" s="240"/>
      <c r="AN119" s="239"/>
      <c r="AO119" s="237"/>
      <c r="AP119" s="237"/>
      <c r="AQ119" s="238"/>
      <c r="AR119" s="239"/>
      <c r="AS119" s="238"/>
      <c r="AT119" s="238"/>
      <c r="AU119" s="238"/>
      <c r="AV119" s="239"/>
      <c r="AW119" s="238"/>
      <c r="AX119" s="239"/>
      <c r="AY119" s="238"/>
      <c r="AZ119" s="238"/>
      <c r="BA119" s="239"/>
      <c r="BB119" s="237"/>
      <c r="BC119" s="238"/>
      <c r="BD119" s="239"/>
      <c r="BE119" s="237"/>
      <c r="BF119" s="238"/>
      <c r="BG119" s="239"/>
      <c r="BH119" s="241"/>
      <c r="BO119" s="265"/>
      <c r="BP119" s="265"/>
      <c r="BQ119" s="265"/>
      <c r="BR119" s="265"/>
      <c r="BS119" s="265" t="s">
        <v>509</v>
      </c>
      <c r="BT119" s="265" t="b">
        <f>IF((S116="あり"),U116)</f>
        <v>0</v>
      </c>
      <c r="BW119" s="194" t="s">
        <v>512</v>
      </c>
      <c r="BX119" s="194" t="b">
        <f t="shared" ref="BX119:DB119" si="119">IF((AD119="360万未満"),AD120)</f>
        <v>0</v>
      </c>
      <c r="BY119" s="194" t="b">
        <f t="shared" si="119"/>
        <v>0</v>
      </c>
      <c r="BZ119" s="194" t="b">
        <f t="shared" si="119"/>
        <v>0</v>
      </c>
      <c r="CA119" s="194" t="b">
        <f t="shared" si="119"/>
        <v>0</v>
      </c>
      <c r="CB119" s="194" t="b">
        <f t="shared" si="119"/>
        <v>0</v>
      </c>
      <c r="CC119" s="194" t="b">
        <f t="shared" si="119"/>
        <v>0</v>
      </c>
      <c r="CD119" s="194" t="b">
        <f t="shared" si="119"/>
        <v>0</v>
      </c>
      <c r="CE119" s="194" t="b">
        <f t="shared" si="119"/>
        <v>0</v>
      </c>
      <c r="CF119" s="194" t="b">
        <f t="shared" si="119"/>
        <v>0</v>
      </c>
      <c r="CG119" s="194" t="b">
        <f t="shared" si="119"/>
        <v>0</v>
      </c>
      <c r="CH119" s="194" t="b">
        <f t="shared" si="119"/>
        <v>0</v>
      </c>
      <c r="CI119" s="194" t="b">
        <f t="shared" si="119"/>
        <v>0</v>
      </c>
      <c r="CJ119" s="194" t="b">
        <f t="shared" si="119"/>
        <v>0</v>
      </c>
      <c r="CK119" s="194" t="b">
        <f t="shared" si="119"/>
        <v>0</v>
      </c>
      <c r="CL119" s="194" t="b">
        <f t="shared" si="119"/>
        <v>0</v>
      </c>
      <c r="CM119" s="194" t="b">
        <f t="shared" si="119"/>
        <v>0</v>
      </c>
      <c r="CN119" s="194" t="b">
        <f t="shared" si="119"/>
        <v>0</v>
      </c>
      <c r="CO119" s="194" t="b">
        <f t="shared" si="119"/>
        <v>0</v>
      </c>
      <c r="CP119" s="194" t="b">
        <f t="shared" si="119"/>
        <v>0</v>
      </c>
      <c r="CQ119" s="194" t="b">
        <f t="shared" si="119"/>
        <v>0</v>
      </c>
      <c r="CR119" s="194" t="b">
        <f t="shared" si="119"/>
        <v>0</v>
      </c>
      <c r="CS119" s="194" t="b">
        <f t="shared" si="119"/>
        <v>0</v>
      </c>
      <c r="CT119" s="194" t="b">
        <f t="shared" si="119"/>
        <v>0</v>
      </c>
      <c r="CU119" s="194" t="b">
        <f t="shared" si="119"/>
        <v>0</v>
      </c>
      <c r="CV119" s="194" t="b">
        <f t="shared" si="119"/>
        <v>0</v>
      </c>
      <c r="CW119" s="194" t="b">
        <f t="shared" si="119"/>
        <v>0</v>
      </c>
      <c r="CX119" s="194" t="b">
        <f t="shared" si="119"/>
        <v>0</v>
      </c>
      <c r="CY119" s="194" t="b">
        <f t="shared" si="119"/>
        <v>0</v>
      </c>
      <c r="CZ119" s="194" t="b">
        <f t="shared" si="119"/>
        <v>0</v>
      </c>
      <c r="DA119" s="194" t="b">
        <f t="shared" si="119"/>
        <v>0</v>
      </c>
      <c r="DB119" s="194" t="b">
        <f t="shared" si="119"/>
        <v>0</v>
      </c>
      <c r="DC119" s="194">
        <f t="shared" si="118"/>
        <v>0</v>
      </c>
    </row>
    <row r="120" spans="1:107" ht="17.25" customHeight="1">
      <c r="A120" s="534"/>
      <c r="B120" s="535"/>
      <c r="C120" s="539"/>
      <c r="D120" s="540"/>
      <c r="E120" s="540"/>
      <c r="F120" s="540"/>
      <c r="G120" s="541"/>
      <c r="H120" s="545"/>
      <c r="I120" s="546"/>
      <c r="J120" s="547"/>
      <c r="K120" s="551"/>
      <c r="L120" s="552"/>
      <c r="M120" s="521"/>
      <c r="N120" s="522"/>
      <c r="O120" s="555"/>
      <c r="P120" s="556"/>
      <c r="Q120" s="555"/>
      <c r="R120" s="556"/>
      <c r="S120" s="555"/>
      <c r="T120" s="556"/>
      <c r="U120" s="557"/>
      <c r="V120" s="508"/>
      <c r="W120" s="513"/>
      <c r="X120" s="514"/>
      <c r="Y120" s="513"/>
      <c r="Z120" s="514"/>
      <c r="AA120" s="529" t="s">
        <v>46</v>
      </c>
      <c r="AB120" s="530"/>
      <c r="AC120" s="531"/>
      <c r="AD120" s="208"/>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209"/>
      <c r="BF120" s="209"/>
      <c r="BG120" s="209"/>
      <c r="BH120" s="210"/>
      <c r="BW120" s="194" t="s">
        <v>513</v>
      </c>
      <c r="BX120" s="194" t="b">
        <f t="shared" ref="BX120:DB120" si="120">IF((AD119="要支援・要保護"),AD120)</f>
        <v>0</v>
      </c>
      <c r="BY120" s="194" t="b">
        <f t="shared" si="120"/>
        <v>0</v>
      </c>
      <c r="BZ120" s="194" t="b">
        <f t="shared" si="120"/>
        <v>0</v>
      </c>
      <c r="CA120" s="194" t="b">
        <f t="shared" si="120"/>
        <v>0</v>
      </c>
      <c r="CB120" s="194" t="b">
        <f t="shared" si="120"/>
        <v>0</v>
      </c>
      <c r="CC120" s="194" t="b">
        <f t="shared" si="120"/>
        <v>0</v>
      </c>
      <c r="CD120" s="194" t="b">
        <f t="shared" si="120"/>
        <v>0</v>
      </c>
      <c r="CE120" s="194" t="b">
        <f t="shared" si="120"/>
        <v>0</v>
      </c>
      <c r="CF120" s="194" t="b">
        <f t="shared" si="120"/>
        <v>0</v>
      </c>
      <c r="CG120" s="194" t="b">
        <f t="shared" si="120"/>
        <v>0</v>
      </c>
      <c r="CH120" s="194" t="b">
        <f t="shared" si="120"/>
        <v>0</v>
      </c>
      <c r="CI120" s="194" t="b">
        <f t="shared" si="120"/>
        <v>0</v>
      </c>
      <c r="CJ120" s="194" t="b">
        <f t="shared" si="120"/>
        <v>0</v>
      </c>
      <c r="CK120" s="194" t="b">
        <f t="shared" si="120"/>
        <v>0</v>
      </c>
      <c r="CL120" s="194" t="b">
        <f t="shared" si="120"/>
        <v>0</v>
      </c>
      <c r="CM120" s="194" t="b">
        <f t="shared" si="120"/>
        <v>0</v>
      </c>
      <c r="CN120" s="194" t="b">
        <f t="shared" si="120"/>
        <v>0</v>
      </c>
      <c r="CO120" s="194" t="b">
        <f t="shared" si="120"/>
        <v>0</v>
      </c>
      <c r="CP120" s="194" t="b">
        <f t="shared" si="120"/>
        <v>0</v>
      </c>
      <c r="CQ120" s="194" t="b">
        <f t="shared" si="120"/>
        <v>0</v>
      </c>
      <c r="CR120" s="194" t="b">
        <f t="shared" si="120"/>
        <v>0</v>
      </c>
      <c r="CS120" s="194" t="b">
        <f t="shared" si="120"/>
        <v>0</v>
      </c>
      <c r="CT120" s="194" t="b">
        <f t="shared" si="120"/>
        <v>0</v>
      </c>
      <c r="CU120" s="194" t="b">
        <f t="shared" si="120"/>
        <v>0</v>
      </c>
      <c r="CV120" s="194" t="b">
        <f t="shared" si="120"/>
        <v>0</v>
      </c>
      <c r="CW120" s="194" t="b">
        <f t="shared" si="120"/>
        <v>0</v>
      </c>
      <c r="CX120" s="194" t="b">
        <f t="shared" si="120"/>
        <v>0</v>
      </c>
      <c r="CY120" s="194" t="b">
        <f t="shared" si="120"/>
        <v>0</v>
      </c>
      <c r="CZ120" s="194" t="b">
        <f t="shared" si="120"/>
        <v>0</v>
      </c>
      <c r="DA120" s="194" t="b">
        <f t="shared" si="120"/>
        <v>0</v>
      </c>
      <c r="DB120" s="194" t="b">
        <f t="shared" si="120"/>
        <v>0</v>
      </c>
      <c r="DC120" s="194">
        <f t="shared" si="118"/>
        <v>0</v>
      </c>
    </row>
    <row r="121" spans="1:107" ht="15.75" customHeight="1">
      <c r="A121" s="532"/>
      <c r="B121" s="533"/>
      <c r="C121" s="536"/>
      <c r="D121" s="537"/>
      <c r="E121" s="537"/>
      <c r="F121" s="537"/>
      <c r="G121" s="538"/>
      <c r="H121" s="542"/>
      <c r="I121" s="543"/>
      <c r="J121" s="544"/>
      <c r="K121" s="548" t="str">
        <f>IF(OR(H121="",$K$7="",NOT(ISNUMBER(H121)),NOT(ISNUMBER($K$7))),"0",IF(H121&gt;$K$7,IF(DATE(YEAR($K$7),4,1)&lt;H121,"0",DATEDIF(H121,DATE(YEAR($K$7),4,1),"Y")),DATEDIF(H121,$K$7,"Y")))</f>
        <v>0</v>
      </c>
      <c r="L121" s="549"/>
      <c r="M121" s="227"/>
      <c r="N121" s="228"/>
      <c r="O121" s="553"/>
      <c r="P121" s="554"/>
      <c r="Q121" s="553"/>
      <c r="R121" s="554"/>
      <c r="S121" s="553"/>
      <c r="T121" s="554"/>
      <c r="U121" s="559" t="str">
        <f>IF(SUM(AD122:BH122)=0, "", SUM(AD122:BH122))</f>
        <v/>
      </c>
      <c r="V121" s="509">
        <f>SUM(AD123:BH123)</f>
        <v>0</v>
      </c>
      <c r="W121" s="511">
        <f>SUM(AD125:BH125)</f>
        <v>0</v>
      </c>
      <c r="X121" s="512"/>
      <c r="Y121" s="511">
        <f>SUM(AD122:BH123)</f>
        <v>0</v>
      </c>
      <c r="Z121" s="512"/>
      <c r="AA121" s="229"/>
      <c r="AB121" s="515" t="s">
        <v>483</v>
      </c>
      <c r="AC121" s="516"/>
      <c r="AD121" s="230"/>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2"/>
      <c r="BO121" s="265"/>
      <c r="BP121" s="265" t="s">
        <v>503</v>
      </c>
      <c r="BQ121" s="265" t="s">
        <v>504</v>
      </c>
      <c r="BR121" s="265" t="s">
        <v>505</v>
      </c>
      <c r="BS121" s="265"/>
      <c r="BT121" s="265"/>
      <c r="BX121" s="194">
        <v>1</v>
      </c>
      <c r="BY121" s="194">
        <v>2</v>
      </c>
      <c r="BZ121" s="194">
        <v>3</v>
      </c>
      <c r="CA121" s="194">
        <v>4</v>
      </c>
      <c r="CB121" s="194">
        <v>5</v>
      </c>
      <c r="CC121" s="194">
        <v>6</v>
      </c>
      <c r="CD121" s="194">
        <v>7</v>
      </c>
      <c r="CE121" s="194">
        <v>8</v>
      </c>
      <c r="CF121" s="194">
        <v>9</v>
      </c>
      <c r="CG121" s="194">
        <v>10</v>
      </c>
      <c r="CH121" s="194">
        <v>11</v>
      </c>
      <c r="CI121" s="194">
        <v>12</v>
      </c>
      <c r="CJ121" s="194">
        <v>13</v>
      </c>
      <c r="CK121" s="194">
        <v>14</v>
      </c>
      <c r="CL121" s="194">
        <v>15</v>
      </c>
      <c r="CM121" s="194">
        <v>16</v>
      </c>
      <c r="CN121" s="194">
        <v>17</v>
      </c>
      <c r="CO121" s="194">
        <v>18</v>
      </c>
      <c r="CP121" s="194">
        <v>19</v>
      </c>
      <c r="CQ121" s="194">
        <v>20</v>
      </c>
      <c r="CR121" s="194">
        <v>21</v>
      </c>
      <c r="CS121" s="194">
        <v>22</v>
      </c>
      <c r="CT121" s="194">
        <v>23</v>
      </c>
      <c r="CU121" s="194">
        <v>24</v>
      </c>
      <c r="CV121" s="194">
        <v>25</v>
      </c>
      <c r="CW121" s="194">
        <v>26</v>
      </c>
      <c r="CX121" s="194">
        <v>27</v>
      </c>
      <c r="CY121" s="194">
        <v>28</v>
      </c>
      <c r="CZ121" s="194">
        <v>29</v>
      </c>
      <c r="DA121" s="194">
        <v>30</v>
      </c>
      <c r="DB121" s="194">
        <v>31</v>
      </c>
      <c r="DC121" s="194" t="s">
        <v>29</v>
      </c>
    </row>
    <row r="122" spans="1:107" ht="17.25" customHeight="1">
      <c r="A122" s="532"/>
      <c r="B122" s="533"/>
      <c r="C122" s="536"/>
      <c r="D122" s="537"/>
      <c r="E122" s="537"/>
      <c r="F122" s="537"/>
      <c r="G122" s="538"/>
      <c r="H122" s="542"/>
      <c r="I122" s="543"/>
      <c r="J122" s="544"/>
      <c r="K122" s="550"/>
      <c r="L122" s="549"/>
      <c r="M122" s="517">
        <f>COUNTIF(AD122:BH122,"○")</f>
        <v>0</v>
      </c>
      <c r="N122" s="518"/>
      <c r="O122" s="553"/>
      <c r="P122" s="554"/>
      <c r="Q122" s="553"/>
      <c r="R122" s="554"/>
      <c r="S122" s="553"/>
      <c r="T122" s="554"/>
      <c r="U122" s="559"/>
      <c r="V122" s="509"/>
      <c r="W122" s="511"/>
      <c r="X122" s="512"/>
      <c r="Y122" s="511"/>
      <c r="Z122" s="512"/>
      <c r="AA122" s="523" t="s">
        <v>44</v>
      </c>
      <c r="AB122" s="524"/>
      <c r="AC122" s="525"/>
      <c r="AD122" s="230"/>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2"/>
      <c r="BO122" s="265" t="s">
        <v>506</v>
      </c>
      <c r="BP122" s="265">
        <f>IF(AND(K121=0,Y121&gt;0),Y121,)</f>
        <v>0</v>
      </c>
      <c r="BQ122" s="265">
        <f>IF(AND(K121=1,Y121&gt;0),Y121,)</f>
        <v>0</v>
      </c>
      <c r="BR122" s="265">
        <f>IF(AND(K121=2,Y121&gt;0),Y121,)</f>
        <v>0</v>
      </c>
      <c r="BS122" s="265" t="s">
        <v>507</v>
      </c>
      <c r="BT122" s="265" t="b">
        <f>IF((O121="あり"),U121)</f>
        <v>0</v>
      </c>
      <c r="BW122" s="194" t="s">
        <v>510</v>
      </c>
      <c r="BX122" s="265" t="b">
        <f t="shared" ref="BX122:DB122" si="121">IF((AD124="生保"),AD125)</f>
        <v>0</v>
      </c>
      <c r="BY122" s="194" t="b">
        <f t="shared" si="121"/>
        <v>0</v>
      </c>
      <c r="BZ122" s="194" t="b">
        <f t="shared" si="121"/>
        <v>0</v>
      </c>
      <c r="CA122" s="194" t="b">
        <f t="shared" si="121"/>
        <v>0</v>
      </c>
      <c r="CB122" s="194" t="b">
        <f t="shared" si="121"/>
        <v>0</v>
      </c>
      <c r="CC122" s="194" t="b">
        <f t="shared" si="121"/>
        <v>0</v>
      </c>
      <c r="CD122" s="194" t="b">
        <f t="shared" si="121"/>
        <v>0</v>
      </c>
      <c r="CE122" s="194" t="b">
        <f t="shared" si="121"/>
        <v>0</v>
      </c>
      <c r="CF122" s="194" t="b">
        <f t="shared" si="121"/>
        <v>0</v>
      </c>
      <c r="CG122" s="194" t="b">
        <f t="shared" si="121"/>
        <v>0</v>
      </c>
      <c r="CH122" s="194" t="b">
        <f t="shared" si="121"/>
        <v>0</v>
      </c>
      <c r="CI122" s="194" t="b">
        <f t="shared" si="121"/>
        <v>0</v>
      </c>
      <c r="CJ122" s="194" t="b">
        <f t="shared" si="121"/>
        <v>0</v>
      </c>
      <c r="CK122" s="194" t="b">
        <f t="shared" si="121"/>
        <v>0</v>
      </c>
      <c r="CL122" s="194" t="b">
        <f t="shared" si="121"/>
        <v>0</v>
      </c>
      <c r="CM122" s="194" t="b">
        <f t="shared" si="121"/>
        <v>0</v>
      </c>
      <c r="CN122" s="194" t="b">
        <f t="shared" si="121"/>
        <v>0</v>
      </c>
      <c r="CO122" s="194" t="b">
        <f t="shared" si="121"/>
        <v>0</v>
      </c>
      <c r="CP122" s="194" t="b">
        <f t="shared" si="121"/>
        <v>0</v>
      </c>
      <c r="CQ122" s="194" t="b">
        <f t="shared" si="121"/>
        <v>0</v>
      </c>
      <c r="CR122" s="194" t="b">
        <f t="shared" si="121"/>
        <v>0</v>
      </c>
      <c r="CS122" s="194" t="b">
        <f t="shared" si="121"/>
        <v>0</v>
      </c>
      <c r="CT122" s="194" t="b">
        <f t="shared" si="121"/>
        <v>0</v>
      </c>
      <c r="CU122" s="194" t="b">
        <f t="shared" si="121"/>
        <v>0</v>
      </c>
      <c r="CV122" s="194" t="b">
        <f t="shared" si="121"/>
        <v>0</v>
      </c>
      <c r="CW122" s="194" t="b">
        <f t="shared" si="121"/>
        <v>0</v>
      </c>
      <c r="CX122" s="194" t="b">
        <f t="shared" si="121"/>
        <v>0</v>
      </c>
      <c r="CY122" s="194" t="b">
        <f t="shared" si="121"/>
        <v>0</v>
      </c>
      <c r="CZ122" s="194" t="b">
        <f t="shared" si="121"/>
        <v>0</v>
      </c>
      <c r="DA122" s="194" t="b">
        <f t="shared" si="121"/>
        <v>0</v>
      </c>
      <c r="DB122" s="194" t="b">
        <f t="shared" si="121"/>
        <v>0</v>
      </c>
      <c r="DC122" s="194">
        <f>SUM(BX122:DB122)</f>
        <v>0</v>
      </c>
    </row>
    <row r="123" spans="1:107" ht="17.25" customHeight="1">
      <c r="A123" s="532"/>
      <c r="B123" s="533"/>
      <c r="C123" s="536"/>
      <c r="D123" s="537"/>
      <c r="E123" s="537"/>
      <c r="F123" s="537"/>
      <c r="G123" s="538"/>
      <c r="H123" s="542"/>
      <c r="I123" s="543"/>
      <c r="J123" s="544"/>
      <c r="K123" s="550"/>
      <c r="L123" s="549"/>
      <c r="M123" s="519"/>
      <c r="N123" s="520"/>
      <c r="O123" s="553"/>
      <c r="P123" s="554"/>
      <c r="Q123" s="553"/>
      <c r="R123" s="554"/>
      <c r="S123" s="553"/>
      <c r="T123" s="554"/>
      <c r="U123" s="559"/>
      <c r="V123" s="509"/>
      <c r="W123" s="511"/>
      <c r="X123" s="512"/>
      <c r="Y123" s="511"/>
      <c r="Z123" s="512"/>
      <c r="AA123" s="233"/>
      <c r="AB123" s="526" t="s">
        <v>500</v>
      </c>
      <c r="AC123" s="527"/>
      <c r="AD123" s="234"/>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5"/>
      <c r="BO123" s="265"/>
      <c r="BP123" s="265"/>
      <c r="BQ123" s="265"/>
      <c r="BR123" s="265"/>
      <c r="BS123" s="265" t="s">
        <v>508</v>
      </c>
      <c r="BT123" s="265" t="b">
        <f>IF((Q121="あり"),U121)</f>
        <v>0</v>
      </c>
      <c r="BW123" s="194" t="s">
        <v>511</v>
      </c>
      <c r="BX123" s="194" t="b">
        <f t="shared" ref="BX123:DB123" si="122">IF((AD124="非課税"),AD125)</f>
        <v>0</v>
      </c>
      <c r="BY123" s="194" t="b">
        <f t="shared" si="122"/>
        <v>0</v>
      </c>
      <c r="BZ123" s="194" t="b">
        <f t="shared" si="122"/>
        <v>0</v>
      </c>
      <c r="CA123" s="194" t="b">
        <f t="shared" si="122"/>
        <v>0</v>
      </c>
      <c r="CB123" s="194" t="b">
        <f t="shared" si="122"/>
        <v>0</v>
      </c>
      <c r="CC123" s="194" t="b">
        <f t="shared" si="122"/>
        <v>0</v>
      </c>
      <c r="CD123" s="194" t="b">
        <f t="shared" si="122"/>
        <v>0</v>
      </c>
      <c r="CE123" s="194" t="b">
        <f t="shared" si="122"/>
        <v>0</v>
      </c>
      <c r="CF123" s="194" t="b">
        <f t="shared" si="122"/>
        <v>0</v>
      </c>
      <c r="CG123" s="194" t="b">
        <f t="shared" si="122"/>
        <v>0</v>
      </c>
      <c r="CH123" s="194" t="b">
        <f t="shared" si="122"/>
        <v>0</v>
      </c>
      <c r="CI123" s="194" t="b">
        <f t="shared" si="122"/>
        <v>0</v>
      </c>
      <c r="CJ123" s="194" t="b">
        <f t="shared" si="122"/>
        <v>0</v>
      </c>
      <c r="CK123" s="194" t="b">
        <f t="shared" si="122"/>
        <v>0</v>
      </c>
      <c r="CL123" s="194" t="b">
        <f t="shared" si="122"/>
        <v>0</v>
      </c>
      <c r="CM123" s="194" t="b">
        <f t="shared" si="122"/>
        <v>0</v>
      </c>
      <c r="CN123" s="194" t="b">
        <f t="shared" si="122"/>
        <v>0</v>
      </c>
      <c r="CO123" s="194" t="b">
        <f t="shared" si="122"/>
        <v>0</v>
      </c>
      <c r="CP123" s="194" t="b">
        <f t="shared" si="122"/>
        <v>0</v>
      </c>
      <c r="CQ123" s="194" t="b">
        <f t="shared" si="122"/>
        <v>0</v>
      </c>
      <c r="CR123" s="194" t="b">
        <f t="shared" si="122"/>
        <v>0</v>
      </c>
      <c r="CS123" s="194" t="b">
        <f t="shared" si="122"/>
        <v>0</v>
      </c>
      <c r="CT123" s="194" t="b">
        <f t="shared" si="122"/>
        <v>0</v>
      </c>
      <c r="CU123" s="194" t="b">
        <f t="shared" si="122"/>
        <v>0</v>
      </c>
      <c r="CV123" s="194" t="b">
        <f t="shared" si="122"/>
        <v>0</v>
      </c>
      <c r="CW123" s="194" t="b">
        <f t="shared" si="122"/>
        <v>0</v>
      </c>
      <c r="CX123" s="194" t="b">
        <f t="shared" si="122"/>
        <v>0</v>
      </c>
      <c r="CY123" s="194" t="b">
        <f t="shared" si="122"/>
        <v>0</v>
      </c>
      <c r="CZ123" s="194" t="b">
        <f t="shared" si="122"/>
        <v>0</v>
      </c>
      <c r="DA123" s="194" t="b">
        <f t="shared" si="122"/>
        <v>0</v>
      </c>
      <c r="DB123" s="194" t="b">
        <f t="shared" si="122"/>
        <v>0</v>
      </c>
      <c r="DC123" s="194">
        <f t="shared" ref="DC123:DC125" si="123">SUM(BX123:DB123)</f>
        <v>0</v>
      </c>
    </row>
    <row r="124" spans="1:107" ht="15.75" customHeight="1">
      <c r="A124" s="532"/>
      <c r="B124" s="533"/>
      <c r="C124" s="536"/>
      <c r="D124" s="537"/>
      <c r="E124" s="537"/>
      <c r="F124" s="537"/>
      <c r="G124" s="538"/>
      <c r="H124" s="542"/>
      <c r="I124" s="543"/>
      <c r="J124" s="544"/>
      <c r="K124" s="550"/>
      <c r="L124" s="549"/>
      <c r="M124" s="519"/>
      <c r="N124" s="520"/>
      <c r="O124" s="553"/>
      <c r="P124" s="554"/>
      <c r="Q124" s="553"/>
      <c r="R124" s="554"/>
      <c r="S124" s="553"/>
      <c r="T124" s="554"/>
      <c r="U124" s="559"/>
      <c r="V124" s="509"/>
      <c r="W124" s="511"/>
      <c r="X124" s="512"/>
      <c r="Y124" s="511"/>
      <c r="Z124" s="512"/>
      <c r="AA124" s="528" t="s">
        <v>45</v>
      </c>
      <c r="AB124" s="526"/>
      <c r="AC124" s="527"/>
      <c r="AD124" s="236"/>
      <c r="AE124" s="237"/>
      <c r="AF124" s="237"/>
      <c r="AG124" s="238"/>
      <c r="AH124" s="238"/>
      <c r="AI124" s="239"/>
      <c r="AJ124" s="238"/>
      <c r="AK124" s="237"/>
      <c r="AL124" s="238"/>
      <c r="AM124" s="240"/>
      <c r="AN124" s="239"/>
      <c r="AO124" s="237"/>
      <c r="AP124" s="237"/>
      <c r="AQ124" s="238"/>
      <c r="AR124" s="239"/>
      <c r="AS124" s="238"/>
      <c r="AT124" s="238"/>
      <c r="AU124" s="238"/>
      <c r="AV124" s="239"/>
      <c r="AW124" s="238"/>
      <c r="AX124" s="239"/>
      <c r="AY124" s="238"/>
      <c r="AZ124" s="238"/>
      <c r="BA124" s="239"/>
      <c r="BB124" s="237"/>
      <c r="BC124" s="238"/>
      <c r="BD124" s="239"/>
      <c r="BE124" s="237"/>
      <c r="BF124" s="238"/>
      <c r="BG124" s="239"/>
      <c r="BH124" s="241"/>
      <c r="BO124" s="265"/>
      <c r="BP124" s="265"/>
      <c r="BQ124" s="265"/>
      <c r="BR124" s="265"/>
      <c r="BS124" s="265" t="s">
        <v>509</v>
      </c>
      <c r="BT124" s="265" t="b">
        <f>IF((S121="あり"),U121)</f>
        <v>0</v>
      </c>
      <c r="BW124" s="194" t="s">
        <v>512</v>
      </c>
      <c r="BX124" s="194" t="b">
        <f t="shared" ref="BX124:DB124" si="124">IF((AD124="360万未満"),AD125)</f>
        <v>0</v>
      </c>
      <c r="BY124" s="194" t="b">
        <f t="shared" si="124"/>
        <v>0</v>
      </c>
      <c r="BZ124" s="194" t="b">
        <f t="shared" si="124"/>
        <v>0</v>
      </c>
      <c r="CA124" s="194" t="b">
        <f t="shared" si="124"/>
        <v>0</v>
      </c>
      <c r="CB124" s="194" t="b">
        <f t="shared" si="124"/>
        <v>0</v>
      </c>
      <c r="CC124" s="194" t="b">
        <f t="shared" si="124"/>
        <v>0</v>
      </c>
      <c r="CD124" s="194" t="b">
        <f t="shared" si="124"/>
        <v>0</v>
      </c>
      <c r="CE124" s="194" t="b">
        <f t="shared" si="124"/>
        <v>0</v>
      </c>
      <c r="CF124" s="194" t="b">
        <f t="shared" si="124"/>
        <v>0</v>
      </c>
      <c r="CG124" s="194" t="b">
        <f t="shared" si="124"/>
        <v>0</v>
      </c>
      <c r="CH124" s="194" t="b">
        <f t="shared" si="124"/>
        <v>0</v>
      </c>
      <c r="CI124" s="194" t="b">
        <f t="shared" si="124"/>
        <v>0</v>
      </c>
      <c r="CJ124" s="194" t="b">
        <f t="shared" si="124"/>
        <v>0</v>
      </c>
      <c r="CK124" s="194" t="b">
        <f t="shared" si="124"/>
        <v>0</v>
      </c>
      <c r="CL124" s="194" t="b">
        <f t="shared" si="124"/>
        <v>0</v>
      </c>
      <c r="CM124" s="194" t="b">
        <f t="shared" si="124"/>
        <v>0</v>
      </c>
      <c r="CN124" s="194" t="b">
        <f t="shared" si="124"/>
        <v>0</v>
      </c>
      <c r="CO124" s="194" t="b">
        <f t="shared" si="124"/>
        <v>0</v>
      </c>
      <c r="CP124" s="194" t="b">
        <f t="shared" si="124"/>
        <v>0</v>
      </c>
      <c r="CQ124" s="194" t="b">
        <f t="shared" si="124"/>
        <v>0</v>
      </c>
      <c r="CR124" s="194" t="b">
        <f t="shared" si="124"/>
        <v>0</v>
      </c>
      <c r="CS124" s="194" t="b">
        <f t="shared" si="124"/>
        <v>0</v>
      </c>
      <c r="CT124" s="194" t="b">
        <f t="shared" si="124"/>
        <v>0</v>
      </c>
      <c r="CU124" s="194" t="b">
        <f t="shared" si="124"/>
        <v>0</v>
      </c>
      <c r="CV124" s="194" t="b">
        <f t="shared" si="124"/>
        <v>0</v>
      </c>
      <c r="CW124" s="194" t="b">
        <f t="shared" si="124"/>
        <v>0</v>
      </c>
      <c r="CX124" s="194" t="b">
        <f t="shared" si="124"/>
        <v>0</v>
      </c>
      <c r="CY124" s="194" t="b">
        <f t="shared" si="124"/>
        <v>0</v>
      </c>
      <c r="CZ124" s="194" t="b">
        <f t="shared" si="124"/>
        <v>0</v>
      </c>
      <c r="DA124" s="194" t="b">
        <f t="shared" si="124"/>
        <v>0</v>
      </c>
      <c r="DB124" s="194" t="b">
        <f t="shared" si="124"/>
        <v>0</v>
      </c>
      <c r="DC124" s="194">
        <f t="shared" si="123"/>
        <v>0</v>
      </c>
    </row>
    <row r="125" spans="1:107" ht="17.25" customHeight="1">
      <c r="A125" s="534"/>
      <c r="B125" s="535"/>
      <c r="C125" s="539"/>
      <c r="D125" s="540"/>
      <c r="E125" s="540"/>
      <c r="F125" s="540"/>
      <c r="G125" s="541"/>
      <c r="H125" s="545"/>
      <c r="I125" s="546"/>
      <c r="J125" s="547"/>
      <c r="K125" s="551"/>
      <c r="L125" s="552"/>
      <c r="M125" s="521"/>
      <c r="N125" s="522"/>
      <c r="O125" s="555"/>
      <c r="P125" s="556"/>
      <c r="Q125" s="555"/>
      <c r="R125" s="556"/>
      <c r="S125" s="555"/>
      <c r="T125" s="556"/>
      <c r="U125" s="561"/>
      <c r="V125" s="510"/>
      <c r="W125" s="513"/>
      <c r="X125" s="514"/>
      <c r="Y125" s="513"/>
      <c r="Z125" s="514"/>
      <c r="AA125" s="529" t="s">
        <v>46</v>
      </c>
      <c r="AB125" s="530"/>
      <c r="AC125" s="531"/>
      <c r="AD125" s="208"/>
      <c r="AE125" s="209"/>
      <c r="AF125" s="209"/>
      <c r="AG125" s="209"/>
      <c r="AH125" s="209"/>
      <c r="AI125" s="209"/>
      <c r="AJ125" s="209"/>
      <c r="AK125" s="209"/>
      <c r="AL125" s="209"/>
      <c r="AM125" s="209"/>
      <c r="AN125" s="209"/>
      <c r="AO125" s="209"/>
      <c r="AP125" s="209"/>
      <c r="AQ125" s="209"/>
      <c r="AR125" s="209"/>
      <c r="AS125" s="209"/>
      <c r="AT125" s="209"/>
      <c r="AU125" s="209"/>
      <c r="AV125" s="209"/>
      <c r="AW125" s="209"/>
      <c r="AX125" s="209"/>
      <c r="AY125" s="209"/>
      <c r="AZ125" s="209"/>
      <c r="BA125" s="209"/>
      <c r="BB125" s="209"/>
      <c r="BC125" s="209"/>
      <c r="BD125" s="209"/>
      <c r="BE125" s="209"/>
      <c r="BF125" s="209"/>
      <c r="BG125" s="209"/>
      <c r="BH125" s="210"/>
      <c r="BW125" s="194" t="s">
        <v>513</v>
      </c>
      <c r="BX125" s="194" t="b">
        <f t="shared" ref="BX125:DB125" si="125">IF((AD124="要支援・要保護"),AD125)</f>
        <v>0</v>
      </c>
      <c r="BY125" s="194" t="b">
        <f t="shared" si="125"/>
        <v>0</v>
      </c>
      <c r="BZ125" s="194" t="b">
        <f t="shared" si="125"/>
        <v>0</v>
      </c>
      <c r="CA125" s="194" t="b">
        <f t="shared" si="125"/>
        <v>0</v>
      </c>
      <c r="CB125" s="194" t="b">
        <f t="shared" si="125"/>
        <v>0</v>
      </c>
      <c r="CC125" s="194" t="b">
        <f t="shared" si="125"/>
        <v>0</v>
      </c>
      <c r="CD125" s="194" t="b">
        <f t="shared" si="125"/>
        <v>0</v>
      </c>
      <c r="CE125" s="194" t="b">
        <f t="shared" si="125"/>
        <v>0</v>
      </c>
      <c r="CF125" s="194" t="b">
        <f t="shared" si="125"/>
        <v>0</v>
      </c>
      <c r="CG125" s="194" t="b">
        <f t="shared" si="125"/>
        <v>0</v>
      </c>
      <c r="CH125" s="194" t="b">
        <f t="shared" si="125"/>
        <v>0</v>
      </c>
      <c r="CI125" s="194" t="b">
        <f t="shared" si="125"/>
        <v>0</v>
      </c>
      <c r="CJ125" s="194" t="b">
        <f t="shared" si="125"/>
        <v>0</v>
      </c>
      <c r="CK125" s="194" t="b">
        <f t="shared" si="125"/>
        <v>0</v>
      </c>
      <c r="CL125" s="194" t="b">
        <f t="shared" si="125"/>
        <v>0</v>
      </c>
      <c r="CM125" s="194" t="b">
        <f t="shared" si="125"/>
        <v>0</v>
      </c>
      <c r="CN125" s="194" t="b">
        <f t="shared" si="125"/>
        <v>0</v>
      </c>
      <c r="CO125" s="194" t="b">
        <f t="shared" si="125"/>
        <v>0</v>
      </c>
      <c r="CP125" s="194" t="b">
        <f t="shared" si="125"/>
        <v>0</v>
      </c>
      <c r="CQ125" s="194" t="b">
        <f t="shared" si="125"/>
        <v>0</v>
      </c>
      <c r="CR125" s="194" t="b">
        <f t="shared" si="125"/>
        <v>0</v>
      </c>
      <c r="CS125" s="194" t="b">
        <f t="shared" si="125"/>
        <v>0</v>
      </c>
      <c r="CT125" s="194" t="b">
        <f t="shared" si="125"/>
        <v>0</v>
      </c>
      <c r="CU125" s="194" t="b">
        <f t="shared" si="125"/>
        <v>0</v>
      </c>
      <c r="CV125" s="194" t="b">
        <f t="shared" si="125"/>
        <v>0</v>
      </c>
      <c r="CW125" s="194" t="b">
        <f t="shared" si="125"/>
        <v>0</v>
      </c>
      <c r="CX125" s="194" t="b">
        <f t="shared" si="125"/>
        <v>0</v>
      </c>
      <c r="CY125" s="194" t="b">
        <f t="shared" si="125"/>
        <v>0</v>
      </c>
      <c r="CZ125" s="194" t="b">
        <f t="shared" si="125"/>
        <v>0</v>
      </c>
      <c r="DA125" s="194" t="b">
        <f t="shared" si="125"/>
        <v>0</v>
      </c>
      <c r="DB125" s="194" t="b">
        <f t="shared" si="125"/>
        <v>0</v>
      </c>
      <c r="DC125" s="194">
        <f t="shared" si="123"/>
        <v>0</v>
      </c>
    </row>
    <row r="126" spans="1:107" ht="15.75" customHeight="1">
      <c r="A126" s="532"/>
      <c r="B126" s="533"/>
      <c r="C126" s="536"/>
      <c r="D126" s="537"/>
      <c r="E126" s="537"/>
      <c r="F126" s="537"/>
      <c r="G126" s="538"/>
      <c r="H126" s="542"/>
      <c r="I126" s="543"/>
      <c r="J126" s="544"/>
      <c r="K126" s="548" t="str">
        <f>IF(OR(H126="",$K$7="",NOT(ISNUMBER(H126)),NOT(ISNUMBER($K$7))),"0",IF(H126&gt;$K$7,IF(DATE(YEAR($K$7),4,1)&lt;H126,"0",DATEDIF(H126,DATE(YEAR($K$7),4,1),"Y")),DATEDIF(H126,$K$7,"Y")))</f>
        <v>0</v>
      </c>
      <c r="L126" s="549"/>
      <c r="M126" s="227"/>
      <c r="N126" s="228"/>
      <c r="O126" s="553"/>
      <c r="P126" s="554"/>
      <c r="Q126" s="553"/>
      <c r="R126" s="554"/>
      <c r="S126" s="553"/>
      <c r="T126" s="554"/>
      <c r="U126" s="509">
        <f>SUM(AC128:BG128)</f>
        <v>0</v>
      </c>
      <c r="V126" s="509">
        <f>SUM(AD128:BH128)</f>
        <v>0</v>
      </c>
      <c r="W126" s="511">
        <f>SUM(AD130:BH130)</f>
        <v>0</v>
      </c>
      <c r="X126" s="512"/>
      <c r="Y126" s="511">
        <f>SUM(AD127:BH128)</f>
        <v>0</v>
      </c>
      <c r="Z126" s="512"/>
      <c r="AA126" s="229"/>
      <c r="AB126" s="515" t="s">
        <v>483</v>
      </c>
      <c r="AC126" s="516"/>
      <c r="AD126" s="230"/>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1"/>
      <c r="BA126" s="231"/>
      <c r="BB126" s="231"/>
      <c r="BC126" s="231"/>
      <c r="BD126" s="231"/>
      <c r="BE126" s="231"/>
      <c r="BF126" s="231"/>
      <c r="BG126" s="231"/>
      <c r="BH126" s="232"/>
      <c r="BO126" s="265"/>
      <c r="BP126" s="265" t="s">
        <v>503</v>
      </c>
      <c r="BQ126" s="265" t="s">
        <v>504</v>
      </c>
      <c r="BR126" s="265" t="s">
        <v>505</v>
      </c>
      <c r="BS126" s="265"/>
      <c r="BT126" s="265"/>
      <c r="BX126" s="194">
        <v>1</v>
      </c>
      <c r="BY126" s="194">
        <v>2</v>
      </c>
      <c r="BZ126" s="194">
        <v>3</v>
      </c>
      <c r="CA126" s="194">
        <v>4</v>
      </c>
      <c r="CB126" s="194">
        <v>5</v>
      </c>
      <c r="CC126" s="194">
        <v>6</v>
      </c>
      <c r="CD126" s="194">
        <v>7</v>
      </c>
      <c r="CE126" s="194">
        <v>8</v>
      </c>
      <c r="CF126" s="194">
        <v>9</v>
      </c>
      <c r="CG126" s="194">
        <v>10</v>
      </c>
      <c r="CH126" s="194">
        <v>11</v>
      </c>
      <c r="CI126" s="194">
        <v>12</v>
      </c>
      <c r="CJ126" s="194">
        <v>13</v>
      </c>
      <c r="CK126" s="194">
        <v>14</v>
      </c>
      <c r="CL126" s="194">
        <v>15</v>
      </c>
      <c r="CM126" s="194">
        <v>16</v>
      </c>
      <c r="CN126" s="194">
        <v>17</v>
      </c>
      <c r="CO126" s="194">
        <v>18</v>
      </c>
      <c r="CP126" s="194">
        <v>19</v>
      </c>
      <c r="CQ126" s="194">
        <v>20</v>
      </c>
      <c r="CR126" s="194">
        <v>21</v>
      </c>
      <c r="CS126" s="194">
        <v>22</v>
      </c>
      <c r="CT126" s="194">
        <v>23</v>
      </c>
      <c r="CU126" s="194">
        <v>24</v>
      </c>
      <c r="CV126" s="194">
        <v>25</v>
      </c>
      <c r="CW126" s="194">
        <v>26</v>
      </c>
      <c r="CX126" s="194">
        <v>27</v>
      </c>
      <c r="CY126" s="194">
        <v>28</v>
      </c>
      <c r="CZ126" s="194">
        <v>29</v>
      </c>
      <c r="DA126" s="194">
        <v>30</v>
      </c>
      <c r="DB126" s="194">
        <v>31</v>
      </c>
      <c r="DC126" s="194" t="s">
        <v>29</v>
      </c>
    </row>
    <row r="127" spans="1:107" ht="17.25" customHeight="1">
      <c r="A127" s="532"/>
      <c r="B127" s="533"/>
      <c r="C127" s="536"/>
      <c r="D127" s="537"/>
      <c r="E127" s="537"/>
      <c r="F127" s="537"/>
      <c r="G127" s="538"/>
      <c r="H127" s="542"/>
      <c r="I127" s="543"/>
      <c r="J127" s="544"/>
      <c r="K127" s="550"/>
      <c r="L127" s="549"/>
      <c r="M127" s="517">
        <f>COUNTIF(AD127:BH127,"○")</f>
        <v>0</v>
      </c>
      <c r="N127" s="518"/>
      <c r="O127" s="553"/>
      <c r="P127" s="554"/>
      <c r="Q127" s="553"/>
      <c r="R127" s="554"/>
      <c r="S127" s="553"/>
      <c r="T127" s="554"/>
      <c r="U127" s="509"/>
      <c r="V127" s="509"/>
      <c r="W127" s="511"/>
      <c r="X127" s="512"/>
      <c r="Y127" s="511"/>
      <c r="Z127" s="512"/>
      <c r="AA127" s="523" t="s">
        <v>44</v>
      </c>
      <c r="AB127" s="524"/>
      <c r="AC127" s="525"/>
      <c r="AD127" s="230"/>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1"/>
      <c r="BA127" s="231"/>
      <c r="BB127" s="231"/>
      <c r="BC127" s="231"/>
      <c r="BD127" s="231"/>
      <c r="BE127" s="231"/>
      <c r="BF127" s="231"/>
      <c r="BG127" s="231"/>
      <c r="BH127" s="232"/>
      <c r="BO127" s="265" t="s">
        <v>506</v>
      </c>
      <c r="BP127" s="265">
        <f>IF(AND(K126=0,Y126&gt;0),Y126,)</f>
        <v>0</v>
      </c>
      <c r="BQ127" s="265">
        <f>IF(AND(K126=1,Y126&gt;0),Y126,)</f>
        <v>0</v>
      </c>
      <c r="BR127" s="265">
        <f>IF(AND(K126=2,Y126&gt;0),Y126,)</f>
        <v>0</v>
      </c>
      <c r="BS127" s="265" t="s">
        <v>507</v>
      </c>
      <c r="BT127" s="265" t="b">
        <f>IF((O126="あり"),U126)</f>
        <v>0</v>
      </c>
      <c r="BW127" s="194" t="s">
        <v>510</v>
      </c>
      <c r="BX127" s="265" t="b">
        <f t="shared" ref="BX127:DB127" si="126">IF((AD129="生保"),AD130)</f>
        <v>0</v>
      </c>
      <c r="BY127" s="194" t="b">
        <f t="shared" si="126"/>
        <v>0</v>
      </c>
      <c r="BZ127" s="194" t="b">
        <f t="shared" si="126"/>
        <v>0</v>
      </c>
      <c r="CA127" s="194" t="b">
        <f t="shared" si="126"/>
        <v>0</v>
      </c>
      <c r="CB127" s="194" t="b">
        <f t="shared" si="126"/>
        <v>0</v>
      </c>
      <c r="CC127" s="194" t="b">
        <f t="shared" si="126"/>
        <v>0</v>
      </c>
      <c r="CD127" s="194" t="b">
        <f t="shared" si="126"/>
        <v>0</v>
      </c>
      <c r="CE127" s="194" t="b">
        <f t="shared" si="126"/>
        <v>0</v>
      </c>
      <c r="CF127" s="194" t="b">
        <f t="shared" si="126"/>
        <v>0</v>
      </c>
      <c r="CG127" s="194" t="b">
        <f t="shared" si="126"/>
        <v>0</v>
      </c>
      <c r="CH127" s="194" t="b">
        <f t="shared" si="126"/>
        <v>0</v>
      </c>
      <c r="CI127" s="194" t="b">
        <f t="shared" si="126"/>
        <v>0</v>
      </c>
      <c r="CJ127" s="194" t="b">
        <f t="shared" si="126"/>
        <v>0</v>
      </c>
      <c r="CK127" s="194" t="b">
        <f t="shared" si="126"/>
        <v>0</v>
      </c>
      <c r="CL127" s="194" t="b">
        <f t="shared" si="126"/>
        <v>0</v>
      </c>
      <c r="CM127" s="194" t="b">
        <f t="shared" si="126"/>
        <v>0</v>
      </c>
      <c r="CN127" s="194" t="b">
        <f t="shared" si="126"/>
        <v>0</v>
      </c>
      <c r="CO127" s="194" t="b">
        <f t="shared" si="126"/>
        <v>0</v>
      </c>
      <c r="CP127" s="194" t="b">
        <f t="shared" si="126"/>
        <v>0</v>
      </c>
      <c r="CQ127" s="194" t="b">
        <f t="shared" si="126"/>
        <v>0</v>
      </c>
      <c r="CR127" s="194" t="b">
        <f t="shared" si="126"/>
        <v>0</v>
      </c>
      <c r="CS127" s="194" t="b">
        <f t="shared" si="126"/>
        <v>0</v>
      </c>
      <c r="CT127" s="194" t="b">
        <f t="shared" si="126"/>
        <v>0</v>
      </c>
      <c r="CU127" s="194" t="b">
        <f t="shared" si="126"/>
        <v>0</v>
      </c>
      <c r="CV127" s="194" t="b">
        <f t="shared" si="126"/>
        <v>0</v>
      </c>
      <c r="CW127" s="194" t="b">
        <f t="shared" si="126"/>
        <v>0</v>
      </c>
      <c r="CX127" s="194" t="b">
        <f t="shared" si="126"/>
        <v>0</v>
      </c>
      <c r="CY127" s="194" t="b">
        <f t="shared" si="126"/>
        <v>0</v>
      </c>
      <c r="CZ127" s="194" t="b">
        <f t="shared" si="126"/>
        <v>0</v>
      </c>
      <c r="DA127" s="194" t="b">
        <f t="shared" si="126"/>
        <v>0</v>
      </c>
      <c r="DB127" s="194" t="b">
        <f t="shared" si="126"/>
        <v>0</v>
      </c>
      <c r="DC127" s="194">
        <f>SUM(BX127:DB127)</f>
        <v>0</v>
      </c>
    </row>
    <row r="128" spans="1:107" ht="17.25" customHeight="1">
      <c r="A128" s="532"/>
      <c r="B128" s="533"/>
      <c r="C128" s="536"/>
      <c r="D128" s="537"/>
      <c r="E128" s="537"/>
      <c r="F128" s="537"/>
      <c r="G128" s="538"/>
      <c r="H128" s="542"/>
      <c r="I128" s="543"/>
      <c r="J128" s="544"/>
      <c r="K128" s="550"/>
      <c r="L128" s="549"/>
      <c r="M128" s="519"/>
      <c r="N128" s="520"/>
      <c r="O128" s="553"/>
      <c r="P128" s="554"/>
      <c r="Q128" s="553"/>
      <c r="R128" s="554"/>
      <c r="S128" s="553"/>
      <c r="T128" s="554"/>
      <c r="U128" s="509"/>
      <c r="V128" s="509"/>
      <c r="W128" s="511"/>
      <c r="X128" s="512"/>
      <c r="Y128" s="511"/>
      <c r="Z128" s="512"/>
      <c r="AA128" s="233"/>
      <c r="AB128" s="526" t="s">
        <v>500</v>
      </c>
      <c r="AC128" s="527"/>
      <c r="AD128" s="234"/>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1"/>
      <c r="BA128" s="231"/>
      <c r="BB128" s="231"/>
      <c r="BC128" s="231"/>
      <c r="BD128" s="231"/>
      <c r="BE128" s="231"/>
      <c r="BF128" s="231"/>
      <c r="BG128" s="231"/>
      <c r="BH128" s="235"/>
      <c r="BO128" s="265"/>
      <c r="BP128" s="265"/>
      <c r="BQ128" s="265"/>
      <c r="BR128" s="265"/>
      <c r="BS128" s="265" t="s">
        <v>508</v>
      </c>
      <c r="BT128" s="265" t="b">
        <f>IF((Q126="あり"),U126)</f>
        <v>0</v>
      </c>
      <c r="BW128" s="194" t="s">
        <v>511</v>
      </c>
      <c r="BX128" s="194" t="b">
        <f t="shared" ref="BX128:DB128" si="127">IF((AD129="非課税"),AD130)</f>
        <v>0</v>
      </c>
      <c r="BY128" s="194" t="b">
        <f t="shared" si="127"/>
        <v>0</v>
      </c>
      <c r="BZ128" s="194" t="b">
        <f t="shared" si="127"/>
        <v>0</v>
      </c>
      <c r="CA128" s="194" t="b">
        <f t="shared" si="127"/>
        <v>0</v>
      </c>
      <c r="CB128" s="194" t="b">
        <f t="shared" si="127"/>
        <v>0</v>
      </c>
      <c r="CC128" s="194" t="b">
        <f t="shared" si="127"/>
        <v>0</v>
      </c>
      <c r="CD128" s="194" t="b">
        <f t="shared" si="127"/>
        <v>0</v>
      </c>
      <c r="CE128" s="194" t="b">
        <f t="shared" si="127"/>
        <v>0</v>
      </c>
      <c r="CF128" s="194" t="b">
        <f t="shared" si="127"/>
        <v>0</v>
      </c>
      <c r="CG128" s="194" t="b">
        <f t="shared" si="127"/>
        <v>0</v>
      </c>
      <c r="CH128" s="194" t="b">
        <f t="shared" si="127"/>
        <v>0</v>
      </c>
      <c r="CI128" s="194" t="b">
        <f t="shared" si="127"/>
        <v>0</v>
      </c>
      <c r="CJ128" s="194" t="b">
        <f t="shared" si="127"/>
        <v>0</v>
      </c>
      <c r="CK128" s="194" t="b">
        <f t="shared" si="127"/>
        <v>0</v>
      </c>
      <c r="CL128" s="194" t="b">
        <f t="shared" si="127"/>
        <v>0</v>
      </c>
      <c r="CM128" s="194" t="b">
        <f t="shared" si="127"/>
        <v>0</v>
      </c>
      <c r="CN128" s="194" t="b">
        <f t="shared" si="127"/>
        <v>0</v>
      </c>
      <c r="CO128" s="194" t="b">
        <f t="shared" si="127"/>
        <v>0</v>
      </c>
      <c r="CP128" s="194" t="b">
        <f t="shared" si="127"/>
        <v>0</v>
      </c>
      <c r="CQ128" s="194" t="b">
        <f t="shared" si="127"/>
        <v>0</v>
      </c>
      <c r="CR128" s="194" t="b">
        <f t="shared" si="127"/>
        <v>0</v>
      </c>
      <c r="CS128" s="194" t="b">
        <f t="shared" si="127"/>
        <v>0</v>
      </c>
      <c r="CT128" s="194" t="b">
        <f t="shared" si="127"/>
        <v>0</v>
      </c>
      <c r="CU128" s="194" t="b">
        <f t="shared" si="127"/>
        <v>0</v>
      </c>
      <c r="CV128" s="194" t="b">
        <f t="shared" si="127"/>
        <v>0</v>
      </c>
      <c r="CW128" s="194" t="b">
        <f t="shared" si="127"/>
        <v>0</v>
      </c>
      <c r="CX128" s="194" t="b">
        <f t="shared" si="127"/>
        <v>0</v>
      </c>
      <c r="CY128" s="194" t="b">
        <f t="shared" si="127"/>
        <v>0</v>
      </c>
      <c r="CZ128" s="194" t="b">
        <f t="shared" si="127"/>
        <v>0</v>
      </c>
      <c r="DA128" s="194" t="b">
        <f t="shared" si="127"/>
        <v>0</v>
      </c>
      <c r="DB128" s="194" t="b">
        <f t="shared" si="127"/>
        <v>0</v>
      </c>
      <c r="DC128" s="194">
        <f t="shared" ref="DC128:DC130" si="128">SUM(BX128:DB128)</f>
        <v>0</v>
      </c>
    </row>
    <row r="129" spans="1:107" ht="15.75" customHeight="1">
      <c r="A129" s="532"/>
      <c r="B129" s="533"/>
      <c r="C129" s="536"/>
      <c r="D129" s="537"/>
      <c r="E129" s="537"/>
      <c r="F129" s="537"/>
      <c r="G129" s="538"/>
      <c r="H129" s="542"/>
      <c r="I129" s="543"/>
      <c r="J129" s="544"/>
      <c r="K129" s="550"/>
      <c r="L129" s="549"/>
      <c r="M129" s="519"/>
      <c r="N129" s="520"/>
      <c r="O129" s="553"/>
      <c r="P129" s="554"/>
      <c r="Q129" s="553"/>
      <c r="R129" s="554"/>
      <c r="S129" s="553"/>
      <c r="T129" s="554"/>
      <c r="U129" s="509"/>
      <c r="V129" s="509"/>
      <c r="W129" s="511"/>
      <c r="X129" s="512"/>
      <c r="Y129" s="511"/>
      <c r="Z129" s="512"/>
      <c r="AA129" s="528" t="s">
        <v>45</v>
      </c>
      <c r="AB129" s="526"/>
      <c r="AC129" s="527"/>
      <c r="AD129" s="236"/>
      <c r="AE129" s="237"/>
      <c r="AF129" s="237"/>
      <c r="AG129" s="238"/>
      <c r="AH129" s="238"/>
      <c r="AI129" s="239"/>
      <c r="AJ129" s="238"/>
      <c r="AK129" s="237"/>
      <c r="AL129" s="238"/>
      <c r="AM129" s="240"/>
      <c r="AN129" s="239"/>
      <c r="AO129" s="237"/>
      <c r="AP129" s="237"/>
      <c r="AQ129" s="238"/>
      <c r="AR129" s="239"/>
      <c r="AS129" s="238"/>
      <c r="AT129" s="238"/>
      <c r="AU129" s="238"/>
      <c r="AV129" s="239"/>
      <c r="AW129" s="238"/>
      <c r="AX129" s="239"/>
      <c r="AY129" s="238"/>
      <c r="AZ129" s="238"/>
      <c r="BA129" s="239"/>
      <c r="BB129" s="237"/>
      <c r="BC129" s="238"/>
      <c r="BD129" s="239"/>
      <c r="BE129" s="237"/>
      <c r="BF129" s="238"/>
      <c r="BG129" s="239"/>
      <c r="BH129" s="241"/>
      <c r="BO129" s="265"/>
      <c r="BP129" s="265"/>
      <c r="BQ129" s="265"/>
      <c r="BR129" s="265"/>
      <c r="BS129" s="265" t="s">
        <v>509</v>
      </c>
      <c r="BT129" s="265" t="b">
        <f>IF((S126="あり"),U126)</f>
        <v>0</v>
      </c>
      <c r="BW129" s="194" t="s">
        <v>512</v>
      </c>
      <c r="BX129" s="194" t="b">
        <f t="shared" ref="BX129:DB129" si="129">IF((AD129="360万未満"),AD130)</f>
        <v>0</v>
      </c>
      <c r="BY129" s="194" t="b">
        <f t="shared" si="129"/>
        <v>0</v>
      </c>
      <c r="BZ129" s="194" t="b">
        <f t="shared" si="129"/>
        <v>0</v>
      </c>
      <c r="CA129" s="194" t="b">
        <f t="shared" si="129"/>
        <v>0</v>
      </c>
      <c r="CB129" s="194" t="b">
        <f t="shared" si="129"/>
        <v>0</v>
      </c>
      <c r="CC129" s="194" t="b">
        <f t="shared" si="129"/>
        <v>0</v>
      </c>
      <c r="CD129" s="194" t="b">
        <f t="shared" si="129"/>
        <v>0</v>
      </c>
      <c r="CE129" s="194" t="b">
        <f t="shared" si="129"/>
        <v>0</v>
      </c>
      <c r="CF129" s="194" t="b">
        <f t="shared" si="129"/>
        <v>0</v>
      </c>
      <c r="CG129" s="194" t="b">
        <f t="shared" si="129"/>
        <v>0</v>
      </c>
      <c r="CH129" s="194" t="b">
        <f t="shared" si="129"/>
        <v>0</v>
      </c>
      <c r="CI129" s="194" t="b">
        <f t="shared" si="129"/>
        <v>0</v>
      </c>
      <c r="CJ129" s="194" t="b">
        <f t="shared" si="129"/>
        <v>0</v>
      </c>
      <c r="CK129" s="194" t="b">
        <f t="shared" si="129"/>
        <v>0</v>
      </c>
      <c r="CL129" s="194" t="b">
        <f t="shared" si="129"/>
        <v>0</v>
      </c>
      <c r="CM129" s="194" t="b">
        <f t="shared" si="129"/>
        <v>0</v>
      </c>
      <c r="CN129" s="194" t="b">
        <f t="shared" si="129"/>
        <v>0</v>
      </c>
      <c r="CO129" s="194" t="b">
        <f t="shared" si="129"/>
        <v>0</v>
      </c>
      <c r="CP129" s="194" t="b">
        <f t="shared" si="129"/>
        <v>0</v>
      </c>
      <c r="CQ129" s="194" t="b">
        <f t="shared" si="129"/>
        <v>0</v>
      </c>
      <c r="CR129" s="194" t="b">
        <f t="shared" si="129"/>
        <v>0</v>
      </c>
      <c r="CS129" s="194" t="b">
        <f t="shared" si="129"/>
        <v>0</v>
      </c>
      <c r="CT129" s="194" t="b">
        <f t="shared" si="129"/>
        <v>0</v>
      </c>
      <c r="CU129" s="194" t="b">
        <f t="shared" si="129"/>
        <v>0</v>
      </c>
      <c r="CV129" s="194" t="b">
        <f t="shared" si="129"/>
        <v>0</v>
      </c>
      <c r="CW129" s="194" t="b">
        <f t="shared" si="129"/>
        <v>0</v>
      </c>
      <c r="CX129" s="194" t="b">
        <f t="shared" si="129"/>
        <v>0</v>
      </c>
      <c r="CY129" s="194" t="b">
        <f t="shared" si="129"/>
        <v>0</v>
      </c>
      <c r="CZ129" s="194" t="b">
        <f t="shared" si="129"/>
        <v>0</v>
      </c>
      <c r="DA129" s="194" t="b">
        <f t="shared" si="129"/>
        <v>0</v>
      </c>
      <c r="DB129" s="194" t="b">
        <f t="shared" si="129"/>
        <v>0</v>
      </c>
      <c r="DC129" s="194">
        <f t="shared" si="128"/>
        <v>0</v>
      </c>
    </row>
    <row r="130" spans="1:107" ht="17.25" customHeight="1">
      <c r="A130" s="534"/>
      <c r="B130" s="535"/>
      <c r="C130" s="539"/>
      <c r="D130" s="540"/>
      <c r="E130" s="540"/>
      <c r="F130" s="540"/>
      <c r="G130" s="541"/>
      <c r="H130" s="545"/>
      <c r="I130" s="546"/>
      <c r="J130" s="547"/>
      <c r="K130" s="551"/>
      <c r="L130" s="552"/>
      <c r="M130" s="521"/>
      <c r="N130" s="522"/>
      <c r="O130" s="555"/>
      <c r="P130" s="556"/>
      <c r="Q130" s="555"/>
      <c r="R130" s="556"/>
      <c r="S130" s="555"/>
      <c r="T130" s="556"/>
      <c r="U130" s="510"/>
      <c r="V130" s="510"/>
      <c r="W130" s="513"/>
      <c r="X130" s="514"/>
      <c r="Y130" s="513"/>
      <c r="Z130" s="514"/>
      <c r="AA130" s="529" t="s">
        <v>46</v>
      </c>
      <c r="AB130" s="530"/>
      <c r="AC130" s="531"/>
      <c r="AD130" s="208"/>
      <c r="AE130" s="209"/>
      <c r="AF130" s="209"/>
      <c r="AG130" s="209"/>
      <c r="AH130" s="209"/>
      <c r="AI130" s="209"/>
      <c r="AJ130" s="209"/>
      <c r="AK130" s="209"/>
      <c r="AL130" s="209"/>
      <c r="AM130" s="209"/>
      <c r="AN130" s="209"/>
      <c r="AO130" s="209"/>
      <c r="AP130" s="209"/>
      <c r="AQ130" s="209"/>
      <c r="AR130" s="209"/>
      <c r="AS130" s="209"/>
      <c r="AT130" s="209"/>
      <c r="AU130" s="209"/>
      <c r="AV130" s="209"/>
      <c r="AW130" s="209"/>
      <c r="AX130" s="209"/>
      <c r="AY130" s="209"/>
      <c r="AZ130" s="209"/>
      <c r="BA130" s="209"/>
      <c r="BB130" s="209"/>
      <c r="BC130" s="209"/>
      <c r="BD130" s="209"/>
      <c r="BE130" s="209"/>
      <c r="BF130" s="209"/>
      <c r="BG130" s="209"/>
      <c r="BH130" s="210"/>
      <c r="BW130" s="194" t="s">
        <v>513</v>
      </c>
      <c r="BX130" s="194" t="b">
        <f t="shared" ref="BX130:DB130" si="130">IF((AD129="要支援・要保護"),AD130)</f>
        <v>0</v>
      </c>
      <c r="BY130" s="194" t="b">
        <f t="shared" si="130"/>
        <v>0</v>
      </c>
      <c r="BZ130" s="194" t="b">
        <f t="shared" si="130"/>
        <v>0</v>
      </c>
      <c r="CA130" s="194" t="b">
        <f t="shared" si="130"/>
        <v>0</v>
      </c>
      <c r="CB130" s="194" t="b">
        <f t="shared" si="130"/>
        <v>0</v>
      </c>
      <c r="CC130" s="194" t="b">
        <f t="shared" si="130"/>
        <v>0</v>
      </c>
      <c r="CD130" s="194" t="b">
        <f t="shared" si="130"/>
        <v>0</v>
      </c>
      <c r="CE130" s="194" t="b">
        <f t="shared" si="130"/>
        <v>0</v>
      </c>
      <c r="CF130" s="194" t="b">
        <f t="shared" si="130"/>
        <v>0</v>
      </c>
      <c r="CG130" s="194" t="b">
        <f t="shared" si="130"/>
        <v>0</v>
      </c>
      <c r="CH130" s="194" t="b">
        <f t="shared" si="130"/>
        <v>0</v>
      </c>
      <c r="CI130" s="194" t="b">
        <f t="shared" si="130"/>
        <v>0</v>
      </c>
      <c r="CJ130" s="194" t="b">
        <f t="shared" si="130"/>
        <v>0</v>
      </c>
      <c r="CK130" s="194" t="b">
        <f t="shared" si="130"/>
        <v>0</v>
      </c>
      <c r="CL130" s="194" t="b">
        <f t="shared" si="130"/>
        <v>0</v>
      </c>
      <c r="CM130" s="194" t="b">
        <f t="shared" si="130"/>
        <v>0</v>
      </c>
      <c r="CN130" s="194" t="b">
        <f t="shared" si="130"/>
        <v>0</v>
      </c>
      <c r="CO130" s="194" t="b">
        <f t="shared" si="130"/>
        <v>0</v>
      </c>
      <c r="CP130" s="194" t="b">
        <f t="shared" si="130"/>
        <v>0</v>
      </c>
      <c r="CQ130" s="194" t="b">
        <f t="shared" si="130"/>
        <v>0</v>
      </c>
      <c r="CR130" s="194" t="b">
        <f t="shared" si="130"/>
        <v>0</v>
      </c>
      <c r="CS130" s="194" t="b">
        <f t="shared" si="130"/>
        <v>0</v>
      </c>
      <c r="CT130" s="194" t="b">
        <f t="shared" si="130"/>
        <v>0</v>
      </c>
      <c r="CU130" s="194" t="b">
        <f t="shared" si="130"/>
        <v>0</v>
      </c>
      <c r="CV130" s="194" t="b">
        <f t="shared" si="130"/>
        <v>0</v>
      </c>
      <c r="CW130" s="194" t="b">
        <f t="shared" si="130"/>
        <v>0</v>
      </c>
      <c r="CX130" s="194" t="b">
        <f t="shared" si="130"/>
        <v>0</v>
      </c>
      <c r="CY130" s="194" t="b">
        <f t="shared" si="130"/>
        <v>0</v>
      </c>
      <c r="CZ130" s="194" t="b">
        <f t="shared" si="130"/>
        <v>0</v>
      </c>
      <c r="DA130" s="194" t="b">
        <f t="shared" si="130"/>
        <v>0</v>
      </c>
      <c r="DB130" s="194" t="b">
        <f t="shared" si="130"/>
        <v>0</v>
      </c>
      <c r="DC130" s="194">
        <f t="shared" si="128"/>
        <v>0</v>
      </c>
    </row>
    <row r="131" spans="1:107" ht="17.25" customHeight="1">
      <c r="C131" s="616" t="s">
        <v>529</v>
      </c>
      <c r="D131" s="616"/>
      <c r="E131" s="616"/>
      <c r="F131" s="616"/>
      <c r="G131" s="616"/>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6"/>
      <c r="AL131" s="616"/>
      <c r="AM131" s="616"/>
      <c r="AN131" s="616"/>
      <c r="AO131" s="616"/>
      <c r="AP131" s="616"/>
      <c r="AQ131" s="616"/>
      <c r="AR131" s="616"/>
      <c r="AS131" s="616"/>
      <c r="AT131" s="616"/>
      <c r="AU131" s="616"/>
      <c r="AV131" s="616"/>
      <c r="AW131" s="616"/>
      <c r="AX131" s="616"/>
      <c r="AY131" s="616"/>
      <c r="AZ131" s="616"/>
      <c r="BA131" s="616"/>
      <c r="BB131" s="616"/>
      <c r="BC131" s="616"/>
      <c r="BD131" s="616"/>
      <c r="BE131" s="616"/>
      <c r="BF131" s="616"/>
      <c r="BG131" s="616"/>
      <c r="BH131" s="616"/>
    </row>
    <row r="132" spans="1:107" ht="17.25" customHeight="1">
      <c r="C132" s="617"/>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617"/>
      <c r="AM132" s="617"/>
      <c r="AN132" s="617"/>
      <c r="AO132" s="617"/>
      <c r="AP132" s="617"/>
      <c r="AQ132" s="617"/>
      <c r="AR132" s="617"/>
      <c r="AS132" s="617"/>
      <c r="AT132" s="617"/>
      <c r="AU132" s="617"/>
      <c r="AV132" s="617"/>
      <c r="AW132" s="617"/>
      <c r="AX132" s="617"/>
      <c r="AY132" s="617"/>
      <c r="AZ132" s="617"/>
      <c r="BA132" s="617"/>
      <c r="BB132" s="617"/>
      <c r="BC132" s="617"/>
      <c r="BD132" s="617"/>
      <c r="BE132" s="617"/>
      <c r="BF132" s="617"/>
      <c r="BG132" s="617"/>
      <c r="BH132" s="617"/>
      <c r="BO132" s="265" t="s">
        <v>506</v>
      </c>
      <c r="BP132" s="265">
        <f>SUM(BP12+BP17+BP22+BP27+BP32+BP37+BP42+BP47+BP52+BP57+BP62+BP67+BP72+BP77+BP82+BP87+BP92+BP97+BP102+BP107+BP112+BP117+BP122+BP127)</f>
        <v>0</v>
      </c>
      <c r="BQ132" s="265">
        <f t="shared" ref="BQ132:BR132" si="131">SUM(BQ12+BQ17+BQ22+BQ27+BQ32+BQ37+BQ42+BQ47+BQ52+BQ57+BQ62+BQ67+BQ72+BQ77+BQ82+BQ87+BQ92+BQ97+BQ102+BQ107+BQ112+BQ117+BQ122+BQ127)</f>
        <v>0</v>
      </c>
      <c r="BR132" s="265">
        <f t="shared" si="131"/>
        <v>0</v>
      </c>
      <c r="BS132" s="265" t="s">
        <v>507</v>
      </c>
      <c r="BT132" s="265">
        <f>SUM(BT12+BT17+BT22+BT27+BT32+BT37+BT42+BT47+BT52+BT57+BT62+BT67+BT72+BT77+BT82+BT87+BT92+BT97+BT102+BT107+BT112+BT117+BT122+BT127)</f>
        <v>0</v>
      </c>
      <c r="BW132" s="194" t="s">
        <v>510</v>
      </c>
      <c r="BX132" s="265">
        <f>SUM(BX12+BX17+BX22+BX27+BX32+BX37+BX42+BX47+BX52+BX57+BX62+BX67+BX72+BX77+BX82+BX87+BX92+BX97+BX102+BX107+BX112+BX117+BX122+BX127)</f>
        <v>0</v>
      </c>
      <c r="BY132" s="194">
        <f t="shared" ref="BY132:DB132" si="132">SUM(BY12+BY17+BY22+BY27+BY32+BY37+BY42+BY47+BY52+BY57+BY62+BY67+BY72+BY77+BY82+BY87+BY92+BY97+BY102+BY107+BY112+BY117+BY122+BY127)</f>
        <v>0</v>
      </c>
      <c r="BZ132" s="194">
        <f t="shared" si="132"/>
        <v>0</v>
      </c>
      <c r="CA132" s="194">
        <f t="shared" si="132"/>
        <v>0</v>
      </c>
      <c r="CB132" s="194">
        <f t="shared" si="132"/>
        <v>0</v>
      </c>
      <c r="CC132" s="194">
        <f t="shared" si="132"/>
        <v>0</v>
      </c>
      <c r="CD132" s="194">
        <f t="shared" si="132"/>
        <v>0</v>
      </c>
      <c r="CE132" s="194">
        <f t="shared" si="132"/>
        <v>0</v>
      </c>
      <c r="CF132" s="194">
        <f t="shared" si="132"/>
        <v>0</v>
      </c>
      <c r="CG132" s="194">
        <f t="shared" si="132"/>
        <v>0</v>
      </c>
      <c r="CH132" s="194">
        <f t="shared" si="132"/>
        <v>0</v>
      </c>
      <c r="CI132" s="194">
        <f t="shared" si="132"/>
        <v>0</v>
      </c>
      <c r="CJ132" s="194">
        <f t="shared" si="132"/>
        <v>0</v>
      </c>
      <c r="CK132" s="194">
        <f t="shared" si="132"/>
        <v>0</v>
      </c>
      <c r="CL132" s="194">
        <f t="shared" si="132"/>
        <v>0</v>
      </c>
      <c r="CM132" s="194">
        <f t="shared" si="132"/>
        <v>0</v>
      </c>
      <c r="CN132" s="194">
        <f t="shared" si="132"/>
        <v>0</v>
      </c>
      <c r="CO132" s="194">
        <f t="shared" si="132"/>
        <v>0</v>
      </c>
      <c r="CP132" s="194">
        <f t="shared" si="132"/>
        <v>0</v>
      </c>
      <c r="CQ132" s="194">
        <f t="shared" si="132"/>
        <v>0</v>
      </c>
      <c r="CR132" s="194">
        <f t="shared" si="132"/>
        <v>0</v>
      </c>
      <c r="CS132" s="194">
        <f t="shared" si="132"/>
        <v>0</v>
      </c>
      <c r="CT132" s="194">
        <f t="shared" si="132"/>
        <v>0</v>
      </c>
      <c r="CU132" s="194">
        <f t="shared" si="132"/>
        <v>0</v>
      </c>
      <c r="CV132" s="194">
        <f t="shared" si="132"/>
        <v>0</v>
      </c>
      <c r="CW132" s="194">
        <f t="shared" si="132"/>
        <v>0</v>
      </c>
      <c r="CX132" s="194">
        <f t="shared" si="132"/>
        <v>0</v>
      </c>
      <c r="CY132" s="194">
        <f t="shared" si="132"/>
        <v>0</v>
      </c>
      <c r="CZ132" s="194">
        <f t="shared" si="132"/>
        <v>0</v>
      </c>
      <c r="DA132" s="194">
        <f t="shared" si="132"/>
        <v>0</v>
      </c>
      <c r="DB132" s="194">
        <f t="shared" si="132"/>
        <v>0</v>
      </c>
      <c r="DC132" s="194">
        <f>SUM(BX132:DB132)</f>
        <v>0</v>
      </c>
    </row>
    <row r="133" spans="1:107" ht="17.25" customHeight="1">
      <c r="C133" s="617"/>
      <c r="D133" s="617"/>
      <c r="E133" s="617"/>
      <c r="F133" s="617"/>
      <c r="G133" s="617"/>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7"/>
      <c r="AL133" s="617"/>
      <c r="AM133" s="617"/>
      <c r="AN133" s="617"/>
      <c r="AO133" s="617"/>
      <c r="AP133" s="617"/>
      <c r="AQ133" s="617"/>
      <c r="AR133" s="617"/>
      <c r="AS133" s="617"/>
      <c r="AT133" s="617"/>
      <c r="AU133" s="617"/>
      <c r="AV133" s="617"/>
      <c r="AW133" s="617"/>
      <c r="AX133" s="617"/>
      <c r="AY133" s="617"/>
      <c r="AZ133" s="617"/>
      <c r="BA133" s="617"/>
      <c r="BB133" s="617"/>
      <c r="BC133" s="617"/>
      <c r="BD133" s="617"/>
      <c r="BE133" s="617"/>
      <c r="BF133" s="617"/>
      <c r="BG133" s="617"/>
      <c r="BH133" s="617"/>
      <c r="BO133" s="265"/>
      <c r="BP133" s="265"/>
      <c r="BQ133" s="265"/>
      <c r="BR133" s="265"/>
      <c r="BS133" s="265" t="s">
        <v>508</v>
      </c>
      <c r="BT133" s="265">
        <f t="shared" ref="BT133:BT134" si="133">SUM(BT13+BT18+BT23+BT28+BT33+BT38+BT43+BT48+BT53+BT58+BT63+BT68+BT73+BT78+BT83+BT88+BT93+BT98+BT103+BT108+BT113+BT118+BT123+BT128)</f>
        <v>0</v>
      </c>
      <c r="BW133" s="194" t="s">
        <v>511</v>
      </c>
      <c r="BX133" s="194">
        <f t="shared" ref="BX133:DB133" si="134">SUM(BX13+BX18+BX23+BX28+BX33+BX38+BX43+BX48+BX53+BX58+BX63+BX68+BX73+BX78+BX83+BX88+BX93+BX98+BX103+BX108+BX113+BX118+BX123+BX128)</f>
        <v>0</v>
      </c>
      <c r="BY133" s="194">
        <f t="shared" si="134"/>
        <v>0</v>
      </c>
      <c r="BZ133" s="194">
        <f t="shared" si="134"/>
        <v>0</v>
      </c>
      <c r="CA133" s="194">
        <f t="shared" si="134"/>
        <v>0</v>
      </c>
      <c r="CB133" s="194">
        <f t="shared" si="134"/>
        <v>0</v>
      </c>
      <c r="CC133" s="194">
        <f t="shared" si="134"/>
        <v>0</v>
      </c>
      <c r="CD133" s="194">
        <f t="shared" si="134"/>
        <v>0</v>
      </c>
      <c r="CE133" s="194">
        <f t="shared" si="134"/>
        <v>0</v>
      </c>
      <c r="CF133" s="194">
        <f t="shared" si="134"/>
        <v>0</v>
      </c>
      <c r="CG133" s="194">
        <f t="shared" si="134"/>
        <v>0</v>
      </c>
      <c r="CH133" s="194">
        <f t="shared" si="134"/>
        <v>0</v>
      </c>
      <c r="CI133" s="194">
        <f t="shared" si="134"/>
        <v>0</v>
      </c>
      <c r="CJ133" s="194">
        <f t="shared" si="134"/>
        <v>0</v>
      </c>
      <c r="CK133" s="194">
        <f t="shared" si="134"/>
        <v>0</v>
      </c>
      <c r="CL133" s="194">
        <f t="shared" si="134"/>
        <v>0</v>
      </c>
      <c r="CM133" s="194">
        <f t="shared" si="134"/>
        <v>0</v>
      </c>
      <c r="CN133" s="194">
        <f t="shared" si="134"/>
        <v>0</v>
      </c>
      <c r="CO133" s="194">
        <f t="shared" si="134"/>
        <v>0</v>
      </c>
      <c r="CP133" s="194">
        <f t="shared" si="134"/>
        <v>0</v>
      </c>
      <c r="CQ133" s="194">
        <f t="shared" si="134"/>
        <v>0</v>
      </c>
      <c r="CR133" s="194">
        <f t="shared" si="134"/>
        <v>0</v>
      </c>
      <c r="CS133" s="194">
        <f t="shared" si="134"/>
        <v>0</v>
      </c>
      <c r="CT133" s="194">
        <f t="shared" si="134"/>
        <v>0</v>
      </c>
      <c r="CU133" s="194">
        <f t="shared" si="134"/>
        <v>0</v>
      </c>
      <c r="CV133" s="194">
        <f t="shared" si="134"/>
        <v>0</v>
      </c>
      <c r="CW133" s="194">
        <f t="shared" si="134"/>
        <v>0</v>
      </c>
      <c r="CX133" s="194">
        <f t="shared" si="134"/>
        <v>0</v>
      </c>
      <c r="CY133" s="194">
        <f t="shared" si="134"/>
        <v>0</v>
      </c>
      <c r="CZ133" s="194">
        <f t="shared" si="134"/>
        <v>0</v>
      </c>
      <c r="DA133" s="194">
        <f t="shared" si="134"/>
        <v>0</v>
      </c>
      <c r="DB133" s="194">
        <f t="shared" si="134"/>
        <v>0</v>
      </c>
      <c r="DC133" s="194">
        <f t="shared" ref="DC133:DC135" si="135">SUM(BX133:DB133)</f>
        <v>0</v>
      </c>
    </row>
    <row r="134" spans="1:107" ht="17.25" customHeight="1">
      <c r="C134" s="617"/>
      <c r="D134" s="617"/>
      <c r="E134" s="617"/>
      <c r="F134" s="617"/>
      <c r="G134" s="617"/>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7"/>
      <c r="AL134" s="617"/>
      <c r="AM134" s="617"/>
      <c r="AN134" s="617"/>
      <c r="AO134" s="617"/>
      <c r="AP134" s="617"/>
      <c r="AQ134" s="617"/>
      <c r="AR134" s="617"/>
      <c r="AS134" s="617"/>
      <c r="AT134" s="617"/>
      <c r="AU134" s="617"/>
      <c r="AV134" s="617"/>
      <c r="AW134" s="617"/>
      <c r="AX134" s="617"/>
      <c r="AY134" s="617"/>
      <c r="AZ134" s="617"/>
      <c r="BA134" s="617"/>
      <c r="BB134" s="617"/>
      <c r="BC134" s="617"/>
      <c r="BD134" s="617"/>
      <c r="BE134" s="617"/>
      <c r="BF134" s="617"/>
      <c r="BG134" s="617"/>
      <c r="BH134" s="617"/>
      <c r="BO134" s="265"/>
      <c r="BP134" s="265"/>
      <c r="BQ134" s="265"/>
      <c r="BR134" s="265"/>
      <c r="BS134" s="265" t="s">
        <v>509</v>
      </c>
      <c r="BT134" s="265">
        <f t="shared" si="133"/>
        <v>0</v>
      </c>
      <c r="BW134" s="194" t="s">
        <v>512</v>
      </c>
      <c r="BX134" s="194">
        <f t="shared" ref="BX134:DB134" si="136">SUM(BX14+BX19+BX24+BX29+BX34+BX39+BX44+BX49+BX54+BX59+BX64+BX69+BX74+BX79+BX84+BX89+BX94+BX99+BX104+BX109+BX114+BX119+BX124+BX129)</f>
        <v>0</v>
      </c>
      <c r="BY134" s="194">
        <f t="shared" si="136"/>
        <v>0</v>
      </c>
      <c r="BZ134" s="194">
        <f t="shared" si="136"/>
        <v>0</v>
      </c>
      <c r="CA134" s="194">
        <f t="shared" si="136"/>
        <v>0</v>
      </c>
      <c r="CB134" s="194">
        <f t="shared" si="136"/>
        <v>0</v>
      </c>
      <c r="CC134" s="194">
        <f t="shared" si="136"/>
        <v>0</v>
      </c>
      <c r="CD134" s="194">
        <f t="shared" si="136"/>
        <v>0</v>
      </c>
      <c r="CE134" s="194">
        <f t="shared" si="136"/>
        <v>0</v>
      </c>
      <c r="CF134" s="194">
        <f t="shared" si="136"/>
        <v>0</v>
      </c>
      <c r="CG134" s="194">
        <f t="shared" si="136"/>
        <v>0</v>
      </c>
      <c r="CH134" s="194">
        <f t="shared" si="136"/>
        <v>0</v>
      </c>
      <c r="CI134" s="194">
        <f t="shared" si="136"/>
        <v>0</v>
      </c>
      <c r="CJ134" s="194">
        <f t="shared" si="136"/>
        <v>0</v>
      </c>
      <c r="CK134" s="194">
        <f t="shared" si="136"/>
        <v>0</v>
      </c>
      <c r="CL134" s="194">
        <f t="shared" si="136"/>
        <v>0</v>
      </c>
      <c r="CM134" s="194">
        <f t="shared" si="136"/>
        <v>0</v>
      </c>
      <c r="CN134" s="194">
        <f t="shared" si="136"/>
        <v>0</v>
      </c>
      <c r="CO134" s="194">
        <f t="shared" si="136"/>
        <v>0</v>
      </c>
      <c r="CP134" s="194">
        <f t="shared" si="136"/>
        <v>0</v>
      </c>
      <c r="CQ134" s="194">
        <f t="shared" si="136"/>
        <v>0</v>
      </c>
      <c r="CR134" s="194">
        <f t="shared" si="136"/>
        <v>0</v>
      </c>
      <c r="CS134" s="194">
        <f t="shared" si="136"/>
        <v>0</v>
      </c>
      <c r="CT134" s="194">
        <f t="shared" si="136"/>
        <v>0</v>
      </c>
      <c r="CU134" s="194">
        <f t="shared" si="136"/>
        <v>0</v>
      </c>
      <c r="CV134" s="194">
        <f t="shared" si="136"/>
        <v>0</v>
      </c>
      <c r="CW134" s="194">
        <f t="shared" si="136"/>
        <v>0</v>
      </c>
      <c r="CX134" s="194">
        <f t="shared" si="136"/>
        <v>0</v>
      </c>
      <c r="CY134" s="194">
        <f t="shared" si="136"/>
        <v>0</v>
      </c>
      <c r="CZ134" s="194">
        <f t="shared" si="136"/>
        <v>0</v>
      </c>
      <c r="DA134" s="194">
        <f t="shared" si="136"/>
        <v>0</v>
      </c>
      <c r="DB134" s="194">
        <f t="shared" si="136"/>
        <v>0</v>
      </c>
      <c r="DC134" s="194">
        <f t="shared" si="135"/>
        <v>0</v>
      </c>
    </row>
    <row r="135" spans="1:107" ht="17.25" customHeight="1">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7"/>
      <c r="AY135" s="617"/>
      <c r="AZ135" s="617"/>
      <c r="BA135" s="617"/>
      <c r="BB135" s="617"/>
      <c r="BC135" s="617"/>
      <c r="BD135" s="617"/>
      <c r="BE135" s="617"/>
      <c r="BF135" s="617"/>
      <c r="BG135" s="617"/>
      <c r="BH135" s="617"/>
      <c r="BW135" s="194" t="s">
        <v>513</v>
      </c>
      <c r="BX135" s="194">
        <f t="shared" ref="BX135:DB135" si="137">SUM(BX15+BX20+BX25+BX30+BX35+BX40+BX45+BX50+BX55+BX60+BX65+BX70+BX75+BX80+BX85+BX90+BX95+BX100+BX105+BX110+BX115+BX120+BX125+BX130)</f>
        <v>0</v>
      </c>
      <c r="BY135" s="194">
        <f t="shared" si="137"/>
        <v>0</v>
      </c>
      <c r="BZ135" s="194">
        <f t="shared" si="137"/>
        <v>0</v>
      </c>
      <c r="CA135" s="194">
        <f t="shared" si="137"/>
        <v>0</v>
      </c>
      <c r="CB135" s="194">
        <f t="shared" si="137"/>
        <v>0</v>
      </c>
      <c r="CC135" s="194">
        <f t="shared" si="137"/>
        <v>0</v>
      </c>
      <c r="CD135" s="194">
        <f t="shared" si="137"/>
        <v>0</v>
      </c>
      <c r="CE135" s="194">
        <f t="shared" si="137"/>
        <v>0</v>
      </c>
      <c r="CF135" s="194">
        <f t="shared" si="137"/>
        <v>0</v>
      </c>
      <c r="CG135" s="194">
        <f t="shared" si="137"/>
        <v>0</v>
      </c>
      <c r="CH135" s="194">
        <f t="shared" si="137"/>
        <v>0</v>
      </c>
      <c r="CI135" s="194">
        <f t="shared" si="137"/>
        <v>0</v>
      </c>
      <c r="CJ135" s="194">
        <f t="shared" si="137"/>
        <v>0</v>
      </c>
      <c r="CK135" s="194">
        <f t="shared" si="137"/>
        <v>0</v>
      </c>
      <c r="CL135" s="194">
        <f t="shared" si="137"/>
        <v>0</v>
      </c>
      <c r="CM135" s="194">
        <f t="shared" si="137"/>
        <v>0</v>
      </c>
      <c r="CN135" s="194">
        <f t="shared" si="137"/>
        <v>0</v>
      </c>
      <c r="CO135" s="194">
        <f t="shared" si="137"/>
        <v>0</v>
      </c>
      <c r="CP135" s="194">
        <f t="shared" si="137"/>
        <v>0</v>
      </c>
      <c r="CQ135" s="194">
        <f t="shared" si="137"/>
        <v>0</v>
      </c>
      <c r="CR135" s="194">
        <f t="shared" si="137"/>
        <v>0</v>
      </c>
      <c r="CS135" s="194">
        <f t="shared" si="137"/>
        <v>0</v>
      </c>
      <c r="CT135" s="194">
        <f t="shared" si="137"/>
        <v>0</v>
      </c>
      <c r="CU135" s="194">
        <f t="shared" si="137"/>
        <v>0</v>
      </c>
      <c r="CV135" s="194">
        <f t="shared" si="137"/>
        <v>0</v>
      </c>
      <c r="CW135" s="194">
        <f t="shared" si="137"/>
        <v>0</v>
      </c>
      <c r="CX135" s="194">
        <f t="shared" si="137"/>
        <v>0</v>
      </c>
      <c r="CY135" s="194">
        <f t="shared" si="137"/>
        <v>0</v>
      </c>
      <c r="CZ135" s="194">
        <f t="shared" si="137"/>
        <v>0</v>
      </c>
      <c r="DA135" s="194">
        <f t="shared" si="137"/>
        <v>0</v>
      </c>
      <c r="DB135" s="194">
        <f t="shared" si="137"/>
        <v>0</v>
      </c>
      <c r="DC135" s="194">
        <f t="shared" si="135"/>
        <v>0</v>
      </c>
    </row>
    <row r="136" spans="1:107" ht="17.25" customHeight="1" thickBot="1">
      <c r="C136" s="617"/>
      <c r="D136" s="617"/>
      <c r="E136" s="617"/>
      <c r="F136" s="617"/>
      <c r="G136" s="617"/>
      <c r="H136" s="617"/>
      <c r="I136" s="617"/>
      <c r="J136" s="617"/>
      <c r="K136" s="617"/>
      <c r="L136" s="617"/>
      <c r="M136" s="617"/>
      <c r="N136" s="617"/>
      <c r="O136" s="617"/>
      <c r="P136" s="617"/>
      <c r="Q136" s="617"/>
      <c r="R136" s="617"/>
      <c r="S136" s="617"/>
      <c r="T136" s="617"/>
      <c r="U136" s="617"/>
      <c r="V136" s="617"/>
      <c r="W136" s="617"/>
      <c r="X136" s="617"/>
      <c r="Y136" s="617"/>
      <c r="Z136" s="617"/>
      <c r="AA136" s="617"/>
      <c r="AB136" s="617"/>
      <c r="AC136" s="617"/>
      <c r="AD136" s="617"/>
      <c r="AE136" s="617"/>
      <c r="AF136" s="617"/>
      <c r="AG136" s="617"/>
      <c r="AH136" s="617"/>
      <c r="AI136" s="617"/>
      <c r="AJ136" s="617"/>
      <c r="AK136" s="617"/>
      <c r="AL136" s="617"/>
      <c r="AM136" s="617"/>
      <c r="AN136" s="617"/>
      <c r="AO136" s="617"/>
      <c r="AP136" s="617"/>
      <c r="AQ136" s="617"/>
      <c r="AR136" s="617"/>
      <c r="AS136" s="617"/>
      <c r="AT136" s="617"/>
      <c r="AU136" s="617"/>
      <c r="AV136" s="617"/>
      <c r="AW136" s="617"/>
      <c r="AX136" s="617"/>
      <c r="AY136" s="617"/>
      <c r="AZ136" s="617"/>
      <c r="BA136" s="617"/>
      <c r="BB136" s="617"/>
      <c r="BC136" s="617"/>
      <c r="BD136" s="617"/>
      <c r="BE136" s="617"/>
      <c r="BF136" s="617"/>
      <c r="BG136" s="617"/>
      <c r="BH136" s="617"/>
    </row>
    <row r="137" spans="1:107" ht="17.25" customHeight="1">
      <c r="B137" s="211"/>
      <c r="C137" s="212" t="s">
        <v>31</v>
      </c>
      <c r="D137" s="213"/>
      <c r="E137" s="213"/>
      <c r="F137" s="618"/>
      <c r="G137" s="618"/>
      <c r="H137" s="618"/>
      <c r="I137" s="618"/>
      <c r="J137" s="618"/>
      <c r="K137" s="618"/>
      <c r="L137" s="213" t="s">
        <v>15</v>
      </c>
      <c r="M137" s="213"/>
      <c r="N137" s="213"/>
      <c r="O137" s="213"/>
      <c r="P137" s="213"/>
      <c r="Q137" s="214"/>
    </row>
    <row r="138" spans="1:107" ht="17.25" customHeight="1">
      <c r="B138" s="215"/>
      <c r="C138" s="193" t="s">
        <v>32</v>
      </c>
      <c r="F138" s="619"/>
      <c r="G138" s="619"/>
      <c r="H138" s="619"/>
      <c r="I138" s="619"/>
      <c r="J138" s="619"/>
      <c r="K138" s="619"/>
      <c r="L138" s="194" t="s">
        <v>15</v>
      </c>
      <c r="Q138" s="216"/>
    </row>
    <row r="139" spans="1:107" ht="17.25" customHeight="1" thickBot="1">
      <c r="B139" s="217"/>
      <c r="C139" s="218"/>
      <c r="D139" s="218"/>
      <c r="E139" s="218"/>
      <c r="F139" s="218"/>
      <c r="G139" s="218"/>
      <c r="H139" s="219"/>
      <c r="I139" s="219"/>
      <c r="J139" s="219"/>
      <c r="K139" s="218"/>
      <c r="L139" s="218"/>
      <c r="M139" s="218"/>
      <c r="N139" s="218"/>
      <c r="O139" s="218"/>
      <c r="P139" s="218"/>
      <c r="Q139" s="220"/>
    </row>
  </sheetData>
  <sheetProtection selectLockedCells="1"/>
  <protectedRanges>
    <protectedRange sqref="C102:G105 C107:G110 C112:G115 C117:G120 C122:G125 C127:G130 C72:G75 C77:G80 C82:G85 C87:G90 C92:G95 C97:G100 C42:G45 C47:G50 C52:G55 C57:G60 C62:G65 C67:G70 C12:G15 C17:G20 C22:G25 C27:G30 C32:G35 C37:G40" name="範囲4"/>
    <protectedRange sqref="AD127:BH128 O105:T105 O112:T113 O110:T110 AD117:BH118 O115:T115 O127:T128 O120:T120 O117:T118 O125:T125 AD122:BH123 O130:T130 AD105:BH105 AD110:BH110 AD115:BH115 AD120:BH120 AD125:BH125 AD130:BH130 AD102:BH103 O102:T103 AD107:BH108 O122:T123 O107:T108 AD112:BH113 AD97:BH98 O75:T75 O82:T83 O80:T80 AD87:BH88 O85:T85 O97:T98 O90:T90 O87:T88 O95:T95 AD92:BH93 O100:T100 AD75:BH75 AD80:BH80 AD85:BH85 AD90:BH90 AD95:BH95 AD100:BH100 AD72:BH73 O72:T73 AD77:BH78 O92:T93 O77:T78 AD82:BH83 AD67:BH68 O45:T45 O52:T53 O50:T50 AD57:BH58 O55:T55 O67:T68 O60:T60 O57:T58 O65:T65 AD62:BH63 O70:T70 AD45:BH45 AD50:BH50 AD55:BH55 AD60:BH60 AD65:BH65 AD70:BH70 AD42:BH43 O42:T43 AD47:BH48 O62:T63 O47:T48 AD52:BH53 AD37:BH38 O15:T15 O22:T23 O20:T20 AD27:BH28 O25:T25 O37:T38 O30:T30 O27:T28 O35:T35 AD32:BH33 O40:T40 AD15:BH15 AD20:BH20 AD25:BH25 AD30:BH30 AD35:BH35 AD40:BH40 AD12:BH13 O12:T13 AD17:BH18 O32:T33 O17:T18 AD22:BH23 V9:V11 V13:V16 V18:V21 V23:V26 V28:V31 V33:V36 V38:V41 V43:V46 V48:V51 V53:V56 V58:V61 V63:V66 V68:V71 V73:V76 V78:V81 V83:V86 V88:V91 V93:V96 V98:V101 V103:V106 V108:V111 V113:V116 V118:V121 V123:V126 U128:V130 U9:U126" name="範囲2"/>
    <protectedRange sqref="L7" name="範囲5_1_1"/>
    <protectedRange sqref="O104:T104 O109:T109 O114:T114 O119:T119 O124:T124 O129:T129 O74:T74 O79:T79 O84:T84 O89:T89 O94:T94 O99:T99 O44:T44 O49:T49 O54:T54 O59:T59 O64:T64 O69:T69 O14:T14 O19:T19 O24:T24 O29:T29 O34:T34 O39:T39" name="範囲2_3"/>
    <protectedRange sqref="H12:J15 H17:J20 H22:J25 H27:J30 H32:J35 H37:J40 H42:J45 H47:J50 H52:J55 H57:J60 H62:J65 H67:J70 H72:J75 H77:J80 H82:J85 H87:J90 H92:J95 H97:J100 H102:J105 H107:J110 H112:J115 H117:J120 H122:J125 H127:J130" name="範囲4_1"/>
    <protectedRange sqref="C7" name="範囲3_6_1"/>
    <protectedRange sqref="AD104:BH104 AD109:BH109 AD114:BH114 AD119:BH119 AD124:BH124 AD129:BH129 AD74:BH74 AD79:BH79 AD84:BH84 AD89:BH89 AD94:BH94 AD99:BH99 AD44:BH44 AD49:BH49 AD54:BH54 AD59:BH59 AD64:BH64 AD69:BH69 AD14:BH14 AD19:BH19 AD24:BH24 AD29:BH29 AD34:BH34 AD39:BH39" name="範囲2_1"/>
  </protectedRanges>
  <dataConsolidate link="1"/>
  <mergeCells count="436">
    <mergeCell ref="C131:BH136"/>
    <mergeCell ref="F137:K137"/>
    <mergeCell ref="F138:K138"/>
    <mergeCell ref="AB128:AC128"/>
    <mergeCell ref="AA129:AC129"/>
    <mergeCell ref="AA130:AC130"/>
    <mergeCell ref="S126:T130"/>
    <mergeCell ref="W126:X130"/>
    <mergeCell ref="Y126:Z130"/>
    <mergeCell ref="AB126:AC126"/>
    <mergeCell ref="M127:N130"/>
    <mergeCell ref="AA127:AC127"/>
    <mergeCell ref="A126:B130"/>
    <mergeCell ref="C126:G130"/>
    <mergeCell ref="H126:J130"/>
    <mergeCell ref="K126:L130"/>
    <mergeCell ref="O126:P130"/>
    <mergeCell ref="Q126:R130"/>
    <mergeCell ref="U126:U130"/>
    <mergeCell ref="M122:N125"/>
    <mergeCell ref="AA122:AC122"/>
    <mergeCell ref="A121:B125"/>
    <mergeCell ref="C121:G125"/>
    <mergeCell ref="H121:J125"/>
    <mergeCell ref="K121:L125"/>
    <mergeCell ref="O121:P125"/>
    <mergeCell ref="Q121:R125"/>
    <mergeCell ref="A116:B120"/>
    <mergeCell ref="C116:G120"/>
    <mergeCell ref="S121:T125"/>
    <mergeCell ref="W121:X125"/>
    <mergeCell ref="Y121:Z125"/>
    <mergeCell ref="AB121:AC121"/>
    <mergeCell ref="U121:U125"/>
    <mergeCell ref="AB123:AC123"/>
    <mergeCell ref="AA124:AC124"/>
    <mergeCell ref="AA125:AC125"/>
    <mergeCell ref="U116:U120"/>
    <mergeCell ref="H116:J120"/>
    <mergeCell ref="K116:L120"/>
    <mergeCell ref="O116:P120"/>
    <mergeCell ref="Q116:R120"/>
    <mergeCell ref="AB113:AC113"/>
    <mergeCell ref="AA114:AC114"/>
    <mergeCell ref="AA115:AC115"/>
    <mergeCell ref="AB118:AC118"/>
    <mergeCell ref="AA119:AC119"/>
    <mergeCell ref="AA120:AC120"/>
    <mergeCell ref="M112:N115"/>
    <mergeCell ref="AA112:AC112"/>
    <mergeCell ref="S116:T120"/>
    <mergeCell ref="W116:X120"/>
    <mergeCell ref="Y116:Z120"/>
    <mergeCell ref="AB116:AC116"/>
    <mergeCell ref="M117:N120"/>
    <mergeCell ref="AA117:AC117"/>
    <mergeCell ref="A111:B115"/>
    <mergeCell ref="C111:G115"/>
    <mergeCell ref="H111:J115"/>
    <mergeCell ref="K111:L115"/>
    <mergeCell ref="O111:P115"/>
    <mergeCell ref="Q111:R115"/>
    <mergeCell ref="U111:U115"/>
    <mergeCell ref="Y91:Z95"/>
    <mergeCell ref="AB91:AC91"/>
    <mergeCell ref="AB108:AC108"/>
    <mergeCell ref="AA109:AC109"/>
    <mergeCell ref="AA110:AC110"/>
    <mergeCell ref="S111:T115"/>
    <mergeCell ref="W111:X115"/>
    <mergeCell ref="Y111:Z115"/>
    <mergeCell ref="AB111:AC111"/>
    <mergeCell ref="AA92:AC92"/>
    <mergeCell ref="AB93:AC93"/>
    <mergeCell ref="AA94:AC94"/>
    <mergeCell ref="AA95:AC95"/>
    <mergeCell ref="Y96:Z100"/>
    <mergeCell ref="AB96:AC96"/>
    <mergeCell ref="AA97:AC97"/>
    <mergeCell ref="AB98:AC98"/>
    <mergeCell ref="AA99:AC99"/>
    <mergeCell ref="AA100:AC100"/>
    <mergeCell ref="AA82:AC82"/>
    <mergeCell ref="AB83:AC83"/>
    <mergeCell ref="AA84:AC84"/>
    <mergeCell ref="AA85:AC85"/>
    <mergeCell ref="Y86:Z90"/>
    <mergeCell ref="AB86:AC86"/>
    <mergeCell ref="AA87:AC87"/>
    <mergeCell ref="AB88:AC88"/>
    <mergeCell ref="AA89:AC89"/>
    <mergeCell ref="AA90:AC90"/>
    <mergeCell ref="A106:B110"/>
    <mergeCell ref="C106:G110"/>
    <mergeCell ref="H106:J110"/>
    <mergeCell ref="K106:L110"/>
    <mergeCell ref="O106:P110"/>
    <mergeCell ref="Q106:R110"/>
    <mergeCell ref="W101:X105"/>
    <mergeCell ref="Y101:Z105"/>
    <mergeCell ref="AB101:AC101"/>
    <mergeCell ref="M102:N105"/>
    <mergeCell ref="AA102:AC102"/>
    <mergeCell ref="A101:B105"/>
    <mergeCell ref="C101:G105"/>
    <mergeCell ref="S106:T110"/>
    <mergeCell ref="W106:X110"/>
    <mergeCell ref="Y106:Z110"/>
    <mergeCell ref="AB106:AC106"/>
    <mergeCell ref="M107:N110"/>
    <mergeCell ref="AA107:AC107"/>
    <mergeCell ref="U106:U110"/>
    <mergeCell ref="H101:J105"/>
    <mergeCell ref="K101:L105"/>
    <mergeCell ref="O101:P105"/>
    <mergeCell ref="Q101:R105"/>
    <mergeCell ref="S101:T105"/>
    <mergeCell ref="AA9:AC10"/>
    <mergeCell ref="AD9:BH9"/>
    <mergeCell ref="U9:U10"/>
    <mergeCell ref="V9:V10"/>
    <mergeCell ref="W9:X10"/>
    <mergeCell ref="Y9:Z10"/>
    <mergeCell ref="O9:S9"/>
    <mergeCell ref="O10:P10"/>
    <mergeCell ref="Q10:R10"/>
    <mergeCell ref="U101:U105"/>
    <mergeCell ref="Y71:Z75"/>
    <mergeCell ref="AB71:AC71"/>
    <mergeCell ref="AA72:AC72"/>
    <mergeCell ref="AB103:AC103"/>
    <mergeCell ref="AA104:AC104"/>
    <mergeCell ref="AA105:AC105"/>
    <mergeCell ref="AB73:AC73"/>
    <mergeCell ref="Y81:Z85"/>
    <mergeCell ref="AB81:AC81"/>
    <mergeCell ref="S71:T75"/>
    <mergeCell ref="U71:U75"/>
    <mergeCell ref="W71:X75"/>
    <mergeCell ref="Y76:Z80"/>
    <mergeCell ref="A9:B10"/>
    <mergeCell ref="C9:G10"/>
    <mergeCell ref="H9:J10"/>
    <mergeCell ref="K9:L10"/>
    <mergeCell ref="M9:N10"/>
    <mergeCell ref="Y31:Z35"/>
    <mergeCell ref="AB31:AC31"/>
    <mergeCell ref="AA32:AC32"/>
    <mergeCell ref="AB33:AC33"/>
    <mergeCell ref="A11:B15"/>
    <mergeCell ref="C11:G15"/>
    <mergeCell ref="H11:J15"/>
    <mergeCell ref="K11:L15"/>
    <mergeCell ref="O11:P15"/>
    <mergeCell ref="Q11:R15"/>
    <mergeCell ref="S11:T15"/>
    <mergeCell ref="U11:U15"/>
    <mergeCell ref="W11:X15"/>
    <mergeCell ref="Y11:Z15"/>
    <mergeCell ref="AB11:AC11"/>
    <mergeCell ref="M12:N15"/>
    <mergeCell ref="AA12:AC12"/>
    <mergeCell ref="AB13:AC13"/>
    <mergeCell ref="AA14:AC14"/>
    <mergeCell ref="AV1:BB5"/>
    <mergeCell ref="BD1:BH5"/>
    <mergeCell ref="A4:D4"/>
    <mergeCell ref="E4:AB4"/>
    <mergeCell ref="R5:V5"/>
    <mergeCell ref="A7:B7"/>
    <mergeCell ref="C7:G7"/>
    <mergeCell ref="H7:J7"/>
    <mergeCell ref="K7:R7"/>
    <mergeCell ref="S7:V7"/>
    <mergeCell ref="AD7:AE7"/>
    <mergeCell ref="AB76:AC76"/>
    <mergeCell ref="M77:N80"/>
    <mergeCell ref="AA77:AC77"/>
    <mergeCell ref="AB78:AC78"/>
    <mergeCell ref="AA79:AC79"/>
    <mergeCell ref="AA80:AC80"/>
    <mergeCell ref="A71:B75"/>
    <mergeCell ref="C71:G75"/>
    <mergeCell ref="H71:J75"/>
    <mergeCell ref="K71:L75"/>
    <mergeCell ref="O71:P75"/>
    <mergeCell ref="Q71:R75"/>
    <mergeCell ref="A76:B80"/>
    <mergeCell ref="C76:G80"/>
    <mergeCell ref="H76:J80"/>
    <mergeCell ref="K76:L80"/>
    <mergeCell ref="O76:P80"/>
    <mergeCell ref="Q76:R80"/>
    <mergeCell ref="S76:T80"/>
    <mergeCell ref="U76:U80"/>
    <mergeCell ref="W76:X80"/>
    <mergeCell ref="M72:N75"/>
    <mergeCell ref="AA74:AC74"/>
    <mergeCell ref="AA75:AC75"/>
    <mergeCell ref="A81:B85"/>
    <mergeCell ref="C81:G85"/>
    <mergeCell ref="H81:J85"/>
    <mergeCell ref="K81:L85"/>
    <mergeCell ref="O81:P85"/>
    <mergeCell ref="Q81:R85"/>
    <mergeCell ref="S81:T85"/>
    <mergeCell ref="U81:U85"/>
    <mergeCell ref="W81:X85"/>
    <mergeCell ref="M82:N85"/>
    <mergeCell ref="A86:B90"/>
    <mergeCell ref="C86:G90"/>
    <mergeCell ref="H86:J90"/>
    <mergeCell ref="K86:L90"/>
    <mergeCell ref="O86:P90"/>
    <mergeCell ref="Q86:R90"/>
    <mergeCell ref="S86:T90"/>
    <mergeCell ref="U86:U90"/>
    <mergeCell ref="W86:X90"/>
    <mergeCell ref="M87:N90"/>
    <mergeCell ref="A91:B95"/>
    <mergeCell ref="C91:G95"/>
    <mergeCell ref="H91:J95"/>
    <mergeCell ref="K91:L95"/>
    <mergeCell ref="O91:P95"/>
    <mergeCell ref="Q91:R95"/>
    <mergeCell ref="S91:T95"/>
    <mergeCell ref="U91:U95"/>
    <mergeCell ref="W91:X95"/>
    <mergeCell ref="M92:N95"/>
    <mergeCell ref="A96:B100"/>
    <mergeCell ref="C96:G100"/>
    <mergeCell ref="H96:J100"/>
    <mergeCell ref="K96:L100"/>
    <mergeCell ref="O96:P100"/>
    <mergeCell ref="Q96:R100"/>
    <mergeCell ref="S96:T100"/>
    <mergeCell ref="U96:U100"/>
    <mergeCell ref="W96:X100"/>
    <mergeCell ref="M97:N100"/>
    <mergeCell ref="AA15:AC15"/>
    <mergeCell ref="A16:B20"/>
    <mergeCell ref="C16:G20"/>
    <mergeCell ref="H16:J20"/>
    <mergeCell ref="K16:L20"/>
    <mergeCell ref="O16:P20"/>
    <mergeCell ref="Q16:R20"/>
    <mergeCell ref="S16:T20"/>
    <mergeCell ref="U16:U20"/>
    <mergeCell ref="W16:X20"/>
    <mergeCell ref="Y16:Z20"/>
    <mergeCell ref="AB16:AC16"/>
    <mergeCell ref="M17:N20"/>
    <mergeCell ref="AA17:AC17"/>
    <mergeCell ref="AB18:AC18"/>
    <mergeCell ref="AA19:AC19"/>
    <mergeCell ref="AA20:AC20"/>
    <mergeCell ref="V11:V15"/>
    <mergeCell ref="V16:V20"/>
    <mergeCell ref="A21:B25"/>
    <mergeCell ref="C21:G25"/>
    <mergeCell ref="H21:J25"/>
    <mergeCell ref="K21:L25"/>
    <mergeCell ref="O21:P25"/>
    <mergeCell ref="Q21:R25"/>
    <mergeCell ref="S21:T25"/>
    <mergeCell ref="U21:U25"/>
    <mergeCell ref="W21:X25"/>
    <mergeCell ref="A26:B30"/>
    <mergeCell ref="C26:G30"/>
    <mergeCell ref="H26:J30"/>
    <mergeCell ref="K26:L30"/>
    <mergeCell ref="O26:P30"/>
    <mergeCell ref="Q26:R30"/>
    <mergeCell ref="S26:T30"/>
    <mergeCell ref="U26:U30"/>
    <mergeCell ref="W26:X30"/>
    <mergeCell ref="M27:N30"/>
    <mergeCell ref="S31:T35"/>
    <mergeCell ref="U31:U35"/>
    <mergeCell ref="W31:X35"/>
    <mergeCell ref="M32:N35"/>
    <mergeCell ref="Y21:Z25"/>
    <mergeCell ref="AB21:AC21"/>
    <mergeCell ref="M22:N25"/>
    <mergeCell ref="AA22:AC22"/>
    <mergeCell ref="AB23:AC23"/>
    <mergeCell ref="AA24:AC24"/>
    <mergeCell ref="AA25:AC25"/>
    <mergeCell ref="Y26:Z30"/>
    <mergeCell ref="AB26:AC26"/>
    <mergeCell ref="AA27:AC27"/>
    <mergeCell ref="AB28:AC28"/>
    <mergeCell ref="AA29:AC29"/>
    <mergeCell ref="AA30:AC30"/>
    <mergeCell ref="AA34:AC34"/>
    <mergeCell ref="AA35:AC35"/>
    <mergeCell ref="V21:V25"/>
    <mergeCell ref="V26:V30"/>
    <mergeCell ref="Y36:Z40"/>
    <mergeCell ref="AB36:AC36"/>
    <mergeCell ref="M37:N40"/>
    <mergeCell ref="AA37:AC37"/>
    <mergeCell ref="AB38:AC38"/>
    <mergeCell ref="AA39:AC39"/>
    <mergeCell ref="AA40:AC40"/>
    <mergeCell ref="A31:B35"/>
    <mergeCell ref="C31:G35"/>
    <mergeCell ref="H31:J35"/>
    <mergeCell ref="K31:L35"/>
    <mergeCell ref="O31:P35"/>
    <mergeCell ref="Q31:R35"/>
    <mergeCell ref="V31:V35"/>
    <mergeCell ref="V36:V40"/>
    <mergeCell ref="A36:B40"/>
    <mergeCell ref="C36:G40"/>
    <mergeCell ref="H36:J40"/>
    <mergeCell ref="K36:L40"/>
    <mergeCell ref="O36:P40"/>
    <mergeCell ref="Q36:R40"/>
    <mergeCell ref="S36:T40"/>
    <mergeCell ref="U36:U40"/>
    <mergeCell ref="W36:X40"/>
    <mergeCell ref="AB41:AC41"/>
    <mergeCell ref="M42:N45"/>
    <mergeCell ref="AA42:AC42"/>
    <mergeCell ref="AB43:AC43"/>
    <mergeCell ref="AA44:AC44"/>
    <mergeCell ref="AA45:AC45"/>
    <mergeCell ref="A46:B50"/>
    <mergeCell ref="C46:G50"/>
    <mergeCell ref="H46:J50"/>
    <mergeCell ref="K46:L50"/>
    <mergeCell ref="O46:P50"/>
    <mergeCell ref="Q46:R50"/>
    <mergeCell ref="S46:T50"/>
    <mergeCell ref="U46:U50"/>
    <mergeCell ref="W46:X50"/>
    <mergeCell ref="Y46:Z50"/>
    <mergeCell ref="AB46:AC46"/>
    <mergeCell ref="M47:N50"/>
    <mergeCell ref="AA47:AC47"/>
    <mergeCell ref="AB48:AC48"/>
    <mergeCell ref="AA49:AC49"/>
    <mergeCell ref="AA50:AC50"/>
    <mergeCell ref="A41:B45"/>
    <mergeCell ref="C41:G45"/>
    <mergeCell ref="C51:G55"/>
    <mergeCell ref="H51:J55"/>
    <mergeCell ref="K51:L55"/>
    <mergeCell ref="O51:P55"/>
    <mergeCell ref="Q51:R55"/>
    <mergeCell ref="S51:T55"/>
    <mergeCell ref="U51:U55"/>
    <mergeCell ref="W51:X55"/>
    <mergeCell ref="Y41:Z45"/>
    <mergeCell ref="H41:J45"/>
    <mergeCell ref="K41:L45"/>
    <mergeCell ref="O41:P45"/>
    <mergeCell ref="Q41:R45"/>
    <mergeCell ref="S41:T45"/>
    <mergeCell ref="U41:U45"/>
    <mergeCell ref="W41:X45"/>
    <mergeCell ref="Y51:Z55"/>
    <mergeCell ref="V41:V45"/>
    <mergeCell ref="V46:V50"/>
    <mergeCell ref="AB51:AC51"/>
    <mergeCell ref="M52:N55"/>
    <mergeCell ref="AA52:AC52"/>
    <mergeCell ref="AB53:AC53"/>
    <mergeCell ref="AA54:AC54"/>
    <mergeCell ref="AA55:AC55"/>
    <mergeCell ref="A56:B60"/>
    <mergeCell ref="C56:G60"/>
    <mergeCell ref="H56:J60"/>
    <mergeCell ref="K56:L60"/>
    <mergeCell ref="O56:P60"/>
    <mergeCell ref="Q56:R60"/>
    <mergeCell ref="S56:T60"/>
    <mergeCell ref="U56:U60"/>
    <mergeCell ref="W56:X60"/>
    <mergeCell ref="Y56:Z60"/>
    <mergeCell ref="AB56:AC56"/>
    <mergeCell ref="M57:N60"/>
    <mergeCell ref="AA57:AC57"/>
    <mergeCell ref="AB58:AC58"/>
    <mergeCell ref="AA59:AC59"/>
    <mergeCell ref="AA60:AC60"/>
    <mergeCell ref="A51:B55"/>
    <mergeCell ref="V51:V55"/>
    <mergeCell ref="A61:B65"/>
    <mergeCell ref="C61:G65"/>
    <mergeCell ref="H61:J65"/>
    <mergeCell ref="K61:L65"/>
    <mergeCell ref="O61:P65"/>
    <mergeCell ref="Q61:R65"/>
    <mergeCell ref="S61:T65"/>
    <mergeCell ref="U61:U65"/>
    <mergeCell ref="W61:X65"/>
    <mergeCell ref="Y61:Z65"/>
    <mergeCell ref="AB61:AC61"/>
    <mergeCell ref="M62:N65"/>
    <mergeCell ref="AA62:AC62"/>
    <mergeCell ref="AB63:AC63"/>
    <mergeCell ref="AA64:AC64"/>
    <mergeCell ref="AA65:AC65"/>
    <mergeCell ref="A66:B70"/>
    <mergeCell ref="C66:G70"/>
    <mergeCell ref="H66:J70"/>
    <mergeCell ref="K66:L70"/>
    <mergeCell ref="O66:P70"/>
    <mergeCell ref="Q66:R70"/>
    <mergeCell ref="S66:T70"/>
    <mergeCell ref="U66:U70"/>
    <mergeCell ref="W66:X70"/>
    <mergeCell ref="Y66:Z70"/>
    <mergeCell ref="AB66:AC66"/>
    <mergeCell ref="M67:N70"/>
    <mergeCell ref="AA67:AC67"/>
    <mergeCell ref="AB68:AC68"/>
    <mergeCell ref="AA69:AC69"/>
    <mergeCell ref="AA70:AC70"/>
    <mergeCell ref="V61:V65"/>
    <mergeCell ref="V56:V60"/>
    <mergeCell ref="V121:V125"/>
    <mergeCell ref="V126:V130"/>
    <mergeCell ref="V66:V70"/>
    <mergeCell ref="V71:V75"/>
    <mergeCell ref="V76:V80"/>
    <mergeCell ref="V81:V85"/>
    <mergeCell ref="V86:V90"/>
    <mergeCell ref="V91:V95"/>
    <mergeCell ref="V96:V100"/>
    <mergeCell ref="V101:V105"/>
    <mergeCell ref="V106:V110"/>
    <mergeCell ref="V111:V115"/>
    <mergeCell ref="V116:V120"/>
  </mergeCells>
  <phoneticPr fontId="4"/>
  <conditionalFormatting sqref="AD10:BH130">
    <cfRule type="expression" dxfId="4" priority="1">
      <formula>OR(TEXT(AD$10,"aaa")="土",TEXT(AD$10,"aaa")="日")</formula>
    </cfRule>
  </conditionalFormatting>
  <dataValidations count="7">
    <dataValidation type="list" allowBlank="1" showInputMessage="1" showErrorMessage="1" sqref="AD101:BH101 AD106:BH106 AD111:BH111 AD116:BH116 AD121:BH121 AD126:BH126 AD71:BH71 AD76:BH76 AD81:BH81 AD86:BH86 AD91:BH91 AD96:BH96 AD41:BH41 AD46:BH46 AD51:BH51 AD56:BH56 AD61:BH61 AD66:BH66 AD11:BH11 AD16:BH16 AD21:BH21 AD26:BH26 AD31:BH31 AD36:BH36" xr:uid="{540A6499-B1DD-4BE0-9DF0-FD6E04E5B01B}">
      <formula1>",0.5,1,1.5,2,2.5,3,3.5,4,4.5,5,5.5,6,6.5,7,7.5,8,8.5,9,9.5,10"</formula1>
    </dataValidation>
    <dataValidation type="list" imeMode="on" allowBlank="1" showErrorMessage="1" errorTitle="1-11" error="1～11のみ選択可能です" sqref="AD102:BH103 AD105:BH105 AD107:BH108 AD110:BH110 AD112:BH113 AD115:BH115 AD117:BH118 AD120:BH120 AD122:BH123 AD125:BH125 AD127:BH128 AD130:BH130 AD72:BH73 AD75:BH75 AD77:BH78 AD80:BH80 AD82:BH83 AD85:BH85 AD87:BH88 AD90:BH90 AD92:BH93 AD95:BH95 AD97:BH98 AD100:BH100 AD42:BH43 AD45:BH45 AD47:BH48 AD50:BH50 AD52:BH53 AD55:BH55 AD57:BH58 AD60:BH60 AD62:BH63 AD65:BH65 AD67:BH68 AD70:BH70 AD12:BH13 AD15:BH15 AD17:BH18 AD20:BH20 AD22:BH23 AD25:BH25 AD27:BH28 AD30:BH30 AD32:BH33 AD35:BH35 AD37:BH38 AD40:BH40" xr:uid="{130F8EFD-BD4C-4EB0-900B-C67E688AC7E0}">
      <formula1>",0.5,1,1.5,2,2.5,3,3.5,4,4.5,5,5.5,6,6.5,7,7.5,8,8.5,9,9.5,10"</formula1>
    </dataValidation>
    <dataValidation type="list" allowBlank="1" showInputMessage="1" showErrorMessage="1" sqref="AD104:BH104 AD124:BH124 AD109:BH109 AD114:BH114 AD119:BH119 AD129:BH129 AD74:BH74 AD94:BH94 AD79:BH79 AD84:BH84 AD89:BH89 AD99:BH99 AD44:BH44 AD64:BH64 AD49:BH49 AD54:BH54 AD59:BH59 AD69:BH69 AD14:BH14 AD34:BH34 AD19:BH19 AD24:BH24 AD29:BH29 AD39:BH39" xr:uid="{13BE8AD7-2D1F-4D04-B68D-4D9D9643605D}">
      <formula1>"生保,非課税,360万未満,要支援・要保護"</formula1>
    </dataValidation>
    <dataValidation type="whole" imeMode="off" operator="greaterThanOrEqual" allowBlank="1" sqref="AA102:AB103 Y101 W101 AA107:AB108 Y106 W106 AA112:AB113 Y111 W111 AA117:AB118 Y116 W116 AA122:AB123 Y121 W121 AA127:AB128 Y126 W126 M102:M104 M107:M109 M112:M114 M117:M119 M122:M124 M127:M129 AA72:AB73 Y71 W71 AA77:AB78 Y76 W76 AA82:AB83 Y81 W81 AA87:AB88 Y86 W86 AA92:AB93 Y91 W91 AA97:AB98 Y96 W96 M72:M74 M77:M79 M82:M84 M87:M89 M92:M94 M97:M99 AA42:AB43 Y41 W41 AA47:AB48 Y46 W46 AA52:AB53 Y51 W51 AA57:AB58 Y56 W56 AA62:AB63 Y61 W61 AA67:AB68 Y66 W66 M42:M44 M47:M49 M52:M54 M57:M59 M62:M64 M67:M69 AA12:AB13 Y11 W11 AA17:AB18 Y16 W16 AA22:AB23 Y21 W21 AA27:AB28 Y26 W26 AA32:AB33 Y31 W31 AA37:AB38 Y36 W36 M12:M14 M17:M19 M22:M24 M27:M29 M32:M34 M37:M39" xr:uid="{20D797CE-0EA6-4591-824C-DD2BEFC90E65}">
      <formula1>0</formula1>
    </dataValidation>
    <dataValidation type="whole" imeMode="off" operator="greaterThanOrEqual" allowBlank="1" sqref="A101 A106 A111 A116 A121 A126 A71 A76 A81 A86 A91 A96 A41 A46 A51 A56 A61 A66 A11 A16 A21 A26 A31 A36" xr:uid="{6B7FE90D-60D1-4BB7-850D-2C1E2A2BCA95}">
      <formula1>1</formula1>
    </dataValidation>
    <dataValidation type="list" allowBlank="1" showInputMessage="1" showErrorMessage="1" sqref="C7:G7" xr:uid="{4456BCED-55B9-46D8-A27C-F2798CDC78E9}">
      <formula1>"202504,202505,202506,202507,202508,202509,202510,202511,202512,202601,202602,202603"</formula1>
    </dataValidation>
    <dataValidation type="list" allowBlank="1" showInputMessage="1" showErrorMessage="1" sqref="O11:T130" xr:uid="{BB554C53-7C61-40CE-8553-B6AD508728D7}">
      <formula1>"あり"</formula1>
    </dataValidation>
  </dataValidations>
  <printOptions horizontalCentered="1"/>
  <pageMargins left="0.15748031496062992" right="0.15748031496062992" top="0.59055118110236227" bottom="0.9055118110236221" header="0.39370078740157483" footer="0.39370078740157483"/>
  <pageSetup paperSize="8" scale="62" fitToHeight="0" orientation="landscape" r:id="rId1"/>
  <headerFooter alignWithMargins="0"/>
  <rowBreaks count="2" manualBreakCount="2">
    <brk id="75" max="59" man="1"/>
    <brk id="139" max="5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59F0-63B5-49FD-BBC0-0294E2E13D99}">
  <sheetPr>
    <tabColor rgb="FFFFFF00"/>
    <pageSetUpPr fitToPage="1"/>
  </sheetPr>
  <dimension ref="A1:BA53"/>
  <sheetViews>
    <sheetView showGridLines="0" tabSelected="1" view="pageBreakPreview" topLeftCell="A42" zoomScaleNormal="100" zoomScaleSheetLayoutView="100" workbookViewId="0">
      <selection activeCell="Q28" sqref="Q28:AC28"/>
    </sheetView>
  </sheetViews>
  <sheetFormatPr defaultColWidth="2.625" defaultRowHeight="18" customHeight="1"/>
  <cols>
    <col min="1" max="1" width="3.5" style="193" bestFit="1" customWidth="1"/>
    <col min="2" max="6" width="2.625" style="193"/>
    <col min="7" max="7" width="6.625" style="193" customWidth="1"/>
    <col min="8" max="8" width="10.25" style="193" bestFit="1" customWidth="1"/>
    <col min="9" max="9" width="2.625" style="193"/>
    <col min="10" max="10" width="4.125" style="193" customWidth="1"/>
    <col min="11" max="11" width="3.625" style="193" customWidth="1"/>
    <col min="12" max="13" width="3.375" style="193" bestFit="1" customWidth="1"/>
    <col min="14" max="14" width="5.25" style="193" customWidth="1"/>
    <col min="15" max="16" width="3.375" style="193" bestFit="1" customWidth="1"/>
    <col min="17" max="17" width="5.625" style="193" customWidth="1"/>
    <col min="18" max="18" width="3.375" style="193" bestFit="1" customWidth="1"/>
    <col min="19" max="19" width="2.625" style="193"/>
    <col min="20" max="22" width="3.125" style="193" customWidth="1"/>
    <col min="23" max="23" width="3.875" style="193" customWidth="1"/>
    <col min="24" max="24" width="3.125" style="193" customWidth="1"/>
    <col min="25" max="26" width="3.375" style="193" bestFit="1" customWidth="1"/>
    <col min="27" max="27" width="2.625" style="193" customWidth="1"/>
    <col min="28" max="29" width="3.375" style="193" bestFit="1" customWidth="1"/>
    <col min="30" max="30" width="2.625" style="193" customWidth="1"/>
    <col min="31" max="31" width="2.625" style="193"/>
    <col min="32" max="32" width="11.75" style="193" customWidth="1"/>
    <col min="33" max="33" width="25.625" style="193" hidden="1" customWidth="1"/>
    <col min="34" max="34" width="9.125" style="193" bestFit="1" customWidth="1"/>
    <col min="35" max="35" width="2.625" style="193"/>
    <col min="36" max="36" width="14.375" style="193" bestFit="1" customWidth="1"/>
    <col min="37" max="37" width="8.625" style="193" bestFit="1" customWidth="1"/>
    <col min="38" max="38" width="26.125" style="193" bestFit="1" customWidth="1"/>
    <col min="39" max="39" width="9.625" style="193" bestFit="1" customWidth="1"/>
    <col min="40" max="16384" width="2.625" style="193"/>
  </cols>
  <sheetData>
    <row r="1" spans="1:33" ht="18" customHeight="1">
      <c r="A1" s="302" t="s">
        <v>0</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
    </row>
    <row r="2" spans="1:33" ht="18" customHeight="1">
      <c r="A2" s="688" t="s">
        <v>591</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50"/>
    </row>
    <row r="3" spans="1:33" ht="7.5" customHeight="1">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2"/>
    </row>
    <row r="4" spans="1:33" ht="18" customHeight="1">
      <c r="A4" s="295"/>
      <c r="B4" s="295"/>
      <c r="C4" s="295"/>
      <c r="D4" s="295"/>
      <c r="E4" s="295"/>
      <c r="F4" s="295"/>
      <c r="G4" s="295"/>
      <c r="H4" s="295"/>
      <c r="I4" s="295"/>
      <c r="J4" s="295"/>
      <c r="K4" s="295"/>
      <c r="L4" s="295"/>
      <c r="M4" s="295"/>
      <c r="N4" s="295"/>
      <c r="O4" s="295"/>
      <c r="P4" s="295"/>
      <c r="Q4" s="295"/>
      <c r="R4" s="295"/>
      <c r="S4" s="302"/>
      <c r="T4" s="295"/>
      <c r="U4" s="788"/>
      <c r="V4" s="788"/>
      <c r="W4" s="401"/>
      <c r="X4" s="401" t="s">
        <v>5</v>
      </c>
      <c r="Y4" s="401"/>
      <c r="Z4" s="401" t="s">
        <v>80</v>
      </c>
      <c r="AA4" s="788"/>
      <c r="AB4" s="788"/>
      <c r="AC4" s="401" t="s">
        <v>304</v>
      </c>
      <c r="AD4" s="1461"/>
      <c r="AE4" s="2"/>
    </row>
    <row r="5" spans="1:33" ht="23.25" customHeight="1">
      <c r="A5" s="304" t="s">
        <v>1</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
    </row>
    <row r="6" spans="1:33" ht="47.25" customHeight="1">
      <c r="A6" s="295"/>
      <c r="B6" s="295"/>
      <c r="C6" s="295"/>
      <c r="D6" s="295"/>
      <c r="E6" s="295"/>
      <c r="F6" s="295"/>
      <c r="G6" s="295"/>
      <c r="H6" s="295"/>
      <c r="I6" s="295"/>
      <c r="J6" s="295"/>
      <c r="K6" s="295"/>
      <c r="L6" s="295"/>
      <c r="M6" s="295"/>
      <c r="N6" s="689" t="s">
        <v>2</v>
      </c>
      <c r="O6" s="689"/>
      <c r="P6" s="689"/>
      <c r="Q6" s="689"/>
      <c r="R6" s="689"/>
      <c r="S6" s="689"/>
      <c r="T6" s="689"/>
      <c r="U6" s="690"/>
      <c r="V6" s="690"/>
      <c r="W6" s="690"/>
      <c r="X6" s="690"/>
      <c r="Y6" s="690"/>
      <c r="Z6" s="690"/>
      <c r="AA6" s="690"/>
      <c r="AB6" s="690"/>
      <c r="AC6" s="690"/>
      <c r="AD6" s="690"/>
      <c r="AE6" s="2"/>
    </row>
    <row r="7" spans="1:33" ht="47.25" customHeight="1">
      <c r="A7" s="295"/>
      <c r="B7" s="295"/>
      <c r="C7" s="295"/>
      <c r="D7" s="295"/>
      <c r="E7" s="295"/>
      <c r="F7" s="295"/>
      <c r="G7" s="295"/>
      <c r="H7" s="295"/>
      <c r="I7" s="295"/>
      <c r="J7" s="295"/>
      <c r="K7" s="295"/>
      <c r="L7" s="295"/>
      <c r="M7" s="295"/>
      <c r="N7" s="689" t="s">
        <v>473</v>
      </c>
      <c r="O7" s="691"/>
      <c r="P7" s="691"/>
      <c r="Q7" s="691"/>
      <c r="R7" s="691"/>
      <c r="S7" s="691"/>
      <c r="T7" s="691"/>
      <c r="U7" s="692"/>
      <c r="V7" s="692"/>
      <c r="W7" s="692"/>
      <c r="X7" s="692"/>
      <c r="Y7" s="692"/>
      <c r="Z7" s="692"/>
      <c r="AA7" s="692"/>
      <c r="AB7" s="692"/>
      <c r="AC7" s="692"/>
      <c r="AD7" s="692"/>
      <c r="AE7" s="2"/>
    </row>
    <row r="8" spans="1:33" ht="47.25" customHeight="1">
      <c r="A8" s="295"/>
      <c r="B8" s="295"/>
      <c r="C8" s="295"/>
      <c r="D8" s="295"/>
      <c r="E8" s="295"/>
      <c r="F8" s="295"/>
      <c r="G8" s="295"/>
      <c r="H8" s="295"/>
      <c r="I8" s="295"/>
      <c r="J8" s="295"/>
      <c r="K8" s="295"/>
      <c r="L8" s="295"/>
      <c r="M8" s="295"/>
      <c r="N8" s="689" t="s">
        <v>568</v>
      </c>
      <c r="O8" s="691"/>
      <c r="P8" s="691"/>
      <c r="Q8" s="691"/>
      <c r="R8" s="691"/>
      <c r="S8" s="691"/>
      <c r="T8" s="691"/>
      <c r="U8" s="692"/>
      <c r="V8" s="692"/>
      <c r="W8" s="692"/>
      <c r="X8" s="692"/>
      <c r="Y8" s="692"/>
      <c r="Z8" s="692"/>
      <c r="AA8" s="692"/>
      <c r="AB8" s="692"/>
      <c r="AC8" s="692"/>
      <c r="AD8" s="692"/>
      <c r="AE8" s="2"/>
      <c r="AG8" s="193">
        <v>1</v>
      </c>
    </row>
    <row r="9" spans="1:33" ht="47.25" customHeight="1">
      <c r="A9" s="295"/>
      <c r="B9" s="295"/>
      <c r="C9" s="295"/>
      <c r="D9" s="295"/>
      <c r="E9" s="295"/>
      <c r="F9" s="295"/>
      <c r="G9" s="295"/>
      <c r="H9" s="295"/>
      <c r="I9" s="295"/>
      <c r="J9" s="295"/>
      <c r="K9" s="295"/>
      <c r="L9" s="295"/>
      <c r="M9" s="295"/>
      <c r="N9" s="701" t="s">
        <v>4</v>
      </c>
      <c r="O9" s="691"/>
      <c r="P9" s="691"/>
      <c r="Q9" s="691"/>
      <c r="R9" s="691"/>
      <c r="S9" s="691"/>
      <c r="T9" s="691"/>
      <c r="U9" s="692"/>
      <c r="V9" s="692"/>
      <c r="W9" s="692"/>
      <c r="X9" s="692"/>
      <c r="Y9" s="692"/>
      <c r="Z9" s="692"/>
      <c r="AA9" s="692"/>
      <c r="AB9" s="692"/>
      <c r="AC9" s="692"/>
      <c r="AD9" s="692"/>
      <c r="AE9" s="2"/>
      <c r="AG9" s="193">
        <v>2</v>
      </c>
    </row>
    <row r="10" spans="1:33" ht="23.25" customHeight="1">
      <c r="A10" s="295"/>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
      <c r="AG10" s="193">
        <v>3</v>
      </c>
    </row>
    <row r="11" spans="1:33" ht="21" customHeight="1">
      <c r="A11" s="708" t="s">
        <v>597</v>
      </c>
      <c r="B11" s="708"/>
      <c r="C11" s="708"/>
      <c r="D11" s="708"/>
      <c r="E11" s="708"/>
      <c r="F11" s="708"/>
      <c r="G11" s="708"/>
      <c r="H11" s="708"/>
      <c r="I11" s="708"/>
      <c r="J11" s="708"/>
      <c r="K11" s="708"/>
      <c r="L11" s="708"/>
      <c r="M11" s="708"/>
      <c r="N11" s="708"/>
      <c r="O11" s="708"/>
      <c r="P11" s="708"/>
      <c r="Q11" s="708"/>
      <c r="R11" s="708"/>
      <c r="S11" s="708"/>
      <c r="T11" s="403"/>
      <c r="U11" s="707"/>
      <c r="V11" s="707"/>
      <c r="W11" s="306" t="s">
        <v>5</v>
      </c>
      <c r="X11" s="707"/>
      <c r="Y11" s="707"/>
      <c r="Z11" s="299" t="s">
        <v>80</v>
      </c>
      <c r="AA11" s="299" t="s">
        <v>71</v>
      </c>
      <c r="AB11" s="299"/>
      <c r="AC11" s="299"/>
      <c r="AD11" s="305"/>
      <c r="AE11" s="294"/>
      <c r="AF11" s="2"/>
    </row>
    <row r="12" spans="1:33" ht="21" customHeight="1">
      <c r="A12" s="702"/>
      <c r="B12" s="702"/>
      <c r="C12" s="702"/>
      <c r="D12" s="702"/>
      <c r="E12" s="306"/>
      <c r="F12" s="299" t="s">
        <v>5</v>
      </c>
      <c r="G12" s="402"/>
      <c r="H12" s="706" t="s">
        <v>598</v>
      </c>
      <c r="I12" s="706"/>
      <c r="J12" s="706"/>
      <c r="K12" s="706"/>
      <c r="L12" s="706"/>
      <c r="M12" s="706"/>
      <c r="N12" s="706"/>
      <c r="O12" s="706"/>
      <c r="P12" s="706"/>
      <c r="Q12" s="706"/>
      <c r="R12" s="706"/>
      <c r="S12" s="706"/>
      <c r="T12" s="706"/>
      <c r="U12" s="706"/>
      <c r="V12" s="706"/>
      <c r="W12" s="706"/>
      <c r="X12" s="706"/>
      <c r="Y12" s="706"/>
      <c r="Z12" s="706"/>
      <c r="AA12" s="706"/>
      <c r="AB12" s="299"/>
      <c r="AC12" s="299"/>
      <c r="AD12" s="299"/>
      <c r="AE12" s="2"/>
      <c r="AG12" s="193">
        <v>5</v>
      </c>
    </row>
    <row r="13" spans="1:33" ht="9.75" customHeight="1">
      <c r="A13" s="295"/>
      <c r="B13" s="295"/>
      <c r="C13" s="295"/>
      <c r="D13" s="295"/>
      <c r="E13" s="295"/>
      <c r="F13" s="295"/>
      <c r="G13" s="295"/>
      <c r="H13" s="399"/>
      <c r="I13" s="295"/>
      <c r="J13" s="295"/>
      <c r="K13" s="295"/>
      <c r="L13" s="295"/>
      <c r="M13" s="295"/>
      <c r="N13" s="295"/>
      <c r="O13" s="295"/>
      <c r="P13" s="295"/>
      <c r="Q13" s="295"/>
      <c r="R13" s="295"/>
      <c r="S13" s="295"/>
      <c r="T13" s="295"/>
      <c r="U13" s="295"/>
      <c r="V13" s="295"/>
      <c r="W13" s="295"/>
      <c r="X13" s="295"/>
      <c r="Y13" s="295"/>
      <c r="Z13" s="295"/>
      <c r="AA13" s="295"/>
      <c r="AB13" s="295"/>
      <c r="AC13" s="295"/>
      <c r="AD13" s="295"/>
      <c r="AE13" s="2"/>
      <c r="AG13" s="193">
        <v>6</v>
      </c>
    </row>
    <row r="14" spans="1:33" ht="45" customHeight="1">
      <c r="A14" s="703" t="s">
        <v>25</v>
      </c>
      <c r="B14" s="704"/>
      <c r="C14" s="704"/>
      <c r="D14" s="704"/>
      <c r="E14" s="704"/>
      <c r="F14" s="704"/>
      <c r="G14" s="704"/>
      <c r="H14" s="704" t="s">
        <v>7</v>
      </c>
      <c r="I14" s="704"/>
      <c r="J14" s="704"/>
      <c r="K14" s="705">
        <f>SUM(H24)</f>
        <v>0</v>
      </c>
      <c r="L14" s="705"/>
      <c r="M14" s="705"/>
      <c r="N14" s="705"/>
      <c r="O14" s="705"/>
      <c r="P14" s="705"/>
      <c r="Q14" s="705"/>
      <c r="R14" s="705"/>
      <c r="S14" s="705"/>
      <c r="T14" s="705"/>
      <c r="U14" s="705"/>
      <c r="V14" s="705"/>
      <c r="W14" s="705"/>
      <c r="X14" s="705"/>
      <c r="Y14" s="705"/>
      <c r="Z14" s="705"/>
      <c r="AA14" s="693" t="s">
        <v>8</v>
      </c>
      <c r="AB14" s="693"/>
      <c r="AC14" s="693"/>
      <c r="AD14" s="694"/>
      <c r="AE14" s="2"/>
      <c r="AG14" s="193">
        <v>7</v>
      </c>
    </row>
    <row r="15" spans="1:33" ht="9.75" customHeight="1">
      <c r="A15" s="307"/>
      <c r="B15" s="307"/>
      <c r="C15" s="307"/>
      <c r="D15" s="307"/>
      <c r="E15" s="307"/>
      <c r="F15" s="307"/>
      <c r="G15" s="307"/>
      <c r="H15" s="307"/>
      <c r="I15" s="307"/>
      <c r="J15" s="307"/>
      <c r="K15" s="308"/>
      <c r="L15" s="308"/>
      <c r="M15" s="308"/>
      <c r="N15" s="308"/>
      <c r="O15" s="308"/>
      <c r="P15" s="308"/>
      <c r="Q15" s="308"/>
      <c r="R15" s="308"/>
      <c r="S15" s="308"/>
      <c r="T15" s="308"/>
      <c r="U15" s="308"/>
      <c r="V15" s="308"/>
      <c r="W15" s="308"/>
      <c r="X15" s="308"/>
      <c r="Y15" s="308"/>
      <c r="Z15" s="308"/>
      <c r="AA15" s="309"/>
      <c r="AB15" s="309"/>
      <c r="AC15" s="309"/>
      <c r="AD15" s="309"/>
      <c r="AE15" s="2"/>
      <c r="AG15" s="193">
        <v>8</v>
      </c>
    </row>
    <row r="16" spans="1:33" ht="18" customHeight="1">
      <c r="A16" s="295" t="s">
        <v>9</v>
      </c>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
      <c r="AG16" s="193">
        <v>9</v>
      </c>
    </row>
    <row r="17" spans="1:33" ht="31.5" customHeight="1">
      <c r="A17" s="295"/>
      <c r="B17" s="695" t="s">
        <v>10</v>
      </c>
      <c r="C17" s="696"/>
      <c r="D17" s="696"/>
      <c r="E17" s="696"/>
      <c r="F17" s="696"/>
      <c r="G17" s="696"/>
      <c r="H17" s="696"/>
      <c r="I17" s="697"/>
      <c r="J17" s="698"/>
      <c r="K17" s="699"/>
      <c r="L17" s="699"/>
      <c r="M17" s="699"/>
      <c r="N17" s="699"/>
      <c r="O17" s="699"/>
      <c r="P17" s="699"/>
      <c r="Q17" s="699"/>
      <c r="R17" s="699"/>
      <c r="S17" s="699"/>
      <c r="T17" s="699"/>
      <c r="U17" s="699"/>
      <c r="V17" s="699"/>
      <c r="W17" s="699"/>
      <c r="X17" s="699"/>
      <c r="Y17" s="699"/>
      <c r="Z17" s="699"/>
      <c r="AA17" s="699"/>
      <c r="AB17" s="699"/>
      <c r="AC17" s="699"/>
      <c r="AD17" s="700"/>
      <c r="AE17" s="2"/>
      <c r="AG17" s="193">
        <v>11</v>
      </c>
    </row>
    <row r="18" spans="1:33" ht="9.75" customHeight="1">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
      <c r="AG18" s="193">
        <v>12</v>
      </c>
    </row>
    <row r="19" spans="1:33" ht="18" customHeight="1">
      <c r="A19" s="295" t="s">
        <v>569</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296"/>
    </row>
    <row r="20" spans="1:33" ht="18.75" customHeight="1">
      <c r="A20" s="310"/>
      <c r="B20" s="645" t="s">
        <v>12</v>
      </c>
      <c r="C20" s="646"/>
      <c r="D20" s="646"/>
      <c r="E20" s="646"/>
      <c r="F20" s="646"/>
      <c r="G20" s="665"/>
      <c r="H20" s="645" t="s">
        <v>13</v>
      </c>
      <c r="I20" s="646"/>
      <c r="J20" s="646"/>
      <c r="K20" s="646"/>
      <c r="L20" s="646"/>
      <c r="M20" s="646"/>
      <c r="N20" s="646"/>
      <c r="O20" s="646"/>
      <c r="P20" s="665"/>
      <c r="Q20" s="310"/>
      <c r="R20" s="310"/>
      <c r="S20" s="310"/>
      <c r="T20" s="310"/>
      <c r="U20" s="310"/>
      <c r="V20" s="310"/>
      <c r="W20" s="310"/>
      <c r="X20" s="310"/>
      <c r="Y20" s="311"/>
      <c r="Z20" s="311"/>
      <c r="AA20" s="311"/>
      <c r="AB20" s="311"/>
      <c r="AC20" s="311"/>
      <c r="AD20" s="311"/>
    </row>
    <row r="21" spans="1:33" ht="18.75" customHeight="1">
      <c r="A21" s="310"/>
      <c r="B21" s="685" t="s">
        <v>14</v>
      </c>
      <c r="C21" s="686"/>
      <c r="D21" s="686"/>
      <c r="E21" s="686"/>
      <c r="F21" s="686"/>
      <c r="G21" s="687"/>
      <c r="H21" s="675">
        <f>SUM(J33)</f>
        <v>0</v>
      </c>
      <c r="I21" s="676"/>
      <c r="J21" s="676"/>
      <c r="K21" s="676"/>
      <c r="L21" s="676"/>
      <c r="M21" s="676"/>
      <c r="N21" s="676"/>
      <c r="O21" s="676"/>
      <c r="P21" s="312" t="s">
        <v>15</v>
      </c>
      <c r="Q21" s="310"/>
      <c r="R21" s="310"/>
      <c r="S21" s="310"/>
      <c r="T21" s="310"/>
      <c r="U21" s="310"/>
      <c r="V21" s="310"/>
      <c r="W21" s="310"/>
      <c r="X21" s="310"/>
      <c r="Y21" s="311"/>
      <c r="Z21" s="311"/>
      <c r="AA21" s="311"/>
      <c r="AB21" s="311"/>
      <c r="AC21" s="311"/>
      <c r="AD21" s="311"/>
    </row>
    <row r="22" spans="1:33" ht="18.75" customHeight="1">
      <c r="A22" s="310"/>
      <c r="B22" s="685" t="s">
        <v>571</v>
      </c>
      <c r="C22" s="686"/>
      <c r="D22" s="686"/>
      <c r="E22" s="686"/>
      <c r="F22" s="686"/>
      <c r="G22" s="687"/>
      <c r="H22" s="675">
        <f>SUM(J42)</f>
        <v>0</v>
      </c>
      <c r="I22" s="676"/>
      <c r="J22" s="676"/>
      <c r="K22" s="676"/>
      <c r="L22" s="676"/>
      <c r="M22" s="676"/>
      <c r="N22" s="676"/>
      <c r="O22" s="676"/>
      <c r="P22" s="313" t="s">
        <v>15</v>
      </c>
      <c r="Q22" s="310"/>
      <c r="R22" s="310"/>
      <c r="S22" s="310"/>
      <c r="T22" s="310"/>
      <c r="U22" s="310"/>
      <c r="V22" s="310"/>
      <c r="W22" s="310"/>
      <c r="X22" s="310"/>
      <c r="Y22" s="311"/>
      <c r="Z22" s="311"/>
      <c r="AA22" s="311"/>
      <c r="AB22" s="311"/>
      <c r="AC22" s="311"/>
      <c r="AD22" s="311"/>
    </row>
    <row r="23" spans="1:33" ht="18.75" customHeight="1" thickBot="1">
      <c r="A23" s="310"/>
      <c r="B23" s="679" t="s">
        <v>574</v>
      </c>
      <c r="C23" s="680"/>
      <c r="D23" s="680"/>
      <c r="E23" s="680"/>
      <c r="F23" s="680"/>
      <c r="G23" s="681"/>
      <c r="H23" s="675">
        <f>SUM(F49)</f>
        <v>0</v>
      </c>
      <c r="I23" s="676"/>
      <c r="J23" s="676"/>
      <c r="K23" s="676"/>
      <c r="L23" s="676"/>
      <c r="M23" s="676"/>
      <c r="N23" s="676"/>
      <c r="O23" s="676"/>
      <c r="P23" s="313" t="s">
        <v>15</v>
      </c>
      <c r="Q23" s="310"/>
      <c r="R23" s="310"/>
      <c r="S23" s="310"/>
      <c r="T23" s="310"/>
      <c r="U23" s="310"/>
      <c r="V23" s="310"/>
      <c r="W23" s="310"/>
      <c r="X23" s="310"/>
      <c r="Y23" s="311"/>
      <c r="Z23" s="311"/>
      <c r="AA23" s="311"/>
      <c r="AB23" s="311"/>
      <c r="AC23" s="311"/>
      <c r="AD23" s="311"/>
    </row>
    <row r="24" spans="1:33" ht="18.75" customHeight="1" thickTop="1" thickBot="1">
      <c r="A24" s="310"/>
      <c r="B24" s="682" t="s">
        <v>72</v>
      </c>
      <c r="C24" s="683"/>
      <c r="D24" s="683"/>
      <c r="E24" s="683"/>
      <c r="F24" s="683"/>
      <c r="G24" s="684"/>
      <c r="H24" s="677">
        <f>SUM(H21:O23)</f>
        <v>0</v>
      </c>
      <c r="I24" s="678"/>
      <c r="J24" s="678"/>
      <c r="K24" s="678"/>
      <c r="L24" s="678"/>
      <c r="M24" s="678"/>
      <c r="N24" s="678"/>
      <c r="O24" s="678"/>
      <c r="P24" s="314" t="s">
        <v>15</v>
      </c>
      <c r="Q24" s="310"/>
      <c r="R24" s="310"/>
      <c r="S24" s="310"/>
      <c r="T24" s="310"/>
      <c r="U24" s="310"/>
      <c r="V24" s="310"/>
      <c r="W24" s="310"/>
      <c r="X24" s="310"/>
      <c r="Y24" s="311"/>
      <c r="Z24" s="311"/>
      <c r="AA24" s="311"/>
      <c r="AB24" s="311"/>
      <c r="AC24" s="311"/>
      <c r="AD24" s="311"/>
    </row>
    <row r="25" spans="1:33" ht="6" customHeight="1" thickTop="1">
      <c r="A25" s="310"/>
      <c r="B25" s="310"/>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296"/>
    </row>
    <row r="26" spans="1:33" ht="6" customHeight="1">
      <c r="A26" s="310"/>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296"/>
    </row>
    <row r="27" spans="1:33" ht="18" customHeight="1">
      <c r="A27" s="310" t="s">
        <v>581</v>
      </c>
      <c r="B27" s="310"/>
      <c r="C27" s="311"/>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296"/>
    </row>
    <row r="28" spans="1:33" ht="18" customHeight="1">
      <c r="A28" s="310"/>
      <c r="B28" s="310"/>
      <c r="C28" s="311"/>
      <c r="D28" s="310"/>
      <c r="E28" s="310"/>
      <c r="F28" s="310"/>
      <c r="G28" s="310"/>
      <c r="H28" s="310"/>
      <c r="I28" s="310"/>
      <c r="J28" s="310"/>
      <c r="K28" s="310"/>
      <c r="L28" s="310"/>
      <c r="M28" s="310"/>
      <c r="N28" s="310"/>
      <c r="O28" s="310"/>
      <c r="P28" s="310"/>
      <c r="Q28" s="621" t="s">
        <v>584</v>
      </c>
      <c r="R28" s="621"/>
      <c r="S28" s="621"/>
      <c r="T28" s="621"/>
      <c r="U28" s="621"/>
      <c r="V28" s="621"/>
      <c r="W28" s="621"/>
      <c r="X28" s="621"/>
      <c r="Y28" s="621"/>
      <c r="Z28" s="621"/>
      <c r="AA28" s="621"/>
      <c r="AB28" s="621"/>
      <c r="AC28" s="621"/>
      <c r="AD28" s="310"/>
      <c r="AE28" s="296"/>
    </row>
    <row r="29" spans="1:33" ht="24.75" customHeight="1">
      <c r="A29" s="315"/>
      <c r="B29" s="623" t="s">
        <v>578</v>
      </c>
      <c r="C29" s="672"/>
      <c r="D29" s="672"/>
      <c r="E29" s="672"/>
      <c r="F29" s="623" t="s">
        <v>24</v>
      </c>
      <c r="G29" s="623"/>
      <c r="H29" s="623"/>
      <c r="I29" s="623"/>
      <c r="J29" s="623" t="s">
        <v>25</v>
      </c>
      <c r="K29" s="623"/>
      <c r="L29" s="623"/>
      <c r="M29" s="623"/>
      <c r="N29" s="623"/>
      <c r="O29" s="623"/>
      <c r="P29" s="310"/>
      <c r="Q29" s="623" t="s">
        <v>575</v>
      </c>
      <c r="R29" s="623"/>
      <c r="S29" s="623"/>
      <c r="T29" s="623"/>
      <c r="U29" s="633" t="s">
        <v>583</v>
      </c>
      <c r="V29" s="633"/>
      <c r="W29" s="633"/>
      <c r="X29" s="633"/>
      <c r="Y29" s="633"/>
      <c r="Z29" s="628" t="s">
        <v>13</v>
      </c>
      <c r="AA29" s="628"/>
      <c r="AB29" s="628"/>
      <c r="AC29" s="628"/>
      <c r="AD29" s="311"/>
    </row>
    <row r="30" spans="1:33" ht="17.25" customHeight="1">
      <c r="A30" s="315"/>
      <c r="B30" s="673"/>
      <c r="C30" s="673"/>
      <c r="D30" s="673"/>
      <c r="E30" s="316" t="s">
        <v>242</v>
      </c>
      <c r="F30" s="674"/>
      <c r="G30" s="674"/>
      <c r="H30" s="674"/>
      <c r="I30" s="317" t="s">
        <v>15</v>
      </c>
      <c r="J30" s="625"/>
      <c r="K30" s="626"/>
      <c r="L30" s="626"/>
      <c r="M30" s="626"/>
      <c r="N30" s="627"/>
      <c r="O30" s="317" t="s">
        <v>15</v>
      </c>
      <c r="P30" s="310"/>
      <c r="Q30" s="634"/>
      <c r="R30" s="634"/>
      <c r="S30" s="634"/>
      <c r="T30" s="634"/>
      <c r="U30" s="634"/>
      <c r="V30" s="634"/>
      <c r="W30" s="634"/>
      <c r="X30" s="634"/>
      <c r="Y30" s="634"/>
      <c r="Z30" s="628">
        <f>IF(U30="有",50000,0)</f>
        <v>0</v>
      </c>
      <c r="AA30" s="628"/>
      <c r="AB30" s="628"/>
      <c r="AC30" s="628"/>
      <c r="AD30" s="311"/>
    </row>
    <row r="31" spans="1:33" ht="17.25" customHeight="1">
      <c r="A31" s="315"/>
      <c r="B31" s="673"/>
      <c r="C31" s="673"/>
      <c r="D31" s="673"/>
      <c r="E31" s="316" t="s">
        <v>242</v>
      </c>
      <c r="F31" s="674"/>
      <c r="G31" s="674"/>
      <c r="H31" s="674"/>
      <c r="I31" s="317" t="s">
        <v>15</v>
      </c>
      <c r="J31" s="625"/>
      <c r="K31" s="626"/>
      <c r="L31" s="626"/>
      <c r="M31" s="626"/>
      <c r="N31" s="627"/>
      <c r="O31" s="317" t="s">
        <v>15</v>
      </c>
      <c r="P31" s="310"/>
      <c r="Q31" s="634"/>
      <c r="R31" s="634"/>
      <c r="S31" s="634"/>
      <c r="T31" s="634"/>
      <c r="U31" s="634"/>
      <c r="V31" s="634"/>
      <c r="W31" s="634"/>
      <c r="X31" s="634"/>
      <c r="Y31" s="634"/>
      <c r="Z31" s="628">
        <f>IF(U31="有",50000,0)</f>
        <v>0</v>
      </c>
      <c r="AA31" s="628"/>
      <c r="AB31" s="628"/>
      <c r="AC31" s="628"/>
      <c r="AD31" s="311"/>
    </row>
    <row r="32" spans="1:33" ht="17.25" customHeight="1">
      <c r="A32" s="315"/>
      <c r="B32" s="673"/>
      <c r="C32" s="673"/>
      <c r="D32" s="673"/>
      <c r="E32" s="316" t="s">
        <v>242</v>
      </c>
      <c r="F32" s="674"/>
      <c r="G32" s="674"/>
      <c r="H32" s="674"/>
      <c r="I32" s="317" t="s">
        <v>15</v>
      </c>
      <c r="J32" s="625"/>
      <c r="K32" s="626"/>
      <c r="L32" s="626"/>
      <c r="M32" s="626"/>
      <c r="N32" s="627"/>
      <c r="O32" s="317" t="s">
        <v>15</v>
      </c>
      <c r="P32" s="310"/>
      <c r="Q32" s="634"/>
      <c r="R32" s="634"/>
      <c r="S32" s="634"/>
      <c r="T32" s="634"/>
      <c r="U32" s="634"/>
      <c r="V32" s="634"/>
      <c r="W32" s="634"/>
      <c r="X32" s="634"/>
      <c r="Y32" s="634"/>
      <c r="Z32" s="628">
        <f>IF(U32="有",50000,0)</f>
        <v>0</v>
      </c>
      <c r="AA32" s="628"/>
      <c r="AB32" s="628"/>
      <c r="AC32" s="628"/>
      <c r="AD32" s="311"/>
    </row>
    <row r="33" spans="1:37" ht="17.25" customHeight="1">
      <c r="A33" s="315"/>
      <c r="B33" s="672" t="s">
        <v>29</v>
      </c>
      <c r="C33" s="672"/>
      <c r="D33" s="672"/>
      <c r="E33" s="672"/>
      <c r="F33" s="624"/>
      <c r="G33" s="624"/>
      <c r="H33" s="624"/>
      <c r="I33" s="624"/>
      <c r="J33" s="630">
        <f>SUM(J30:N32)</f>
        <v>0</v>
      </c>
      <c r="K33" s="631"/>
      <c r="L33" s="631"/>
      <c r="M33" s="631"/>
      <c r="N33" s="632"/>
      <c r="O33" s="317" t="s">
        <v>15</v>
      </c>
      <c r="P33" s="310"/>
      <c r="Q33" s="622"/>
      <c r="R33" s="622"/>
      <c r="S33" s="622"/>
      <c r="T33" s="622"/>
      <c r="U33" s="622"/>
      <c r="V33" s="622"/>
      <c r="W33" s="622"/>
      <c r="X33" s="622"/>
      <c r="Y33" s="622"/>
      <c r="Z33" s="629"/>
      <c r="AA33" s="629"/>
      <c r="AB33" s="629"/>
      <c r="AC33" s="629"/>
      <c r="AD33" s="311"/>
    </row>
    <row r="34" spans="1:37" ht="18" customHeight="1">
      <c r="A34" s="310"/>
      <c r="B34" s="310" t="s">
        <v>577</v>
      </c>
      <c r="C34" s="311"/>
      <c r="D34" s="310"/>
      <c r="E34" s="310"/>
      <c r="F34" s="310"/>
      <c r="G34" s="310"/>
      <c r="H34" s="310"/>
      <c r="I34" s="310"/>
      <c r="J34" s="310"/>
      <c r="K34" s="310"/>
      <c r="L34" s="310"/>
      <c r="M34" s="310"/>
      <c r="N34" s="310"/>
      <c r="O34" s="310"/>
      <c r="P34" s="310"/>
      <c r="Q34" s="310"/>
      <c r="R34" s="310"/>
      <c r="S34" s="310"/>
      <c r="T34" s="310"/>
      <c r="U34" s="620"/>
      <c r="V34" s="620"/>
      <c r="W34" s="620"/>
      <c r="X34" s="620"/>
      <c r="Y34" s="620"/>
      <c r="Z34" s="620"/>
      <c r="AA34" s="620"/>
      <c r="AB34" s="620"/>
      <c r="AC34" s="620"/>
      <c r="AD34" s="310"/>
      <c r="AE34" s="296"/>
    </row>
    <row r="35" spans="1:37" ht="6" customHeight="1">
      <c r="A35" s="310"/>
      <c r="B35" s="310"/>
      <c r="C35" s="310"/>
      <c r="D35" s="310"/>
      <c r="E35" s="310"/>
      <c r="F35" s="318"/>
      <c r="G35" s="318"/>
      <c r="H35" s="318"/>
      <c r="I35" s="318"/>
      <c r="J35" s="318"/>
      <c r="K35" s="310"/>
      <c r="L35" s="310"/>
      <c r="M35" s="310"/>
      <c r="N35" s="310"/>
      <c r="O35" s="310"/>
      <c r="P35" s="310"/>
      <c r="Q35" s="310"/>
      <c r="R35" s="310"/>
      <c r="S35" s="310"/>
      <c r="T35" s="310"/>
      <c r="U35" s="310"/>
      <c r="V35" s="310"/>
      <c r="W35" s="310"/>
      <c r="X35" s="310"/>
      <c r="Y35" s="310"/>
      <c r="Z35" s="310"/>
      <c r="AA35" s="310"/>
      <c r="AB35" s="310"/>
      <c r="AC35" s="310"/>
      <c r="AD35" s="310"/>
      <c r="AE35" s="296"/>
    </row>
    <row r="36" spans="1:37" ht="6" customHeight="1">
      <c r="A36" s="310"/>
      <c r="B36" s="310"/>
      <c r="C36" s="310"/>
      <c r="D36" s="310"/>
      <c r="E36" s="310"/>
      <c r="F36" s="318"/>
      <c r="G36" s="318"/>
      <c r="H36" s="318"/>
      <c r="I36" s="318"/>
      <c r="J36" s="318"/>
      <c r="K36" s="310"/>
      <c r="L36" s="310"/>
      <c r="M36" s="310"/>
      <c r="N36" s="310"/>
      <c r="O36" s="310"/>
      <c r="P36" s="310"/>
      <c r="Q36" s="310"/>
      <c r="R36" s="310"/>
      <c r="S36" s="310"/>
      <c r="T36" s="310"/>
      <c r="U36" s="310"/>
      <c r="V36" s="310"/>
      <c r="W36" s="310"/>
      <c r="X36" s="310"/>
      <c r="Y36" s="310"/>
      <c r="Z36" s="310"/>
      <c r="AA36" s="310"/>
      <c r="AB36" s="310"/>
      <c r="AC36" s="310"/>
      <c r="AD36" s="310"/>
      <c r="AE36" s="296"/>
    </row>
    <row r="37" spans="1:37" ht="15" customHeight="1">
      <c r="A37" s="310" t="s">
        <v>582</v>
      </c>
      <c r="B37" s="310"/>
      <c r="C37" s="310"/>
      <c r="D37" s="310"/>
      <c r="E37" s="310"/>
      <c r="F37" s="318"/>
      <c r="G37" s="318"/>
      <c r="H37" s="318"/>
      <c r="I37" s="318"/>
      <c r="J37" s="318"/>
      <c r="K37" s="310"/>
      <c r="L37" s="310"/>
      <c r="M37" s="310"/>
      <c r="N37" s="310"/>
      <c r="O37" s="310"/>
      <c r="P37" s="310"/>
      <c r="Q37" s="310"/>
      <c r="R37" s="310"/>
      <c r="S37" s="310"/>
      <c r="T37" s="310"/>
      <c r="U37" s="310"/>
      <c r="V37" s="310"/>
      <c r="W37" s="310"/>
      <c r="X37" s="310"/>
      <c r="Y37" s="310"/>
      <c r="Z37" s="310"/>
      <c r="AA37" s="310"/>
      <c r="AB37" s="310"/>
      <c r="AC37" s="310"/>
      <c r="AD37" s="310"/>
      <c r="AE37" s="296"/>
    </row>
    <row r="38" spans="1:37" ht="17.25" customHeight="1">
      <c r="A38" s="319"/>
      <c r="B38" s="645" t="s">
        <v>578</v>
      </c>
      <c r="C38" s="661"/>
      <c r="D38" s="661"/>
      <c r="E38" s="662"/>
      <c r="F38" s="645" t="s">
        <v>572</v>
      </c>
      <c r="G38" s="646"/>
      <c r="H38" s="646"/>
      <c r="I38" s="665"/>
      <c r="J38" s="645" t="s">
        <v>580</v>
      </c>
      <c r="K38" s="646"/>
      <c r="L38" s="646"/>
      <c r="M38" s="665"/>
      <c r="N38" s="310"/>
      <c r="O38" s="310"/>
      <c r="P38" s="310"/>
      <c r="Q38" s="310"/>
      <c r="R38" s="310"/>
      <c r="S38" s="310"/>
      <c r="T38" s="310"/>
      <c r="U38" s="310"/>
      <c r="V38" s="311"/>
      <c r="W38" s="311"/>
      <c r="X38" s="311"/>
      <c r="Y38" s="311"/>
      <c r="Z38" s="311"/>
      <c r="AA38" s="320"/>
      <c r="AB38" s="311"/>
      <c r="AC38" s="311"/>
      <c r="AD38" s="311"/>
      <c r="AI38" s="298">
        <f>SUM(J39:L41)</f>
        <v>0</v>
      </c>
    </row>
    <row r="39" spans="1:37" ht="17.25" customHeight="1">
      <c r="A39" s="319"/>
      <c r="B39" s="655"/>
      <c r="C39" s="656"/>
      <c r="D39" s="656"/>
      <c r="E39" s="321" t="s">
        <v>242</v>
      </c>
      <c r="F39" s="625"/>
      <c r="G39" s="626"/>
      <c r="H39" s="654"/>
      <c r="I39" s="322" t="s">
        <v>15</v>
      </c>
      <c r="J39" s="645">
        <f>SUM(F39*3/4)</f>
        <v>0</v>
      </c>
      <c r="K39" s="646"/>
      <c r="L39" s="647"/>
      <c r="M39" s="322" t="s">
        <v>15</v>
      </c>
      <c r="N39" s="310"/>
      <c r="O39" s="310"/>
      <c r="P39" s="310"/>
      <c r="Q39" s="310"/>
      <c r="R39" s="310"/>
      <c r="S39" s="310"/>
      <c r="T39" s="310"/>
      <c r="U39" s="310"/>
      <c r="V39" s="320"/>
      <c r="W39" s="311"/>
      <c r="X39" s="311"/>
      <c r="Y39" s="311"/>
      <c r="Z39" s="311"/>
      <c r="AA39" s="311"/>
      <c r="AB39" s="311"/>
      <c r="AC39" s="311"/>
      <c r="AD39" s="311"/>
      <c r="AI39" s="193">
        <v>200000</v>
      </c>
    </row>
    <row r="40" spans="1:37" ht="23.25" customHeight="1">
      <c r="A40" s="315"/>
      <c r="B40" s="655"/>
      <c r="C40" s="656"/>
      <c r="D40" s="656"/>
      <c r="E40" s="321" t="s">
        <v>242</v>
      </c>
      <c r="F40" s="625"/>
      <c r="G40" s="626"/>
      <c r="H40" s="654"/>
      <c r="I40" s="322" t="s">
        <v>15</v>
      </c>
      <c r="J40" s="645">
        <f t="shared" ref="J40:J42" si="0">SUM(F40*3/4)</f>
        <v>0</v>
      </c>
      <c r="K40" s="646"/>
      <c r="L40" s="647"/>
      <c r="M40" s="322" t="s">
        <v>15</v>
      </c>
      <c r="N40" s="310"/>
      <c r="O40" s="310"/>
      <c r="P40" s="638"/>
      <c r="Q40" s="638"/>
      <c r="R40" s="638"/>
      <c r="S40" s="638"/>
      <c r="T40" s="638"/>
      <c r="U40" s="638"/>
      <c r="V40" s="638"/>
      <c r="W40" s="638"/>
      <c r="X40" s="638"/>
      <c r="Y40" s="638"/>
      <c r="Z40" s="638"/>
      <c r="AA40" s="644"/>
      <c r="AB40" s="644"/>
      <c r="AC40" s="644"/>
      <c r="AD40" s="644"/>
      <c r="AE40" s="642"/>
      <c r="AF40" s="642"/>
      <c r="AG40" s="642"/>
      <c r="AH40" s="642"/>
    </row>
    <row r="41" spans="1:37" ht="26.25" customHeight="1" thickBot="1">
      <c r="A41" s="315"/>
      <c r="B41" s="663"/>
      <c r="C41" s="664"/>
      <c r="D41" s="664"/>
      <c r="E41" s="324" t="s">
        <v>242</v>
      </c>
      <c r="F41" s="669"/>
      <c r="G41" s="670"/>
      <c r="H41" s="671"/>
      <c r="I41" s="325" t="s">
        <v>15</v>
      </c>
      <c r="J41" s="648">
        <f t="shared" si="0"/>
        <v>0</v>
      </c>
      <c r="K41" s="649"/>
      <c r="L41" s="650"/>
      <c r="M41" s="325" t="s">
        <v>15</v>
      </c>
      <c r="N41" s="310"/>
      <c r="O41" s="310"/>
      <c r="P41" s="638"/>
      <c r="Q41" s="638"/>
      <c r="R41" s="638"/>
      <c r="S41" s="638"/>
      <c r="T41" s="638"/>
      <c r="U41" s="638"/>
      <c r="V41" s="638"/>
      <c r="W41" s="638"/>
      <c r="X41" s="638"/>
      <c r="Y41" s="638"/>
      <c r="Z41" s="638"/>
      <c r="AA41" s="323"/>
      <c r="AB41" s="323"/>
      <c r="AC41" s="323"/>
      <c r="AD41" s="323"/>
      <c r="AE41" s="642"/>
      <c r="AF41" s="642"/>
      <c r="AG41" s="642"/>
      <c r="AH41" s="642"/>
    </row>
    <row r="42" spans="1:37" ht="26.25" customHeight="1" thickBot="1">
      <c r="A42" s="315"/>
      <c r="B42" s="657" t="s">
        <v>13</v>
      </c>
      <c r="C42" s="658"/>
      <c r="D42" s="658"/>
      <c r="E42" s="660"/>
      <c r="F42" s="640">
        <f>SUM(F39:H41)</f>
        <v>0</v>
      </c>
      <c r="G42" s="640"/>
      <c r="H42" s="641"/>
      <c r="I42" s="326" t="s">
        <v>15</v>
      </c>
      <c r="J42" s="651">
        <f t="shared" si="0"/>
        <v>0</v>
      </c>
      <c r="K42" s="652"/>
      <c r="L42" s="653"/>
      <c r="M42" s="326" t="s">
        <v>15</v>
      </c>
      <c r="N42" s="310"/>
      <c r="O42" s="327"/>
      <c r="P42" s="638"/>
      <c r="Q42" s="638"/>
      <c r="R42" s="638"/>
      <c r="S42" s="638"/>
      <c r="T42" s="638"/>
      <c r="U42" s="638"/>
      <c r="V42" s="638"/>
      <c r="W42" s="638"/>
      <c r="X42" s="638"/>
      <c r="Y42" s="638"/>
      <c r="Z42" s="638"/>
      <c r="AA42" s="323"/>
      <c r="AB42" s="323"/>
      <c r="AC42" s="323"/>
      <c r="AD42" s="323"/>
      <c r="AE42" s="642"/>
      <c r="AF42" s="642"/>
      <c r="AG42" s="642"/>
      <c r="AH42" s="642"/>
    </row>
    <row r="43" spans="1:37" ht="16.5" customHeight="1">
      <c r="A43" s="310"/>
      <c r="B43" s="328"/>
      <c r="C43" s="328"/>
      <c r="D43" s="328"/>
      <c r="E43" s="329"/>
      <c r="F43" s="330"/>
      <c r="G43" s="331"/>
      <c r="H43" s="331"/>
      <c r="I43" s="330"/>
      <c r="J43" s="332"/>
      <c r="K43" s="310"/>
      <c r="L43" s="638"/>
      <c r="M43" s="638"/>
      <c r="N43" s="638"/>
      <c r="O43" s="638"/>
      <c r="P43" s="638"/>
      <c r="Q43" s="638"/>
      <c r="R43" s="638"/>
      <c r="S43" s="638"/>
      <c r="T43" s="638"/>
      <c r="U43" s="638"/>
      <c r="V43" s="638"/>
      <c r="W43" s="323"/>
      <c r="X43" s="323"/>
      <c r="Y43" s="323"/>
      <c r="Z43" s="323"/>
      <c r="AA43" s="643"/>
      <c r="AB43" s="643"/>
      <c r="AC43" s="643"/>
      <c r="AD43" s="643"/>
      <c r="AE43" s="297"/>
      <c r="AF43" s="297"/>
      <c r="AG43" s="297"/>
      <c r="AH43" s="297"/>
      <c r="AI43" s="297"/>
      <c r="AJ43" s="296"/>
    </row>
    <row r="44" spans="1:37" ht="26.25" customHeight="1">
      <c r="A44" s="310" t="s">
        <v>576</v>
      </c>
      <c r="B44" s="310"/>
      <c r="C44" s="310"/>
      <c r="D44" s="310"/>
      <c r="E44" s="310"/>
      <c r="F44" s="318"/>
      <c r="G44" s="318"/>
      <c r="H44" s="318"/>
      <c r="I44" s="318"/>
      <c r="J44" s="310"/>
      <c r="K44" s="310"/>
      <c r="L44" s="638"/>
      <c r="M44" s="638"/>
      <c r="N44" s="638"/>
      <c r="O44" s="638"/>
      <c r="P44" s="638"/>
      <c r="Q44" s="638"/>
      <c r="R44" s="638"/>
      <c r="S44" s="638"/>
      <c r="T44" s="638"/>
      <c r="U44" s="638"/>
      <c r="V44" s="638"/>
      <c r="W44" s="323"/>
      <c r="X44" s="323"/>
      <c r="Y44" s="323"/>
      <c r="Z44" s="323"/>
      <c r="AA44" s="643"/>
      <c r="AB44" s="643"/>
      <c r="AC44" s="643"/>
      <c r="AD44" s="643"/>
      <c r="AE44" s="296"/>
      <c r="AF44" s="296"/>
      <c r="AG44" s="296"/>
      <c r="AH44" s="296"/>
      <c r="AI44" s="296"/>
      <c r="AJ44" s="296"/>
    </row>
    <row r="45" spans="1:37" ht="26.25" customHeight="1">
      <c r="A45" s="319"/>
      <c r="B45" s="645" t="s">
        <v>578</v>
      </c>
      <c r="C45" s="661"/>
      <c r="D45" s="661"/>
      <c r="E45" s="662"/>
      <c r="F45" s="645" t="s">
        <v>572</v>
      </c>
      <c r="G45" s="646"/>
      <c r="H45" s="646"/>
      <c r="I45" s="665"/>
      <c r="J45" s="310"/>
      <c r="K45" s="310"/>
      <c r="L45" s="638"/>
      <c r="M45" s="638"/>
      <c r="N45" s="638"/>
      <c r="O45" s="638"/>
      <c r="P45" s="638"/>
      <c r="Q45" s="638"/>
      <c r="R45" s="638"/>
      <c r="S45" s="638"/>
      <c r="T45" s="638"/>
      <c r="U45" s="638"/>
      <c r="V45" s="638"/>
      <c r="W45" s="323"/>
      <c r="X45" s="323"/>
      <c r="Y45" s="323"/>
      <c r="Z45" s="323"/>
      <c r="AA45" s="643"/>
      <c r="AB45" s="643"/>
      <c r="AC45" s="643"/>
      <c r="AD45" s="643"/>
      <c r="AK45" s="298">
        <f>SUM(F46:H48)</f>
        <v>0</v>
      </c>
    </row>
    <row r="46" spans="1:37" ht="26.25" customHeight="1">
      <c r="A46" s="319"/>
      <c r="B46" s="655"/>
      <c r="C46" s="656"/>
      <c r="D46" s="656"/>
      <c r="E46" s="321" t="s">
        <v>242</v>
      </c>
      <c r="F46" s="625"/>
      <c r="G46" s="626"/>
      <c r="H46" s="654"/>
      <c r="I46" s="322" t="s">
        <v>15</v>
      </c>
      <c r="J46" s="310"/>
      <c r="K46" s="310"/>
      <c r="L46" s="638"/>
      <c r="M46" s="638"/>
      <c r="N46" s="638"/>
      <c r="O46" s="638"/>
      <c r="P46" s="638"/>
      <c r="Q46" s="638"/>
      <c r="R46" s="638"/>
      <c r="S46" s="638"/>
      <c r="T46" s="638"/>
      <c r="U46" s="638"/>
      <c r="V46" s="638"/>
      <c r="W46" s="323"/>
      <c r="X46" s="323"/>
      <c r="Y46" s="323"/>
      <c r="Z46" s="323"/>
      <c r="AA46" s="643"/>
      <c r="AB46" s="643"/>
      <c r="AC46" s="643"/>
      <c r="AD46" s="643"/>
      <c r="AK46" s="193">
        <v>25000</v>
      </c>
    </row>
    <row r="47" spans="1:37" ht="26.25" customHeight="1">
      <c r="A47" s="315"/>
      <c r="B47" s="655"/>
      <c r="C47" s="656"/>
      <c r="D47" s="656"/>
      <c r="E47" s="321" t="s">
        <v>242</v>
      </c>
      <c r="F47" s="625"/>
      <c r="G47" s="626"/>
      <c r="H47" s="654"/>
      <c r="I47" s="322" t="s">
        <v>15</v>
      </c>
      <c r="J47" s="310"/>
      <c r="K47" s="310"/>
      <c r="L47" s="638"/>
      <c r="M47" s="638"/>
      <c r="N47" s="638"/>
      <c r="O47" s="638"/>
      <c r="P47" s="638"/>
      <c r="Q47" s="638"/>
      <c r="R47" s="638"/>
      <c r="S47" s="638"/>
      <c r="T47" s="638"/>
      <c r="U47" s="638"/>
      <c r="V47" s="638"/>
      <c r="W47" s="323"/>
      <c r="X47" s="323"/>
      <c r="Y47" s="323"/>
      <c r="Z47" s="323"/>
      <c r="AA47" s="643"/>
      <c r="AB47" s="643"/>
      <c r="AC47" s="643"/>
      <c r="AD47" s="643"/>
    </row>
    <row r="48" spans="1:37" ht="26.25" customHeight="1" thickBot="1">
      <c r="A48" s="315"/>
      <c r="B48" s="655"/>
      <c r="C48" s="656"/>
      <c r="D48" s="656"/>
      <c r="E48" s="324" t="s">
        <v>242</v>
      </c>
      <c r="F48" s="666"/>
      <c r="G48" s="667"/>
      <c r="H48" s="668"/>
      <c r="I48" s="325" t="s">
        <v>15</v>
      </c>
      <c r="J48" s="310"/>
      <c r="K48" s="310"/>
      <c r="L48" s="638"/>
      <c r="M48" s="638"/>
      <c r="N48" s="638"/>
      <c r="O48" s="638"/>
      <c r="P48" s="638"/>
      <c r="Q48" s="638"/>
      <c r="R48" s="638"/>
      <c r="S48" s="638"/>
      <c r="T48" s="638"/>
      <c r="U48" s="638"/>
      <c r="V48" s="638"/>
      <c r="W48" s="323"/>
      <c r="X48" s="323"/>
      <c r="Y48" s="323"/>
      <c r="Z48" s="323"/>
      <c r="AA48" s="643"/>
      <c r="AB48" s="643"/>
      <c r="AC48" s="643"/>
      <c r="AD48" s="643"/>
    </row>
    <row r="49" spans="1:53" ht="17.25" customHeight="1" thickBot="1">
      <c r="A49" s="315"/>
      <c r="B49" s="657" t="s">
        <v>13</v>
      </c>
      <c r="C49" s="658"/>
      <c r="D49" s="658"/>
      <c r="E49" s="659"/>
      <c r="F49" s="639">
        <f>SUM(F46:H48)</f>
        <v>0</v>
      </c>
      <c r="G49" s="640"/>
      <c r="H49" s="641"/>
      <c r="I49" s="326" t="s">
        <v>15</v>
      </c>
      <c r="J49" s="310"/>
      <c r="K49" s="333"/>
      <c r="L49" s="333"/>
      <c r="M49" s="333"/>
      <c r="N49" s="334"/>
      <c r="O49" s="334"/>
      <c r="P49" s="334"/>
      <c r="Q49" s="334"/>
      <c r="R49" s="335"/>
      <c r="S49" s="335"/>
      <c r="T49" s="336"/>
      <c r="U49" s="337"/>
      <c r="V49" s="338"/>
      <c r="W49" s="338"/>
      <c r="X49" s="335"/>
      <c r="Y49" s="335"/>
      <c r="Z49" s="311"/>
      <c r="AA49" s="311"/>
      <c r="AB49" s="311"/>
      <c r="AC49" s="311"/>
      <c r="AD49" s="311"/>
    </row>
    <row r="50" spans="1:53" ht="9" customHeight="1">
      <c r="A50" s="311"/>
      <c r="B50" s="333"/>
      <c r="C50" s="333"/>
      <c r="D50" s="333"/>
      <c r="E50" s="333"/>
      <c r="F50" s="333"/>
      <c r="G50" s="333"/>
      <c r="H50" s="333"/>
      <c r="I50" s="333"/>
      <c r="J50" s="333"/>
      <c r="K50" s="311"/>
      <c r="L50" s="311"/>
      <c r="M50" s="311"/>
      <c r="N50" s="311"/>
      <c r="O50" s="311"/>
      <c r="P50" s="311"/>
      <c r="Q50" s="311"/>
      <c r="R50" s="311"/>
      <c r="S50" s="311"/>
      <c r="T50" s="311"/>
      <c r="U50" s="311"/>
      <c r="V50" s="311"/>
      <c r="W50" s="311"/>
      <c r="X50" s="311"/>
      <c r="Y50" s="311"/>
      <c r="Z50" s="311"/>
      <c r="AA50" s="311"/>
      <c r="AB50" s="311"/>
      <c r="AC50" s="311"/>
      <c r="AD50" s="311"/>
    </row>
    <row r="51" spans="1:53" ht="18" customHeight="1">
      <c r="A51" s="637" t="s">
        <v>579</v>
      </c>
      <c r="B51" s="637"/>
      <c r="C51" s="637"/>
      <c r="D51" s="637"/>
      <c r="E51" s="637"/>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2"/>
      <c r="AF51" s="170"/>
      <c r="AG51" s="11"/>
      <c r="AH51" s="11"/>
      <c r="AI51" s="11"/>
      <c r="AJ51" s="11"/>
      <c r="AK51" s="11"/>
      <c r="AL51" s="11"/>
      <c r="AM51" s="11"/>
      <c r="AN51" s="11"/>
      <c r="AO51" s="11"/>
      <c r="AP51" s="11"/>
      <c r="AQ51" s="170"/>
      <c r="AR51" s="34"/>
      <c r="AS51" s="170"/>
      <c r="AT51" s="170"/>
      <c r="AU51" s="170"/>
      <c r="AV51" s="170"/>
      <c r="AW51" s="198"/>
      <c r="AX51" s="170"/>
      <c r="AY51" s="170"/>
      <c r="AZ51" s="170"/>
      <c r="BA51" s="170"/>
    </row>
    <row r="52" spans="1:53" ht="18" customHeight="1">
      <c r="A52" s="340"/>
      <c r="B52" s="636" t="s">
        <v>599</v>
      </c>
      <c r="C52" s="636"/>
      <c r="D52" s="636"/>
      <c r="E52" s="636"/>
      <c r="F52" s="636"/>
      <c r="G52" s="636"/>
      <c r="H52" s="636"/>
      <c r="I52" s="636"/>
      <c r="J52" s="636"/>
      <c r="K52" s="636"/>
      <c r="L52" s="636"/>
      <c r="M52" s="636"/>
      <c r="N52" s="636"/>
      <c r="O52" s="636"/>
      <c r="P52" s="636"/>
      <c r="Q52" s="636"/>
      <c r="R52" s="636"/>
      <c r="S52" s="636"/>
      <c r="T52" s="636"/>
      <c r="U52" s="636"/>
      <c r="V52" s="636"/>
      <c r="W52" s="340"/>
      <c r="X52" s="340"/>
      <c r="Y52" s="340"/>
      <c r="Z52" s="340"/>
      <c r="AA52" s="340"/>
      <c r="AB52" s="340"/>
      <c r="AC52" s="340"/>
      <c r="AD52" s="340"/>
    </row>
    <row r="53" spans="1:53" ht="18" customHeight="1">
      <c r="B53" s="635"/>
      <c r="C53" s="635"/>
      <c r="D53" s="635"/>
      <c r="E53" s="635"/>
      <c r="F53" s="635"/>
      <c r="G53" s="635"/>
      <c r="H53" s="635"/>
      <c r="I53" s="635"/>
      <c r="J53" s="635"/>
      <c r="K53" s="635"/>
      <c r="L53" s="635"/>
      <c r="M53" s="635"/>
      <c r="N53" s="635"/>
      <c r="O53" s="635"/>
      <c r="P53" s="635"/>
      <c r="Q53" s="635"/>
      <c r="R53" s="635"/>
      <c r="S53" s="635"/>
      <c r="T53" s="635"/>
    </row>
  </sheetData>
  <sheetProtection selectLockedCells="1"/>
  <mergeCells count="121">
    <mergeCell ref="A2:AD2"/>
    <mergeCell ref="N6:T6"/>
    <mergeCell ref="U6:AD6"/>
    <mergeCell ref="N7:T7"/>
    <mergeCell ref="U7:AD7"/>
    <mergeCell ref="AA14:AD14"/>
    <mergeCell ref="B17:I17"/>
    <mergeCell ref="J17:AD17"/>
    <mergeCell ref="N8:T8"/>
    <mergeCell ref="U8:AD8"/>
    <mergeCell ref="N9:T9"/>
    <mergeCell ref="U9:AD9"/>
    <mergeCell ref="A12:B12"/>
    <mergeCell ref="C12:D12"/>
    <mergeCell ref="A14:G14"/>
    <mergeCell ref="H14:J14"/>
    <mergeCell ref="K14:Z14"/>
    <mergeCell ref="H12:AA12"/>
    <mergeCell ref="U11:V11"/>
    <mergeCell ref="A11:S11"/>
    <mergeCell ref="X11:Y11"/>
    <mergeCell ref="U4:V4"/>
    <mergeCell ref="AA4:AB4"/>
    <mergeCell ref="H23:O23"/>
    <mergeCell ref="H24:O24"/>
    <mergeCell ref="B29:E29"/>
    <mergeCell ref="F30:H30"/>
    <mergeCell ref="B23:G23"/>
    <mergeCell ref="B24:G24"/>
    <mergeCell ref="H20:P20"/>
    <mergeCell ref="H21:O21"/>
    <mergeCell ref="H22:O22"/>
    <mergeCell ref="B21:G21"/>
    <mergeCell ref="B22:G22"/>
    <mergeCell ref="B20:G20"/>
    <mergeCell ref="B33:E33"/>
    <mergeCell ref="B38:E38"/>
    <mergeCell ref="B31:D31"/>
    <mergeCell ref="B32:D32"/>
    <mergeCell ref="F32:H32"/>
    <mergeCell ref="F31:H31"/>
    <mergeCell ref="J38:M38"/>
    <mergeCell ref="F38:I38"/>
    <mergeCell ref="B30:D30"/>
    <mergeCell ref="J39:L39"/>
    <mergeCell ref="J40:L40"/>
    <mergeCell ref="J41:L41"/>
    <mergeCell ref="J42:L42"/>
    <mergeCell ref="F46:H46"/>
    <mergeCell ref="B47:D47"/>
    <mergeCell ref="B48:D48"/>
    <mergeCell ref="B49:E49"/>
    <mergeCell ref="B42:E42"/>
    <mergeCell ref="B45:E45"/>
    <mergeCell ref="B46:D46"/>
    <mergeCell ref="B39:D39"/>
    <mergeCell ref="B40:D40"/>
    <mergeCell ref="B41:D41"/>
    <mergeCell ref="F45:I45"/>
    <mergeCell ref="F47:H47"/>
    <mergeCell ref="F48:H48"/>
    <mergeCell ref="F39:H39"/>
    <mergeCell ref="F40:H40"/>
    <mergeCell ref="F41:H41"/>
    <mergeCell ref="F42:H42"/>
    <mergeCell ref="AE41:AH41"/>
    <mergeCell ref="AE40:AH40"/>
    <mergeCell ref="AA43:AD43"/>
    <mergeCell ref="AE42:AH42"/>
    <mergeCell ref="AA45:AD45"/>
    <mergeCell ref="AA44:AD44"/>
    <mergeCell ref="AA46:AD46"/>
    <mergeCell ref="AA47:AD47"/>
    <mergeCell ref="AA48:AD48"/>
    <mergeCell ref="AA40:AD40"/>
    <mergeCell ref="B53:T53"/>
    <mergeCell ref="B52:V52"/>
    <mergeCell ref="A51:E51"/>
    <mergeCell ref="Q46:V46"/>
    <mergeCell ref="L46:P46"/>
    <mergeCell ref="P41:T41"/>
    <mergeCell ref="U40:Z40"/>
    <mergeCell ref="P40:T40"/>
    <mergeCell ref="Q47:V47"/>
    <mergeCell ref="L47:P47"/>
    <mergeCell ref="Q48:V48"/>
    <mergeCell ref="L48:P48"/>
    <mergeCell ref="F49:H49"/>
    <mergeCell ref="Q43:V43"/>
    <mergeCell ref="L43:P43"/>
    <mergeCell ref="U42:Z42"/>
    <mergeCell ref="P42:T42"/>
    <mergeCell ref="U41:Z41"/>
    <mergeCell ref="Q45:V45"/>
    <mergeCell ref="L45:P45"/>
    <mergeCell ref="Q44:V44"/>
    <mergeCell ref="L44:P44"/>
    <mergeCell ref="U34:AC34"/>
    <mergeCell ref="Q28:AC28"/>
    <mergeCell ref="Q33:T33"/>
    <mergeCell ref="U33:Y33"/>
    <mergeCell ref="J29:O29"/>
    <mergeCell ref="F29:I29"/>
    <mergeCell ref="F33:I33"/>
    <mergeCell ref="J30:N30"/>
    <mergeCell ref="Z30:AC30"/>
    <mergeCell ref="Z31:AC31"/>
    <mergeCell ref="Z32:AC32"/>
    <mergeCell ref="Z33:AC33"/>
    <mergeCell ref="J31:N31"/>
    <mergeCell ref="J32:N32"/>
    <mergeCell ref="J33:N33"/>
    <mergeCell ref="Z29:AC29"/>
    <mergeCell ref="Q29:T29"/>
    <mergeCell ref="U29:Y29"/>
    <mergeCell ref="Q30:T30"/>
    <mergeCell ref="U30:Y30"/>
    <mergeCell ref="Q31:T31"/>
    <mergeCell ref="U31:Y31"/>
    <mergeCell ref="Q32:T32"/>
    <mergeCell ref="U32:Y32"/>
  </mergeCells>
  <phoneticPr fontId="4"/>
  <dataValidations count="2">
    <dataValidation type="list" allowBlank="1" showInputMessage="1" showErrorMessage="1" sqref="Q30:T33 U31:Y33" xr:uid="{CD6A4815-72F6-4778-9327-117120A4E0CA}">
      <formula1>"あり,なし"</formula1>
    </dataValidation>
    <dataValidation type="list" allowBlank="1" showInputMessage="1" showErrorMessage="1" sqref="U30:Y30" xr:uid="{0ED140EE-82F1-4EA4-8C75-59A9243A6C9F}">
      <formula1>"有,無"</formula1>
    </dataValidation>
  </dataValidations>
  <printOptions horizontalCentered="1"/>
  <pageMargins left="0.59055118110236227" right="0.59055118110236227" top="0.59055118110236227" bottom="0.39370078740157483" header="0.39370078740157483" footer="0.39370078740157483"/>
  <pageSetup paperSize="9" scale="76"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A929-51D1-4F10-83F6-C4CA61A1E312}">
  <sheetPr>
    <tabColor rgb="FFFFFF00"/>
  </sheetPr>
  <dimension ref="A1:AN36"/>
  <sheetViews>
    <sheetView showGridLines="0" view="pageBreakPreview" zoomScaleNormal="100" zoomScaleSheetLayoutView="100" workbookViewId="0">
      <selection activeCell="P25" sqref="P25"/>
    </sheetView>
  </sheetViews>
  <sheetFormatPr defaultColWidth="2.625" defaultRowHeight="18" customHeight="1"/>
  <cols>
    <col min="1" max="4" width="2.625" style="193"/>
    <col min="5" max="5" width="2.875" style="193" bestFit="1" customWidth="1"/>
    <col min="6" max="6" width="2.625" style="193"/>
    <col min="7" max="7" width="3.125" style="193" customWidth="1"/>
    <col min="8" max="8" width="2.625" style="193"/>
    <col min="9" max="9" width="3.5" style="193" bestFit="1" customWidth="1"/>
    <col min="10" max="10" width="3.75" style="193" customWidth="1"/>
    <col min="11" max="11" width="3.625" style="193" customWidth="1"/>
    <col min="12" max="14" width="3.375" style="193" bestFit="1" customWidth="1"/>
    <col min="15" max="16" width="3.375" style="193" customWidth="1"/>
    <col min="17" max="17" width="5.625" style="193" customWidth="1"/>
    <col min="18" max="18" width="3.375" style="193" bestFit="1" customWidth="1"/>
    <col min="19" max="19" width="2.625" style="193"/>
    <col min="20" max="22" width="3.25" style="193" customWidth="1"/>
    <col min="23" max="23" width="3.875" style="193" customWidth="1"/>
    <col min="24" max="24" width="3.25" style="193" customWidth="1"/>
    <col min="25" max="25" width="4" style="193" customWidth="1"/>
    <col min="26" max="26" width="3" style="193" customWidth="1"/>
    <col min="27" max="27" width="2.625" style="193" customWidth="1"/>
    <col min="28" max="28" width="3.625" style="193" customWidth="1"/>
    <col min="29" max="29" width="5" style="193" customWidth="1"/>
    <col min="30" max="30" width="2.25" style="193" customWidth="1"/>
    <col min="31" max="31" width="4.25" style="193" customWidth="1"/>
    <col min="32" max="33" width="3.375" style="193" customWidth="1"/>
    <col min="34" max="34" width="2.875" style="193" customWidth="1"/>
    <col min="35" max="35" width="1.625" style="193" customWidth="1"/>
    <col min="36" max="36" width="8" style="193" bestFit="1" customWidth="1"/>
    <col min="37" max="37" width="25.625" style="193" hidden="1" customWidth="1"/>
    <col min="38" max="38" width="9.125" style="193" bestFit="1" customWidth="1"/>
    <col min="39" max="39" width="2.625" style="193"/>
    <col min="40" max="40" width="14.375" style="193" bestFit="1" customWidth="1"/>
    <col min="41" max="41" width="8.625" style="193" bestFit="1" customWidth="1"/>
    <col min="42" max="42" width="26.25" style="193" bestFit="1" customWidth="1"/>
    <col min="43" max="43" width="9.75" style="193" bestFit="1" customWidth="1"/>
    <col min="44" max="16384" width="2.625" style="193"/>
  </cols>
  <sheetData>
    <row r="1" spans="1:40" ht="18" customHeight="1">
      <c r="A1" s="302" t="s">
        <v>47</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311"/>
      <c r="AK1" s="311"/>
      <c r="AL1" s="311"/>
      <c r="AM1" s="311"/>
      <c r="AN1" s="311"/>
    </row>
    <row r="2" spans="1:40" ht="18" customHeight="1">
      <c r="A2" s="688" t="s">
        <v>592</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341"/>
      <c r="AJ2" s="311"/>
      <c r="AK2" s="311"/>
      <c r="AL2" s="311"/>
      <c r="AM2" s="311"/>
      <c r="AN2" s="311"/>
    </row>
    <row r="3" spans="1:40" ht="7.5" customHeight="1">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295"/>
      <c r="AJ3" s="311"/>
      <c r="AK3" s="311"/>
      <c r="AL3" s="311"/>
      <c r="AM3" s="311"/>
      <c r="AN3" s="311"/>
    </row>
    <row r="4" spans="1:40" ht="18" customHeight="1">
      <c r="A4" s="295"/>
      <c r="B4" s="295"/>
      <c r="C4" s="295"/>
      <c r="D4" s="295"/>
      <c r="E4" s="295"/>
      <c r="F4" s="295"/>
      <c r="G4" s="295"/>
      <c r="H4" s="295"/>
      <c r="I4" s="295"/>
      <c r="J4" s="295"/>
      <c r="K4" s="295"/>
      <c r="L4" s="295"/>
      <c r="M4" s="295"/>
      <c r="N4" s="295"/>
      <c r="O4" s="295"/>
      <c r="P4" s="295"/>
      <c r="Q4" s="295"/>
      <c r="R4" s="295"/>
      <c r="S4" s="295"/>
      <c r="T4" s="295" t="s">
        <v>468</v>
      </c>
      <c r="U4" s="342"/>
      <c r="V4" s="342"/>
      <c r="W4" s="342"/>
      <c r="X4" s="342"/>
      <c r="Y4" s="342"/>
      <c r="Z4" s="342"/>
      <c r="AA4" s="342"/>
      <c r="AB4" s="342"/>
      <c r="AC4" s="712" t="s">
        <v>586</v>
      </c>
      <c r="AD4" s="712"/>
      <c r="AE4" s="712"/>
      <c r="AF4" s="712"/>
      <c r="AG4" s="712"/>
      <c r="AH4" s="712"/>
      <c r="AI4" s="295"/>
      <c r="AJ4" s="311"/>
      <c r="AK4" s="311"/>
      <c r="AL4" s="311"/>
      <c r="AM4" s="311"/>
      <c r="AN4" s="311"/>
    </row>
    <row r="5" spans="1:40" ht="29.25" customHeight="1">
      <c r="A5" s="304"/>
      <c r="B5" s="295"/>
      <c r="C5" s="295"/>
      <c r="D5" s="295"/>
      <c r="E5" s="295"/>
      <c r="F5" s="295"/>
      <c r="G5" s="295"/>
      <c r="H5" s="295"/>
      <c r="I5" s="295"/>
      <c r="J5" s="295"/>
      <c r="K5" s="295"/>
      <c r="L5" s="295"/>
      <c r="M5" s="295"/>
      <c r="N5" s="295"/>
      <c r="O5" s="295"/>
      <c r="P5" s="295"/>
      <c r="Q5" s="295"/>
      <c r="R5" s="295"/>
      <c r="S5" s="295"/>
      <c r="T5" s="295"/>
      <c r="U5" s="710"/>
      <c r="V5" s="710"/>
      <c r="W5" s="342"/>
      <c r="X5" s="342"/>
      <c r="Y5" s="710"/>
      <c r="Z5" s="710"/>
      <c r="AA5" s="342"/>
      <c r="AB5" s="311"/>
      <c r="AC5" s="711" t="s">
        <v>479</v>
      </c>
      <c r="AD5" s="712"/>
      <c r="AE5" s="712"/>
      <c r="AF5" s="712"/>
      <c r="AG5" s="712"/>
      <c r="AH5" s="712"/>
      <c r="AI5" s="295"/>
      <c r="AJ5" s="311"/>
      <c r="AK5" s="311"/>
      <c r="AL5" s="311"/>
      <c r="AM5" s="311"/>
      <c r="AN5" s="311"/>
    </row>
    <row r="6" spans="1:40" ht="37.5" customHeight="1">
      <c r="A6" s="689" t="s">
        <v>473</v>
      </c>
      <c r="B6" s="691"/>
      <c r="C6" s="691"/>
      <c r="D6" s="691"/>
      <c r="E6" s="691"/>
      <c r="F6" s="691"/>
      <c r="G6" s="691"/>
      <c r="H6" s="709"/>
      <c r="I6" s="709"/>
      <c r="J6" s="709"/>
      <c r="K6" s="709"/>
      <c r="L6" s="709"/>
      <c r="M6" s="709"/>
      <c r="N6" s="709"/>
      <c r="O6" s="709"/>
      <c r="P6" s="709"/>
      <c r="Q6" s="709"/>
      <c r="R6" s="302"/>
      <c r="S6" s="302"/>
      <c r="T6" s="302"/>
      <c r="U6" s="302"/>
      <c r="V6" s="302"/>
      <c r="W6" s="302"/>
      <c r="X6" s="302"/>
      <c r="Y6" s="302"/>
      <c r="Z6" s="302"/>
      <c r="AA6" s="302"/>
      <c r="AB6" s="302"/>
      <c r="AC6" s="302"/>
      <c r="AD6" s="302"/>
      <c r="AE6" s="302"/>
      <c r="AF6" s="302"/>
      <c r="AG6" s="302"/>
      <c r="AH6" s="302"/>
      <c r="AI6" s="295"/>
      <c r="AJ6" s="311"/>
      <c r="AK6" s="311"/>
      <c r="AL6" s="311"/>
      <c r="AM6" s="311"/>
      <c r="AN6" s="311"/>
    </row>
    <row r="7" spans="1:40" ht="37.5" customHeight="1">
      <c r="A7" s="689" t="s">
        <v>517</v>
      </c>
      <c r="B7" s="691"/>
      <c r="C7" s="691"/>
      <c r="D7" s="691"/>
      <c r="E7" s="691"/>
      <c r="F7" s="691"/>
      <c r="G7" s="691"/>
      <c r="H7" s="713"/>
      <c r="I7" s="713"/>
      <c r="J7" s="713"/>
      <c r="K7" s="713"/>
      <c r="L7" s="713"/>
      <c r="M7" s="713"/>
      <c r="N7" s="713"/>
      <c r="O7" s="713"/>
      <c r="P7" s="713"/>
      <c r="Q7" s="713"/>
      <c r="R7" s="302"/>
      <c r="S7" s="302"/>
      <c r="T7" s="302"/>
      <c r="U7" s="302"/>
      <c r="V7" s="302"/>
      <c r="W7" s="302"/>
      <c r="X7" s="302"/>
      <c r="Y7" s="302"/>
      <c r="Z7" s="302"/>
      <c r="AA7" s="302"/>
      <c r="AB7" s="302"/>
      <c r="AC7" s="302"/>
      <c r="AD7" s="302"/>
      <c r="AE7" s="302"/>
      <c r="AF7" s="302"/>
      <c r="AG7" s="302"/>
      <c r="AH7" s="302"/>
      <c r="AI7" s="295"/>
      <c r="AJ7" s="311"/>
      <c r="AK7" s="311">
        <v>1</v>
      </c>
      <c r="AL7" s="311"/>
      <c r="AM7" s="311"/>
      <c r="AN7" s="311"/>
    </row>
    <row r="8" spans="1:40" ht="23.25" customHeight="1">
      <c r="A8" s="295"/>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311"/>
      <c r="AK8" s="311">
        <v>3</v>
      </c>
      <c r="AL8" s="311"/>
      <c r="AM8" s="311"/>
      <c r="AN8" s="311"/>
    </row>
    <row r="9" spans="1:40" ht="23.25" customHeight="1">
      <c r="A9" s="295"/>
      <c r="B9" s="295"/>
      <c r="C9" s="295"/>
      <c r="D9" s="295"/>
      <c r="E9" s="295"/>
      <c r="F9" s="295"/>
      <c r="G9" s="295"/>
      <c r="H9" s="295"/>
      <c r="I9" s="295"/>
      <c r="J9" s="295"/>
      <c r="K9" s="295"/>
      <c r="L9" s="295"/>
      <c r="M9" s="295"/>
      <c r="N9" s="295"/>
      <c r="O9" s="295"/>
      <c r="P9" s="295"/>
      <c r="Q9" s="295"/>
      <c r="R9" s="295"/>
      <c r="S9" s="295"/>
      <c r="T9" s="691" t="s">
        <v>609</v>
      </c>
      <c r="U9" s="691"/>
      <c r="V9" s="691"/>
      <c r="W9" s="691"/>
      <c r="X9" s="691"/>
      <c r="Y9" s="691"/>
      <c r="Z9" s="691"/>
      <c r="AA9" s="691"/>
      <c r="AB9" s="691"/>
      <c r="AC9" s="691"/>
      <c r="AD9" s="691"/>
      <c r="AE9" s="691"/>
      <c r="AF9" s="691"/>
      <c r="AG9" s="691"/>
      <c r="AH9" s="691"/>
      <c r="AI9" s="295"/>
      <c r="AJ9" s="311"/>
      <c r="AK9" s="311"/>
      <c r="AL9" s="311"/>
      <c r="AM9" s="311"/>
      <c r="AN9" s="311"/>
    </row>
    <row r="10" spans="1:40" ht="23.25" customHeight="1">
      <c r="A10" s="295"/>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311"/>
      <c r="AK10" s="311"/>
      <c r="AL10" s="311"/>
      <c r="AM10" s="311"/>
      <c r="AN10" s="311"/>
    </row>
    <row r="11" spans="1:40" ht="21" customHeight="1">
      <c r="A11" s="295" t="s">
        <v>468</v>
      </c>
      <c r="B11" s="344"/>
      <c r="C11" s="304"/>
      <c r="D11" s="345"/>
      <c r="E11" s="346"/>
      <c r="F11" s="347" t="s">
        <v>5</v>
      </c>
      <c r="G11" s="346"/>
      <c r="H11" s="347" t="s">
        <v>80</v>
      </c>
      <c r="I11" s="347"/>
      <c r="J11" s="719" t="s">
        <v>587</v>
      </c>
      <c r="K11" s="719"/>
      <c r="L11" s="719"/>
      <c r="M11" s="719"/>
      <c r="N11" s="719"/>
      <c r="O11" s="719"/>
      <c r="P11" s="719"/>
      <c r="Q11" s="719"/>
      <c r="R11" s="719"/>
      <c r="S11" s="719"/>
      <c r="T11" s="719"/>
      <c r="U11" s="719"/>
      <c r="V11" s="719"/>
      <c r="W11" s="719"/>
      <c r="X11" s="347"/>
      <c r="Y11" s="347"/>
      <c r="Z11" s="347"/>
      <c r="AA11" s="345" t="s">
        <v>5</v>
      </c>
      <c r="AB11" s="348"/>
      <c r="AC11" s="347" t="s">
        <v>224</v>
      </c>
      <c r="AD11" s="347"/>
      <c r="AE11" s="347"/>
      <c r="AF11" s="718" t="s">
        <v>532</v>
      </c>
      <c r="AG11" s="718"/>
      <c r="AH11" s="718"/>
      <c r="AI11" s="718"/>
      <c r="AJ11" s="295"/>
      <c r="AK11" s="311">
        <v>4</v>
      </c>
      <c r="AL11" s="311"/>
      <c r="AM11" s="311"/>
      <c r="AN11" s="311"/>
    </row>
    <row r="12" spans="1:40" ht="21" customHeight="1">
      <c r="A12" s="311"/>
      <c r="B12" s="714" t="s">
        <v>600</v>
      </c>
      <c r="C12" s="714"/>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295"/>
      <c r="AJ12" s="311"/>
      <c r="AK12" s="311">
        <v>5</v>
      </c>
      <c r="AL12" s="311"/>
      <c r="AM12" s="311"/>
      <c r="AN12" s="311"/>
    </row>
    <row r="13" spans="1:40" ht="39" customHeight="1">
      <c r="A13" s="295"/>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311"/>
      <c r="AK13" s="311">
        <v>6</v>
      </c>
      <c r="AL13" s="311"/>
      <c r="AM13" s="311"/>
      <c r="AN13" s="311"/>
    </row>
    <row r="14" spans="1:40" ht="57" customHeight="1">
      <c r="A14" s="715" t="s">
        <v>518</v>
      </c>
      <c r="B14" s="716"/>
      <c r="C14" s="716"/>
      <c r="D14" s="716"/>
      <c r="E14" s="716"/>
      <c r="F14" s="716"/>
      <c r="G14" s="716"/>
      <c r="H14" s="704" t="s">
        <v>7</v>
      </c>
      <c r="I14" s="704"/>
      <c r="J14" s="704"/>
      <c r="K14" s="717">
        <f>SUM(P24)</f>
        <v>0</v>
      </c>
      <c r="L14" s="717"/>
      <c r="M14" s="717"/>
      <c r="N14" s="717"/>
      <c r="O14" s="717"/>
      <c r="P14" s="717"/>
      <c r="Q14" s="717"/>
      <c r="R14" s="717"/>
      <c r="S14" s="717"/>
      <c r="T14" s="717"/>
      <c r="U14" s="717"/>
      <c r="V14" s="717"/>
      <c r="W14" s="717"/>
      <c r="X14" s="717"/>
      <c r="Y14" s="717"/>
      <c r="Z14" s="717"/>
      <c r="AA14" s="693" t="s">
        <v>8</v>
      </c>
      <c r="AB14" s="693"/>
      <c r="AC14" s="693"/>
      <c r="AD14" s="693"/>
      <c r="AE14" s="693"/>
      <c r="AF14" s="693"/>
      <c r="AG14" s="693"/>
      <c r="AH14" s="694"/>
      <c r="AI14" s="295"/>
      <c r="AJ14" s="311"/>
      <c r="AK14" s="311">
        <v>7</v>
      </c>
      <c r="AL14" s="311"/>
      <c r="AM14" s="311"/>
      <c r="AN14" s="311"/>
    </row>
    <row r="15" spans="1:40" ht="21.75" customHeight="1">
      <c r="A15" s="307"/>
      <c r="B15" s="307"/>
      <c r="C15" s="307"/>
      <c r="D15" s="307"/>
      <c r="E15" s="307"/>
      <c r="F15" s="307"/>
      <c r="G15" s="307"/>
      <c r="H15" s="307"/>
      <c r="I15" s="307"/>
      <c r="J15" s="307"/>
      <c r="K15" s="308"/>
      <c r="L15" s="308"/>
      <c r="M15" s="308"/>
      <c r="N15" s="308"/>
      <c r="O15" s="308"/>
      <c r="P15" s="308"/>
      <c r="Q15" s="308"/>
      <c r="R15" s="308"/>
      <c r="S15" s="308"/>
      <c r="T15" s="308"/>
      <c r="U15" s="308"/>
      <c r="V15" s="308"/>
      <c r="W15" s="308"/>
      <c r="X15" s="308"/>
      <c r="Y15" s="308"/>
      <c r="Z15" s="308"/>
      <c r="AA15" s="309"/>
      <c r="AB15" s="309"/>
      <c r="AC15" s="309"/>
      <c r="AD15" s="309"/>
      <c r="AE15" s="309"/>
      <c r="AF15" s="309"/>
      <c r="AG15" s="309"/>
      <c r="AH15" s="309"/>
      <c r="AI15" s="295"/>
      <c r="AJ15" s="311"/>
      <c r="AK15" s="311">
        <v>8</v>
      </c>
      <c r="AL15" s="311"/>
      <c r="AM15" s="311"/>
      <c r="AN15" s="311"/>
    </row>
    <row r="16" spans="1:40" ht="27.75" customHeight="1">
      <c r="A16" s="295" t="s">
        <v>9</v>
      </c>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311"/>
      <c r="AK16" s="311">
        <v>9</v>
      </c>
      <c r="AL16" s="311"/>
      <c r="AM16" s="311"/>
      <c r="AN16" s="311"/>
    </row>
    <row r="17" spans="1:40" ht="31.5" customHeight="1">
      <c r="A17" s="295"/>
      <c r="B17" s="695" t="s">
        <v>10</v>
      </c>
      <c r="C17" s="696"/>
      <c r="D17" s="696"/>
      <c r="E17" s="696"/>
      <c r="F17" s="696"/>
      <c r="G17" s="696"/>
      <c r="H17" s="696"/>
      <c r="I17" s="697"/>
      <c r="J17" s="721"/>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3"/>
      <c r="AI17" s="295"/>
      <c r="AJ17" s="311"/>
      <c r="AK17" s="311">
        <v>11</v>
      </c>
      <c r="AL17" s="311"/>
      <c r="AM17" s="311"/>
      <c r="AN17" s="311"/>
    </row>
    <row r="18" spans="1:40" ht="22.5" customHeight="1">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311"/>
      <c r="AK18" s="311">
        <v>12</v>
      </c>
      <c r="AL18" s="311"/>
      <c r="AM18" s="311"/>
      <c r="AN18" s="311"/>
    </row>
    <row r="19" spans="1:40" ht="18" customHeight="1">
      <c r="A19" s="295" t="s">
        <v>519</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311"/>
      <c r="AK19" s="311"/>
      <c r="AL19" s="311"/>
      <c r="AM19" s="311"/>
      <c r="AN19" s="311"/>
    </row>
    <row r="20" spans="1:40" ht="18.75" customHeight="1">
      <c r="A20" s="295"/>
      <c r="B20" s="724" t="s">
        <v>12</v>
      </c>
      <c r="C20" s="724"/>
      <c r="D20" s="724"/>
      <c r="E20" s="724"/>
      <c r="F20" s="724"/>
      <c r="G20" s="724"/>
      <c r="H20" s="724"/>
      <c r="I20" s="724"/>
      <c r="J20" s="724"/>
      <c r="K20" s="725"/>
      <c r="L20" s="725"/>
      <c r="M20" s="725"/>
      <c r="N20" s="725"/>
      <c r="O20" s="724" t="s">
        <v>13</v>
      </c>
      <c r="P20" s="724"/>
      <c r="Q20" s="724"/>
      <c r="R20" s="724"/>
      <c r="S20" s="724"/>
      <c r="T20" s="724"/>
      <c r="U20" s="724"/>
      <c r="V20" s="724"/>
      <c r="W20" s="724"/>
      <c r="X20" s="295"/>
      <c r="Y20" s="295"/>
      <c r="Z20" s="295"/>
      <c r="AA20" s="295"/>
      <c r="AB20" s="295"/>
      <c r="AC20" s="295"/>
      <c r="AD20" s="295"/>
      <c r="AE20" s="295"/>
      <c r="AF20" s="295"/>
      <c r="AG20" s="295"/>
      <c r="AH20" s="295"/>
      <c r="AI20" s="295"/>
      <c r="AJ20" s="311"/>
      <c r="AK20" s="311"/>
      <c r="AL20" s="311"/>
      <c r="AM20" s="311"/>
      <c r="AN20" s="311"/>
    </row>
    <row r="21" spans="1:40" ht="18.75" customHeight="1">
      <c r="A21" s="295"/>
      <c r="B21" s="685" t="s">
        <v>14</v>
      </c>
      <c r="C21" s="686"/>
      <c r="D21" s="686"/>
      <c r="E21" s="686"/>
      <c r="F21" s="686"/>
      <c r="G21" s="686"/>
      <c r="H21" s="686"/>
      <c r="I21" s="686"/>
      <c r="J21" s="686"/>
      <c r="K21" s="726"/>
      <c r="L21" s="726"/>
      <c r="M21" s="726"/>
      <c r="N21" s="727"/>
      <c r="O21" s="349"/>
      <c r="P21" s="720"/>
      <c r="Q21" s="720"/>
      <c r="R21" s="720"/>
      <c r="S21" s="720"/>
      <c r="T21" s="720"/>
      <c r="U21" s="720"/>
      <c r="V21" s="720"/>
      <c r="W21" s="350" t="s">
        <v>15</v>
      </c>
      <c r="X21" s="295"/>
      <c r="Y21" s="295"/>
      <c r="Z21" s="295"/>
      <c r="AA21" s="295"/>
      <c r="AB21" s="295"/>
      <c r="AC21" s="295"/>
      <c r="AD21" s="295"/>
      <c r="AE21" s="295"/>
      <c r="AF21" s="295"/>
      <c r="AG21" s="295"/>
      <c r="AH21" s="295"/>
      <c r="AI21" s="295"/>
      <c r="AJ21" s="311"/>
      <c r="AK21" s="311"/>
      <c r="AL21" s="311"/>
      <c r="AM21" s="311"/>
      <c r="AN21" s="311"/>
    </row>
    <row r="22" spans="1:40" ht="18.75" customHeight="1">
      <c r="A22" s="295"/>
      <c r="B22" s="685" t="s">
        <v>571</v>
      </c>
      <c r="C22" s="686"/>
      <c r="D22" s="686"/>
      <c r="E22" s="686"/>
      <c r="F22" s="686"/>
      <c r="G22" s="686"/>
      <c r="H22" s="686"/>
      <c r="I22" s="686"/>
      <c r="J22" s="686"/>
      <c r="K22" s="686"/>
      <c r="L22" s="686"/>
      <c r="M22" s="686"/>
      <c r="N22" s="687"/>
      <c r="O22" s="351"/>
      <c r="P22" s="720"/>
      <c r="Q22" s="720"/>
      <c r="R22" s="720"/>
      <c r="S22" s="720"/>
      <c r="T22" s="720"/>
      <c r="U22" s="720"/>
      <c r="V22" s="720"/>
      <c r="W22" s="352" t="s">
        <v>15</v>
      </c>
      <c r="X22" s="295"/>
      <c r="Y22" s="295"/>
      <c r="Z22" s="295"/>
      <c r="AA22" s="295"/>
      <c r="AB22" s="295"/>
      <c r="AC22" s="295"/>
      <c r="AD22" s="295"/>
      <c r="AE22" s="295"/>
      <c r="AF22" s="295"/>
      <c r="AG22" s="295"/>
      <c r="AH22" s="295"/>
      <c r="AI22" s="295"/>
      <c r="AJ22" s="311"/>
      <c r="AK22" s="311"/>
      <c r="AL22" s="311"/>
      <c r="AM22" s="311"/>
      <c r="AN22" s="311"/>
    </row>
    <row r="23" spans="1:40" ht="18.75" customHeight="1" thickBot="1">
      <c r="A23" s="295"/>
      <c r="B23" s="685" t="s">
        <v>573</v>
      </c>
      <c r="C23" s="686"/>
      <c r="D23" s="686"/>
      <c r="E23" s="686"/>
      <c r="F23" s="686"/>
      <c r="G23" s="686"/>
      <c r="H23" s="686"/>
      <c r="I23" s="686"/>
      <c r="J23" s="686"/>
      <c r="K23" s="686"/>
      <c r="L23" s="686"/>
      <c r="M23" s="686"/>
      <c r="N23" s="687"/>
      <c r="O23" s="351"/>
      <c r="P23" s="720"/>
      <c r="Q23" s="720"/>
      <c r="R23" s="720"/>
      <c r="S23" s="720"/>
      <c r="T23" s="720"/>
      <c r="U23" s="720"/>
      <c r="V23" s="720"/>
      <c r="W23" s="350" t="s">
        <v>15</v>
      </c>
      <c r="X23" s="295"/>
      <c r="Y23" s="295"/>
      <c r="Z23" s="295"/>
      <c r="AA23" s="295"/>
      <c r="AB23" s="295"/>
      <c r="AC23" s="295"/>
      <c r="AD23" s="295"/>
      <c r="AE23" s="295"/>
      <c r="AF23" s="295"/>
      <c r="AG23" s="295"/>
      <c r="AH23" s="295"/>
      <c r="AI23" s="295"/>
      <c r="AJ23" s="311"/>
      <c r="AK23" s="311"/>
      <c r="AL23" s="311"/>
      <c r="AM23" s="311"/>
      <c r="AN23" s="311"/>
    </row>
    <row r="24" spans="1:40" ht="18.75" customHeight="1" thickTop="1" thickBot="1">
      <c r="A24" s="295"/>
      <c r="B24" s="734" t="s">
        <v>72</v>
      </c>
      <c r="C24" s="735"/>
      <c r="D24" s="735"/>
      <c r="E24" s="735"/>
      <c r="F24" s="735"/>
      <c r="G24" s="735"/>
      <c r="H24" s="735"/>
      <c r="I24" s="735"/>
      <c r="J24" s="735"/>
      <c r="K24" s="735"/>
      <c r="L24" s="735"/>
      <c r="M24" s="735"/>
      <c r="N24" s="736"/>
      <c r="O24" s="353"/>
      <c r="P24" s="729">
        <f>SUM(P21:V23)</f>
        <v>0</v>
      </c>
      <c r="Q24" s="729"/>
      <c r="R24" s="729"/>
      <c r="S24" s="729"/>
      <c r="T24" s="729"/>
      <c r="U24" s="729"/>
      <c r="V24" s="729"/>
      <c r="W24" s="354" t="s">
        <v>15</v>
      </c>
      <c r="X24" s="295"/>
      <c r="Y24" s="295"/>
      <c r="Z24" s="295"/>
      <c r="AA24" s="295"/>
      <c r="AB24" s="295"/>
      <c r="AC24" s="295"/>
      <c r="AD24" s="295"/>
      <c r="AE24" s="295"/>
      <c r="AF24" s="295"/>
      <c r="AG24" s="295"/>
      <c r="AH24" s="295"/>
      <c r="AI24" s="295"/>
      <c r="AJ24" s="311"/>
      <c r="AK24" s="311"/>
      <c r="AL24" s="311"/>
      <c r="AM24" s="311"/>
      <c r="AN24" s="311"/>
    </row>
    <row r="25" spans="1:40" ht="6" customHeight="1" thickTop="1">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311"/>
      <c r="AK25" s="311"/>
      <c r="AL25" s="311"/>
      <c r="AM25" s="311"/>
      <c r="AN25" s="311"/>
    </row>
    <row r="26" spans="1:40" ht="6" customHeight="1">
      <c r="A26" s="311"/>
      <c r="B26" s="333"/>
      <c r="C26" s="333"/>
      <c r="D26" s="333"/>
      <c r="E26" s="333"/>
      <c r="F26" s="333"/>
      <c r="G26" s="333"/>
      <c r="H26" s="333"/>
      <c r="I26" s="333"/>
      <c r="J26" s="333"/>
      <c r="K26" s="333"/>
      <c r="L26" s="333"/>
      <c r="M26" s="333"/>
      <c r="N26" s="334"/>
      <c r="O26" s="334"/>
      <c r="P26" s="334"/>
      <c r="Q26" s="334"/>
      <c r="R26" s="335"/>
      <c r="S26" s="335"/>
      <c r="T26" s="336"/>
      <c r="U26" s="355"/>
      <c r="V26" s="340"/>
      <c r="W26" s="340"/>
      <c r="X26" s="335"/>
      <c r="Y26" s="335"/>
      <c r="Z26" s="336"/>
      <c r="AA26" s="336"/>
      <c r="AB26" s="336"/>
      <c r="AC26" s="336"/>
      <c r="AD26" s="336"/>
      <c r="AE26" s="336"/>
      <c r="AF26" s="336"/>
      <c r="AG26" s="336"/>
      <c r="AH26" s="336"/>
      <c r="AI26" s="311"/>
      <c r="AJ26" s="311"/>
      <c r="AK26" s="311"/>
      <c r="AL26" s="311"/>
      <c r="AM26" s="311"/>
      <c r="AN26" s="311"/>
    </row>
    <row r="27" spans="1:40" ht="2.25" customHeight="1">
      <c r="A27" s="311"/>
      <c r="B27" s="333"/>
      <c r="C27" s="333"/>
      <c r="D27" s="333"/>
      <c r="E27" s="333"/>
      <c r="F27" s="333"/>
      <c r="G27" s="333"/>
      <c r="H27" s="333"/>
      <c r="I27" s="333"/>
      <c r="J27" s="333"/>
      <c r="K27" s="333"/>
      <c r="L27" s="333"/>
      <c r="M27" s="333"/>
      <c r="N27" s="334"/>
      <c r="O27" s="334"/>
      <c r="P27" s="334"/>
      <c r="Q27" s="334"/>
      <c r="R27" s="335"/>
      <c r="S27" s="335"/>
      <c r="T27" s="336"/>
      <c r="U27" s="337"/>
      <c r="V27" s="338"/>
      <c r="W27" s="338"/>
      <c r="X27" s="335"/>
      <c r="Y27" s="335"/>
      <c r="Z27" s="311"/>
      <c r="AA27" s="311"/>
      <c r="AB27" s="311"/>
      <c r="AC27" s="311"/>
      <c r="AD27" s="311"/>
      <c r="AE27" s="311"/>
      <c r="AF27" s="311"/>
      <c r="AG27" s="311"/>
      <c r="AH27" s="311"/>
      <c r="AI27" s="311"/>
      <c r="AJ27" s="311"/>
      <c r="AK27" s="311"/>
      <c r="AL27" s="311"/>
      <c r="AM27" s="311"/>
      <c r="AN27" s="311"/>
    </row>
    <row r="28" spans="1:40" ht="31.5" customHeight="1">
      <c r="A28" s="356" t="s">
        <v>520</v>
      </c>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row>
    <row r="29" spans="1:40" ht="35.25" customHeight="1">
      <c r="A29" s="357"/>
      <c r="B29" s="730" t="s">
        <v>601</v>
      </c>
      <c r="C29" s="730"/>
      <c r="D29" s="730"/>
      <c r="E29" s="730"/>
      <c r="F29" s="730"/>
      <c r="G29" s="730"/>
      <c r="H29" s="730"/>
      <c r="I29" s="730"/>
      <c r="J29" s="730"/>
      <c r="K29" s="730"/>
      <c r="L29" s="730"/>
      <c r="M29" s="730"/>
      <c r="N29" s="730"/>
      <c r="O29" s="730"/>
      <c r="P29" s="730"/>
      <c r="Q29" s="730"/>
      <c r="R29" s="730"/>
      <c r="S29" s="730"/>
      <c r="T29" s="730"/>
      <c r="U29" s="730"/>
      <c r="V29" s="730"/>
      <c r="W29" s="730"/>
      <c r="X29" s="730"/>
      <c r="Y29" s="730"/>
      <c r="Z29" s="730"/>
      <c r="AA29" s="730"/>
      <c r="AB29" s="730"/>
      <c r="AC29" s="730"/>
      <c r="AD29" s="358"/>
      <c r="AE29" s="358"/>
      <c r="AF29" s="358"/>
      <c r="AG29" s="358"/>
      <c r="AH29" s="359"/>
      <c r="AI29" s="359"/>
      <c r="AJ29" s="359"/>
      <c r="AK29" s="359"/>
      <c r="AL29" s="359"/>
      <c r="AM29" s="359"/>
      <c r="AN29" s="359"/>
    </row>
    <row r="30" spans="1:40" ht="61.5" customHeight="1">
      <c r="A30" s="360"/>
      <c r="B30" s="731"/>
      <c r="C30" s="731"/>
      <c r="D30" s="731"/>
      <c r="E30" s="731"/>
      <c r="F30" s="731"/>
      <c r="G30" s="731"/>
      <c r="H30" s="731"/>
      <c r="I30" s="731"/>
      <c r="J30" s="731"/>
      <c r="K30" s="731"/>
      <c r="L30" s="731"/>
      <c r="M30" s="731"/>
      <c r="N30" s="731"/>
      <c r="O30" s="731"/>
      <c r="P30" s="731"/>
      <c r="Q30" s="731"/>
      <c r="R30" s="731"/>
      <c r="S30" s="731"/>
      <c r="T30" s="731"/>
      <c r="U30" s="731"/>
      <c r="V30" s="731"/>
      <c r="W30" s="731"/>
      <c r="X30" s="731"/>
      <c r="Y30" s="731"/>
      <c r="Z30" s="731"/>
      <c r="AA30" s="731"/>
      <c r="AB30" s="731"/>
      <c r="AC30" s="359"/>
      <c r="AD30" s="359"/>
      <c r="AE30" s="359"/>
      <c r="AF30" s="359"/>
      <c r="AG30" s="359"/>
      <c r="AH30" s="359"/>
      <c r="AI30" s="359"/>
      <c r="AJ30" s="359"/>
      <c r="AK30" s="359"/>
      <c r="AL30" s="359"/>
      <c r="AM30" s="359"/>
      <c r="AN30" s="359"/>
    </row>
    <row r="31" spans="1:40" ht="61.5" customHeight="1">
      <c r="A31" s="357"/>
      <c r="B31" s="732"/>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361"/>
      <c r="AE31" s="361"/>
      <c r="AF31" s="361"/>
      <c r="AG31" s="361"/>
      <c r="AH31" s="360"/>
      <c r="AI31" s="360"/>
      <c r="AJ31" s="360"/>
      <c r="AK31" s="360"/>
      <c r="AL31" s="360"/>
      <c r="AM31" s="360"/>
      <c r="AN31" s="360"/>
    </row>
    <row r="32" spans="1:40" ht="61.5" customHeight="1">
      <c r="A32" s="357"/>
      <c r="B32" s="732"/>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361"/>
      <c r="AE32" s="361"/>
      <c r="AF32" s="361"/>
      <c r="AG32" s="361"/>
      <c r="AH32" s="360"/>
      <c r="AI32" s="360"/>
      <c r="AJ32" s="360"/>
      <c r="AK32" s="360"/>
      <c r="AL32" s="360"/>
      <c r="AM32" s="360"/>
      <c r="AN32" s="360"/>
    </row>
    <row r="33" spans="1:40" ht="61.5" customHeight="1">
      <c r="A33" s="357"/>
      <c r="B33" s="733"/>
      <c r="C33" s="733"/>
      <c r="D33" s="733"/>
      <c r="E33" s="733"/>
      <c r="F33" s="733"/>
      <c r="G33" s="733"/>
      <c r="H33" s="733"/>
      <c r="I33" s="733"/>
      <c r="J33" s="733"/>
      <c r="K33" s="733"/>
      <c r="L33" s="733"/>
      <c r="M33" s="733"/>
      <c r="N33" s="733"/>
      <c r="O33" s="733"/>
      <c r="P33" s="733"/>
      <c r="Q33" s="733"/>
      <c r="R33" s="733"/>
      <c r="S33" s="733"/>
      <c r="T33" s="733"/>
      <c r="U33" s="733"/>
      <c r="V33" s="733"/>
      <c r="W33" s="733"/>
      <c r="X33" s="733"/>
      <c r="Y33" s="733"/>
      <c r="Z33" s="733"/>
      <c r="AA33" s="733"/>
      <c r="AB33" s="733"/>
      <c r="AC33" s="733"/>
      <c r="AD33" s="362"/>
      <c r="AE33" s="362"/>
      <c r="AF33" s="362"/>
      <c r="AG33" s="362"/>
      <c r="AH33" s="360"/>
      <c r="AI33" s="360"/>
      <c r="AJ33" s="360"/>
      <c r="AK33" s="360"/>
      <c r="AL33" s="360"/>
      <c r="AM33" s="360"/>
      <c r="AN33" s="360"/>
    </row>
    <row r="34" spans="1:40" ht="61.5" customHeight="1">
      <c r="A34" s="357"/>
      <c r="B34" s="732"/>
      <c r="C34" s="732"/>
      <c r="D34" s="732"/>
      <c r="E34" s="732"/>
      <c r="F34" s="732"/>
      <c r="G34" s="732"/>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row>
    <row r="35" spans="1:40" ht="61.5" customHeight="1">
      <c r="A35" s="277"/>
      <c r="B35" s="728"/>
      <c r="C35" s="728"/>
      <c r="D35" s="728"/>
      <c r="E35" s="728"/>
      <c r="F35" s="728"/>
      <c r="G35" s="728"/>
      <c r="H35" s="728"/>
      <c r="I35" s="728"/>
      <c r="J35" s="728"/>
      <c r="K35" s="728"/>
      <c r="L35" s="728"/>
      <c r="M35" s="728"/>
      <c r="N35" s="728"/>
      <c r="O35" s="728"/>
      <c r="P35" s="728"/>
      <c r="Q35" s="728"/>
      <c r="R35" s="728"/>
      <c r="S35" s="728"/>
      <c r="T35" s="728"/>
      <c r="U35" s="728"/>
      <c r="V35" s="728"/>
      <c r="W35" s="728"/>
      <c r="X35" s="728"/>
      <c r="Y35" s="728"/>
      <c r="Z35" s="728"/>
      <c r="AA35" s="728"/>
      <c r="AB35" s="728"/>
      <c r="AC35" s="728"/>
      <c r="AD35" s="728"/>
      <c r="AE35" s="728"/>
      <c r="AF35" s="728"/>
      <c r="AG35" s="728"/>
      <c r="AH35" s="728"/>
      <c r="AI35" s="280"/>
      <c r="AJ35" s="280"/>
      <c r="AK35" s="280"/>
      <c r="AL35" s="280"/>
      <c r="AM35" s="280"/>
      <c r="AN35" s="280"/>
    </row>
    <row r="36" spans="1:40" ht="61.5" customHeight="1">
      <c r="A36" s="279"/>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row>
  </sheetData>
  <sheetProtection selectLockedCells="1"/>
  <mergeCells count="36">
    <mergeCell ref="B23:N23"/>
    <mergeCell ref="P23:V23"/>
    <mergeCell ref="B35:AH35"/>
    <mergeCell ref="P24:V24"/>
    <mergeCell ref="B29:AC29"/>
    <mergeCell ref="B30:AB30"/>
    <mergeCell ref="B31:AC31"/>
    <mergeCell ref="B32:AC32"/>
    <mergeCell ref="B33:AC33"/>
    <mergeCell ref="B34:AN34"/>
    <mergeCell ref="B24:N24"/>
    <mergeCell ref="P22:V22"/>
    <mergeCell ref="B22:N22"/>
    <mergeCell ref="B17:I17"/>
    <mergeCell ref="J17:AH17"/>
    <mergeCell ref="B20:N20"/>
    <mergeCell ref="O20:W20"/>
    <mergeCell ref="B21:N21"/>
    <mergeCell ref="P21:V21"/>
    <mergeCell ref="A7:G7"/>
    <mergeCell ref="H7:Q7"/>
    <mergeCell ref="T9:AH9"/>
    <mergeCell ref="B12:AH12"/>
    <mergeCell ref="A14:G14"/>
    <mergeCell ref="H14:J14"/>
    <mergeCell ref="K14:Z14"/>
    <mergeCell ref="AA14:AH14"/>
    <mergeCell ref="AF11:AI11"/>
    <mergeCell ref="J11:W11"/>
    <mergeCell ref="A6:G6"/>
    <mergeCell ref="H6:Q6"/>
    <mergeCell ref="A2:AH2"/>
    <mergeCell ref="U5:V5"/>
    <mergeCell ref="Y5:Z5"/>
    <mergeCell ref="AC5:AH5"/>
    <mergeCell ref="AC4:AH4"/>
  </mergeCells>
  <phoneticPr fontId="4"/>
  <printOptions horizontalCentered="1"/>
  <pageMargins left="0.19685039370078741" right="0.19685039370078741" top="0.59055118110236227" bottom="0.39370078740157483" header="0.39370078740157483" footer="0.39370078740157483"/>
  <pageSetup paperSize="9" scale="8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52D64-63B3-44E6-8124-0E56B3142A76}">
  <sheetPr>
    <tabColor rgb="FFFFFF00"/>
    <pageSetUpPr fitToPage="1"/>
  </sheetPr>
  <dimension ref="A1:AG37"/>
  <sheetViews>
    <sheetView showGridLines="0" view="pageBreakPreview" zoomScale="85" zoomScaleNormal="100" zoomScaleSheetLayoutView="85" workbookViewId="0">
      <selection activeCell="AD4" sqref="V4:AD4"/>
    </sheetView>
  </sheetViews>
  <sheetFormatPr defaultColWidth="2.625" defaultRowHeight="18" customHeight="1"/>
  <cols>
    <col min="1" max="6" width="2.625" style="192"/>
    <col min="7" max="7" width="6.75" style="192" customWidth="1"/>
    <col min="8" max="9" width="2.625" style="192"/>
    <col min="10" max="10" width="4.25" style="192" customWidth="1"/>
    <col min="11" max="11" width="3.625" style="192" customWidth="1"/>
    <col min="12" max="18" width="3.375" style="192" bestFit="1" customWidth="1"/>
    <col min="19" max="19" width="2.625" style="192"/>
    <col min="20" max="24" width="3.25" style="192" customWidth="1"/>
    <col min="25" max="26" width="3.375" style="192" bestFit="1" customWidth="1"/>
    <col min="27" max="27" width="3.625" style="192" customWidth="1"/>
    <col min="28" max="28" width="3.375" style="192" bestFit="1" customWidth="1"/>
    <col min="29" max="29" width="0.5" style="192" customWidth="1"/>
    <col min="30" max="30" width="7.625" style="192" customWidth="1"/>
    <col min="31" max="31" width="2.625" style="192"/>
    <col min="32" max="32" width="8" style="193" bestFit="1" customWidth="1"/>
    <col min="33" max="33" width="25.625" style="193" hidden="1" customWidth="1"/>
    <col min="34" max="34" width="9.125" style="193" bestFit="1" customWidth="1"/>
    <col min="35" max="35" width="2.625" style="193"/>
    <col min="36" max="36" width="14.375" style="193" bestFit="1" customWidth="1"/>
    <col min="37" max="37" width="8.625" style="193" bestFit="1" customWidth="1"/>
    <col min="38" max="38" width="26.25" style="193" bestFit="1" customWidth="1"/>
    <col min="39" max="39" width="9.75" style="193" bestFit="1" customWidth="1"/>
    <col min="40" max="16384" width="2.625" style="193"/>
  </cols>
  <sheetData>
    <row r="1" spans="1:33" ht="18" customHeight="1">
      <c r="A1" s="783" t="s">
        <v>58</v>
      </c>
      <c r="B1" s="783"/>
      <c r="C1" s="783"/>
      <c r="D1" s="783"/>
      <c r="E1" s="783"/>
      <c r="F1" s="783"/>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11"/>
    </row>
    <row r="2" spans="1:33" ht="18" customHeight="1">
      <c r="A2" s="785" t="s">
        <v>567</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311"/>
    </row>
    <row r="3" spans="1:33" ht="7.5" customHeight="1">
      <c r="A3" s="364"/>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39"/>
      <c r="AF3" s="311"/>
    </row>
    <row r="4" spans="1:33" ht="18" customHeight="1">
      <c r="A4" s="299"/>
      <c r="B4" s="299"/>
      <c r="C4" s="299"/>
      <c r="D4" s="299"/>
      <c r="E4" s="299"/>
      <c r="F4" s="299"/>
      <c r="G4" s="299"/>
      <c r="H4" s="299"/>
      <c r="I4" s="299"/>
      <c r="J4" s="299"/>
      <c r="K4" s="299"/>
      <c r="L4" s="299"/>
      <c r="M4" s="299"/>
      <c r="N4" s="299"/>
      <c r="O4" s="299"/>
      <c r="P4" s="299"/>
      <c r="Q4" s="299"/>
      <c r="R4" s="299"/>
      <c r="S4" s="299"/>
      <c r="T4" s="299"/>
      <c r="U4" s="299"/>
      <c r="V4" s="788"/>
      <c r="W4" s="788"/>
      <c r="X4" s="401"/>
      <c r="Y4" s="401" t="s">
        <v>5</v>
      </c>
      <c r="Z4" s="401"/>
      <c r="AA4" s="401" t="s">
        <v>80</v>
      </c>
      <c r="AB4" s="788"/>
      <c r="AC4" s="788"/>
      <c r="AD4" s="401" t="s">
        <v>304</v>
      </c>
      <c r="AE4" s="299"/>
      <c r="AF4" s="311"/>
    </row>
    <row r="5" spans="1:33" ht="23.25" customHeight="1">
      <c r="A5" s="708" t="s">
        <v>1</v>
      </c>
      <c r="B5" s="708"/>
      <c r="C5" s="708"/>
      <c r="D5" s="708"/>
      <c r="E5" s="708"/>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311"/>
    </row>
    <row r="6" spans="1:33" ht="39" customHeight="1">
      <c r="A6" s="299"/>
      <c r="B6" s="299"/>
      <c r="C6" s="299"/>
      <c r="D6" s="299"/>
      <c r="E6" s="299"/>
      <c r="F6" s="299"/>
      <c r="G6" s="299"/>
      <c r="H6" s="299"/>
      <c r="I6" s="299"/>
      <c r="J6" s="299"/>
      <c r="K6" s="299"/>
      <c r="L6" s="299"/>
      <c r="M6" s="299"/>
      <c r="N6" s="786" t="s">
        <v>2</v>
      </c>
      <c r="O6" s="786"/>
      <c r="P6" s="786"/>
      <c r="Q6" s="786"/>
      <c r="R6" s="786"/>
      <c r="S6" s="786"/>
      <c r="T6" s="786"/>
      <c r="U6" s="787"/>
      <c r="V6" s="787"/>
      <c r="W6" s="787"/>
      <c r="X6" s="787"/>
      <c r="Y6" s="787"/>
      <c r="Z6" s="787"/>
      <c r="AA6" s="787"/>
      <c r="AB6" s="787"/>
      <c r="AC6" s="787"/>
      <c r="AD6" s="787"/>
      <c r="AE6" s="299"/>
      <c r="AF6" s="311"/>
    </row>
    <row r="7" spans="1:33" ht="39" customHeight="1">
      <c r="A7" s="299"/>
      <c r="B7" s="299"/>
      <c r="C7" s="299"/>
      <c r="D7" s="299"/>
      <c r="E7" s="299"/>
      <c r="F7" s="299"/>
      <c r="G7" s="299"/>
      <c r="H7" s="299"/>
      <c r="I7" s="299"/>
      <c r="J7" s="299"/>
      <c r="K7" s="299"/>
      <c r="L7" s="299"/>
      <c r="M7" s="299"/>
      <c r="N7" s="786" t="s">
        <v>472</v>
      </c>
      <c r="O7" s="740"/>
      <c r="P7" s="740"/>
      <c r="Q7" s="740"/>
      <c r="R7" s="740"/>
      <c r="S7" s="740"/>
      <c r="T7" s="740"/>
      <c r="U7" s="784"/>
      <c r="V7" s="784"/>
      <c r="W7" s="784"/>
      <c r="X7" s="784"/>
      <c r="Y7" s="784"/>
      <c r="Z7" s="784"/>
      <c r="AA7" s="784"/>
      <c r="AB7" s="784"/>
      <c r="AC7" s="784"/>
      <c r="AD7" s="784"/>
      <c r="AE7" s="299"/>
      <c r="AF7" s="311"/>
    </row>
    <row r="8" spans="1:33" ht="39" customHeight="1">
      <c r="A8" s="299"/>
      <c r="B8" s="299"/>
      <c r="C8" s="299"/>
      <c r="D8" s="299"/>
      <c r="E8" s="299"/>
      <c r="F8" s="299"/>
      <c r="G8" s="299"/>
      <c r="H8" s="299"/>
      <c r="I8" s="299"/>
      <c r="J8" s="299"/>
      <c r="K8" s="299"/>
      <c r="L8" s="299"/>
      <c r="M8" s="299"/>
      <c r="N8" s="689" t="s">
        <v>568</v>
      </c>
      <c r="O8" s="691"/>
      <c r="P8" s="691"/>
      <c r="Q8" s="691"/>
      <c r="R8" s="691"/>
      <c r="S8" s="691"/>
      <c r="T8" s="691"/>
      <c r="U8" s="784"/>
      <c r="V8" s="784"/>
      <c r="W8" s="784"/>
      <c r="X8" s="784"/>
      <c r="Y8" s="784"/>
      <c r="Z8" s="784"/>
      <c r="AA8" s="784"/>
      <c r="AB8" s="784"/>
      <c r="AC8" s="784"/>
      <c r="AD8" s="784"/>
      <c r="AE8" s="299"/>
      <c r="AF8" s="311"/>
      <c r="AG8" s="193">
        <v>1</v>
      </c>
    </row>
    <row r="9" spans="1:33" ht="39" customHeight="1">
      <c r="A9" s="299"/>
      <c r="B9" s="299"/>
      <c r="C9" s="299"/>
      <c r="D9" s="299"/>
      <c r="E9" s="299"/>
      <c r="F9" s="299"/>
      <c r="G9" s="299"/>
      <c r="H9" s="299"/>
      <c r="I9" s="299"/>
      <c r="J9" s="299"/>
      <c r="K9" s="299"/>
      <c r="L9" s="299"/>
      <c r="M9" s="299"/>
      <c r="N9" s="786" t="s">
        <v>4</v>
      </c>
      <c r="O9" s="740"/>
      <c r="P9" s="740"/>
      <c r="Q9" s="740"/>
      <c r="R9" s="740"/>
      <c r="S9" s="740"/>
      <c r="T9" s="740"/>
      <c r="U9" s="784"/>
      <c r="V9" s="784"/>
      <c r="W9" s="784"/>
      <c r="X9" s="784"/>
      <c r="Y9" s="784"/>
      <c r="Z9" s="784"/>
      <c r="AA9" s="784"/>
      <c r="AB9" s="784"/>
      <c r="AC9" s="784"/>
      <c r="AD9" s="784"/>
      <c r="AE9" s="299"/>
      <c r="AF9" s="311"/>
      <c r="AG9" s="193">
        <v>2</v>
      </c>
    </row>
    <row r="10" spans="1:33" ht="17.25" customHeight="1">
      <c r="A10" s="299"/>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311"/>
      <c r="AG10" s="193">
        <v>3</v>
      </c>
    </row>
    <row r="11" spans="1:33" ht="21" customHeight="1">
      <c r="A11" s="299"/>
      <c r="B11" s="739"/>
      <c r="C11" s="739"/>
      <c r="D11" s="739"/>
      <c r="E11" s="739"/>
      <c r="F11" s="299" t="s">
        <v>5</v>
      </c>
      <c r="G11" s="402"/>
      <c r="H11" s="299" t="s">
        <v>80</v>
      </c>
      <c r="I11" s="739"/>
      <c r="J11" s="739"/>
      <c r="K11" s="740" t="s">
        <v>565</v>
      </c>
      <c r="L11" s="740"/>
      <c r="M11" s="706" t="s">
        <v>566</v>
      </c>
      <c r="N11" s="706"/>
      <c r="O11" s="706"/>
      <c r="P11" s="706"/>
      <c r="Q11" s="706"/>
      <c r="R11" s="706"/>
      <c r="S11" s="706"/>
      <c r="T11" s="706"/>
      <c r="U11" s="706"/>
      <c r="V11" s="706"/>
      <c r="W11" s="706"/>
      <c r="X11" s="706"/>
      <c r="Y11" s="706"/>
      <c r="Z11" s="706"/>
      <c r="AA11" s="706"/>
      <c r="AB11" s="706"/>
      <c r="AC11" s="706"/>
      <c r="AD11" s="706"/>
      <c r="AE11" s="706"/>
      <c r="AF11" s="295"/>
      <c r="AG11" s="193">
        <v>4</v>
      </c>
    </row>
    <row r="12" spans="1:33" ht="21" customHeight="1">
      <c r="A12" s="340"/>
      <c r="B12" s="737" t="s">
        <v>523</v>
      </c>
      <c r="C12" s="737"/>
      <c r="D12" s="737"/>
      <c r="E12" s="737"/>
      <c r="F12" s="737"/>
      <c r="G12" s="737"/>
      <c r="H12" s="737"/>
      <c r="I12" s="737"/>
      <c r="J12" s="737"/>
      <c r="K12" s="737"/>
      <c r="L12" s="737"/>
      <c r="M12" s="339"/>
      <c r="N12" s="339"/>
      <c r="O12" s="339"/>
      <c r="P12" s="339"/>
      <c r="Q12" s="339"/>
      <c r="R12" s="339"/>
      <c r="S12" s="339"/>
      <c r="T12" s="339"/>
      <c r="U12" s="339"/>
      <c r="V12" s="339"/>
      <c r="W12" s="339"/>
      <c r="X12" s="339"/>
      <c r="Y12" s="339"/>
      <c r="Z12" s="339"/>
      <c r="AA12" s="339"/>
      <c r="AB12" s="339"/>
      <c r="AC12" s="339"/>
      <c r="AD12" s="339"/>
      <c r="AE12" s="339"/>
      <c r="AF12" s="311"/>
      <c r="AG12" s="193">
        <v>5</v>
      </c>
    </row>
    <row r="13" spans="1:33" ht="9.75" customHeight="1">
      <c r="A13" s="339"/>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11"/>
      <c r="AG13" s="193">
        <v>6</v>
      </c>
    </row>
    <row r="14" spans="1:33" ht="57" customHeight="1">
      <c r="A14" s="792" t="s">
        <v>84</v>
      </c>
      <c r="B14" s="793"/>
      <c r="C14" s="793"/>
      <c r="D14" s="793"/>
      <c r="E14" s="793"/>
      <c r="F14" s="793"/>
      <c r="G14" s="793"/>
      <c r="H14" s="794" t="s">
        <v>7</v>
      </c>
      <c r="I14" s="794"/>
      <c r="J14" s="794"/>
      <c r="K14" s="795">
        <f>SUM(K21:Q24)</f>
        <v>0</v>
      </c>
      <c r="L14" s="795"/>
      <c r="M14" s="795"/>
      <c r="N14" s="795"/>
      <c r="O14" s="795"/>
      <c r="P14" s="795"/>
      <c r="Q14" s="795"/>
      <c r="R14" s="795"/>
      <c r="S14" s="795"/>
      <c r="T14" s="795"/>
      <c r="U14" s="795"/>
      <c r="V14" s="795"/>
      <c r="W14" s="795"/>
      <c r="X14" s="795"/>
      <c r="Y14" s="795"/>
      <c r="Z14" s="795"/>
      <c r="AA14" s="796" t="s">
        <v>8</v>
      </c>
      <c r="AB14" s="796"/>
      <c r="AC14" s="796"/>
      <c r="AD14" s="797"/>
      <c r="AE14" s="339"/>
      <c r="AF14" s="311"/>
      <c r="AG14" s="193">
        <v>7</v>
      </c>
    </row>
    <row r="15" spans="1:33" ht="9.75" customHeight="1">
      <c r="A15" s="365"/>
      <c r="B15" s="365"/>
      <c r="C15" s="365"/>
      <c r="D15" s="365"/>
      <c r="E15" s="365"/>
      <c r="F15" s="365"/>
      <c r="G15" s="365"/>
      <c r="H15" s="365"/>
      <c r="I15" s="365"/>
      <c r="J15" s="365"/>
      <c r="K15" s="366"/>
      <c r="L15" s="366"/>
      <c r="M15" s="366"/>
      <c r="N15" s="366"/>
      <c r="O15" s="366"/>
      <c r="P15" s="366"/>
      <c r="Q15" s="366"/>
      <c r="R15" s="366"/>
      <c r="S15" s="366"/>
      <c r="T15" s="366"/>
      <c r="U15" s="366"/>
      <c r="V15" s="366"/>
      <c r="W15" s="366"/>
      <c r="X15" s="366"/>
      <c r="Y15" s="366"/>
      <c r="Z15" s="366"/>
      <c r="AA15" s="367"/>
      <c r="AB15" s="367"/>
      <c r="AC15" s="367"/>
      <c r="AD15" s="367"/>
      <c r="AE15" s="339"/>
      <c r="AF15" s="311"/>
      <c r="AG15" s="193">
        <v>8</v>
      </c>
    </row>
    <row r="16" spans="1:33" ht="18" customHeight="1">
      <c r="A16" s="737" t="s">
        <v>9</v>
      </c>
      <c r="B16" s="737"/>
      <c r="C16" s="737"/>
      <c r="D16" s="737"/>
      <c r="E16" s="737"/>
      <c r="F16" s="737"/>
      <c r="G16" s="737"/>
      <c r="H16" s="737"/>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11"/>
      <c r="AG16" s="193">
        <v>9</v>
      </c>
    </row>
    <row r="17" spans="1:33" ht="31.5" customHeight="1">
      <c r="A17" s="339"/>
      <c r="B17" s="789" t="s">
        <v>10</v>
      </c>
      <c r="C17" s="790"/>
      <c r="D17" s="790"/>
      <c r="E17" s="790"/>
      <c r="F17" s="790"/>
      <c r="G17" s="790"/>
      <c r="H17" s="790"/>
      <c r="I17" s="791"/>
      <c r="J17" s="491"/>
      <c r="K17" s="492"/>
      <c r="L17" s="492"/>
      <c r="M17" s="492"/>
      <c r="N17" s="492"/>
      <c r="O17" s="492"/>
      <c r="P17" s="492"/>
      <c r="Q17" s="492"/>
      <c r="R17" s="492"/>
      <c r="S17" s="492"/>
      <c r="T17" s="492"/>
      <c r="U17" s="492"/>
      <c r="V17" s="492"/>
      <c r="W17" s="492"/>
      <c r="X17" s="492"/>
      <c r="Y17" s="492"/>
      <c r="Z17" s="492"/>
      <c r="AA17" s="492"/>
      <c r="AB17" s="492"/>
      <c r="AC17" s="492"/>
      <c r="AD17" s="493"/>
      <c r="AE17" s="339"/>
      <c r="AF17" s="311"/>
      <c r="AG17" s="193">
        <v>11</v>
      </c>
    </row>
    <row r="18" spans="1:33" ht="9.75" customHeight="1">
      <c r="A18" s="339"/>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11"/>
      <c r="AG18" s="193">
        <v>12</v>
      </c>
    </row>
    <row r="19" spans="1:33" ht="18" customHeight="1">
      <c r="A19" s="737" t="s">
        <v>11</v>
      </c>
      <c r="B19" s="737"/>
      <c r="C19" s="737"/>
      <c r="D19" s="737"/>
      <c r="E19" s="737"/>
      <c r="F19" s="737"/>
      <c r="G19" s="737"/>
      <c r="H19" s="737"/>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11"/>
    </row>
    <row r="20" spans="1:33" ht="18.75" customHeight="1">
      <c r="A20" s="339"/>
      <c r="B20" s="685" t="s">
        <v>12</v>
      </c>
      <c r="C20" s="686"/>
      <c r="D20" s="686"/>
      <c r="E20" s="686"/>
      <c r="F20" s="686"/>
      <c r="G20" s="686"/>
      <c r="H20" s="686"/>
      <c r="I20" s="687"/>
      <c r="J20" s="778" t="s">
        <v>13</v>
      </c>
      <c r="K20" s="778"/>
      <c r="L20" s="778"/>
      <c r="M20" s="778"/>
      <c r="N20" s="778"/>
      <c r="O20" s="778"/>
      <c r="P20" s="778"/>
      <c r="Q20" s="778"/>
      <c r="R20" s="778"/>
      <c r="S20" s="339"/>
      <c r="T20" s="339"/>
      <c r="U20" s="339"/>
      <c r="V20" s="339"/>
      <c r="W20" s="339"/>
      <c r="X20" s="339"/>
      <c r="Y20" s="339"/>
      <c r="Z20" s="339"/>
      <c r="AA20" s="311"/>
      <c r="AB20" s="311"/>
      <c r="AC20" s="311"/>
      <c r="AD20" s="311"/>
      <c r="AE20" s="311"/>
      <c r="AF20" s="311"/>
    </row>
    <row r="21" spans="1:33" ht="18.75" customHeight="1">
      <c r="A21" s="339"/>
      <c r="B21" s="779" t="s">
        <v>14</v>
      </c>
      <c r="C21" s="779"/>
      <c r="D21" s="779"/>
      <c r="E21" s="779"/>
      <c r="F21" s="779"/>
      <c r="G21" s="779"/>
      <c r="H21" s="779"/>
      <c r="I21" s="779"/>
      <c r="J21" s="368"/>
      <c r="K21" s="745"/>
      <c r="L21" s="745"/>
      <c r="M21" s="745"/>
      <c r="N21" s="745"/>
      <c r="O21" s="745"/>
      <c r="P21" s="745"/>
      <c r="Q21" s="745"/>
      <c r="R21" s="369" t="s">
        <v>15</v>
      </c>
      <c r="S21" s="339"/>
      <c r="T21" s="339"/>
      <c r="U21" s="339"/>
      <c r="V21" s="339"/>
      <c r="W21" s="339"/>
      <c r="X21" s="339"/>
      <c r="Y21" s="339"/>
      <c r="Z21" s="339"/>
      <c r="AA21" s="311"/>
      <c r="AB21" s="311"/>
      <c r="AC21" s="311"/>
      <c r="AD21" s="311"/>
      <c r="AE21" s="311"/>
      <c r="AF21" s="311"/>
    </row>
    <row r="22" spans="1:33" ht="18.75" customHeight="1">
      <c r="A22" s="339"/>
      <c r="B22" s="780" t="s">
        <v>571</v>
      </c>
      <c r="C22" s="781"/>
      <c r="D22" s="781"/>
      <c r="E22" s="781"/>
      <c r="F22" s="781"/>
      <c r="G22" s="781"/>
      <c r="H22" s="781"/>
      <c r="I22" s="782"/>
      <c r="J22" s="368"/>
      <c r="K22" s="745"/>
      <c r="L22" s="745"/>
      <c r="M22" s="745"/>
      <c r="N22" s="745"/>
      <c r="O22" s="745"/>
      <c r="P22" s="745"/>
      <c r="Q22" s="745"/>
      <c r="R22" s="369" t="s">
        <v>15</v>
      </c>
      <c r="S22" s="339"/>
      <c r="T22" s="339"/>
      <c r="U22" s="339"/>
      <c r="V22" s="339"/>
      <c r="W22" s="339"/>
      <c r="X22" s="339"/>
      <c r="Y22" s="339"/>
      <c r="Z22" s="339"/>
      <c r="AA22" s="311"/>
      <c r="AB22" s="311"/>
      <c r="AC22" s="311"/>
      <c r="AD22" s="311"/>
      <c r="AE22" s="311"/>
      <c r="AF22" s="311"/>
    </row>
    <row r="23" spans="1:33" ht="18.75" customHeight="1" thickBot="1">
      <c r="A23" s="339"/>
      <c r="B23" s="744" t="s">
        <v>573</v>
      </c>
      <c r="C23" s="744"/>
      <c r="D23" s="744"/>
      <c r="E23" s="744"/>
      <c r="F23" s="744"/>
      <c r="G23" s="744"/>
      <c r="H23" s="744"/>
      <c r="I23" s="744"/>
      <c r="J23" s="370"/>
      <c r="K23" s="745"/>
      <c r="L23" s="745"/>
      <c r="M23" s="745"/>
      <c r="N23" s="745"/>
      <c r="O23" s="745"/>
      <c r="P23" s="745"/>
      <c r="Q23" s="745"/>
      <c r="R23" s="371" t="s">
        <v>15</v>
      </c>
      <c r="S23" s="339"/>
      <c r="T23" s="339"/>
      <c r="U23" s="339"/>
      <c r="V23" s="339"/>
      <c r="W23" s="339"/>
      <c r="X23" s="339"/>
      <c r="Y23" s="339"/>
      <c r="Z23" s="339"/>
      <c r="AA23" s="311"/>
      <c r="AB23" s="311"/>
      <c r="AC23" s="311"/>
      <c r="AD23" s="311"/>
      <c r="AE23" s="311"/>
      <c r="AF23" s="311"/>
    </row>
    <row r="24" spans="1:33" ht="18.75" customHeight="1" thickTop="1" thickBot="1">
      <c r="A24" s="339"/>
      <c r="B24" s="741" t="s">
        <v>72</v>
      </c>
      <c r="C24" s="742"/>
      <c r="D24" s="742"/>
      <c r="E24" s="742"/>
      <c r="F24" s="742"/>
      <c r="G24" s="742"/>
      <c r="H24" s="742"/>
      <c r="I24" s="743"/>
      <c r="J24" s="372"/>
      <c r="K24" s="746">
        <f>SUM(K21:Q23)</f>
        <v>0</v>
      </c>
      <c r="L24" s="746"/>
      <c r="M24" s="746"/>
      <c r="N24" s="746"/>
      <c r="O24" s="746"/>
      <c r="P24" s="746"/>
      <c r="Q24" s="746"/>
      <c r="R24" s="373" t="s">
        <v>15</v>
      </c>
      <c r="S24" s="339"/>
      <c r="T24" s="339"/>
      <c r="U24" s="339"/>
      <c r="V24" s="339"/>
      <c r="W24" s="339"/>
      <c r="X24" s="339"/>
      <c r="Y24" s="339"/>
      <c r="Z24" s="339"/>
      <c r="AA24" s="311"/>
      <c r="AB24" s="311"/>
      <c r="AC24" s="311"/>
      <c r="AD24" s="311"/>
      <c r="AE24" s="311"/>
      <c r="AF24" s="311"/>
    </row>
    <row r="25" spans="1:33" ht="15.75" customHeight="1" thickTop="1">
      <c r="A25" s="339"/>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11"/>
    </row>
    <row r="26" spans="1:33" ht="18" customHeight="1">
      <c r="A26" s="737" t="s">
        <v>501</v>
      </c>
      <c r="B26" s="737"/>
      <c r="C26" s="737"/>
      <c r="D26" s="737"/>
      <c r="E26" s="737"/>
      <c r="F26" s="737"/>
      <c r="G26" s="737"/>
      <c r="H26" s="737"/>
      <c r="I26" s="737"/>
      <c r="J26" s="339"/>
      <c r="K26" s="339"/>
      <c r="L26" s="339"/>
      <c r="M26" s="339"/>
      <c r="N26" s="339"/>
      <c r="O26" s="339"/>
      <c r="P26" s="339"/>
      <c r="Q26" s="339"/>
      <c r="R26" s="339"/>
      <c r="S26" s="637"/>
      <c r="T26" s="637"/>
      <c r="U26" s="637"/>
      <c r="V26" s="637"/>
      <c r="W26" s="637"/>
      <c r="X26" s="637"/>
      <c r="Y26" s="637"/>
      <c r="Z26" s="637"/>
      <c r="AA26" s="637"/>
      <c r="AB26" s="637"/>
      <c r="AC26" s="637"/>
      <c r="AD26" s="637"/>
      <c r="AE26" s="339"/>
      <c r="AF26" s="311"/>
    </row>
    <row r="27" spans="1:33" ht="4.5" customHeight="1">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11"/>
    </row>
    <row r="28" spans="1:33" ht="39.950000000000003" customHeight="1">
      <c r="A28" s="374"/>
      <c r="B28" s="772" t="s">
        <v>48</v>
      </c>
      <c r="C28" s="773"/>
      <c r="D28" s="752"/>
      <c r="E28" s="753"/>
      <c r="F28" s="753"/>
      <c r="G28" s="753"/>
      <c r="H28" s="753"/>
      <c r="I28" s="774"/>
      <c r="J28" s="775"/>
      <c r="K28" s="776"/>
      <c r="L28" s="685" t="s">
        <v>49</v>
      </c>
      <c r="M28" s="686"/>
      <c r="N28" s="686"/>
      <c r="O28" s="752"/>
      <c r="P28" s="753"/>
      <c r="Q28" s="753"/>
      <c r="R28" s="754" t="s">
        <v>476</v>
      </c>
      <c r="S28" s="755"/>
      <c r="T28" s="756"/>
      <c r="U28" s="753"/>
      <c r="V28" s="753"/>
      <c r="W28" s="753"/>
      <c r="X28" s="757"/>
      <c r="Y28" s="685" t="s">
        <v>51</v>
      </c>
      <c r="Z28" s="686"/>
      <c r="AA28" s="686"/>
      <c r="AB28" s="752"/>
      <c r="AC28" s="753"/>
      <c r="AD28" s="757"/>
      <c r="AE28" s="339"/>
      <c r="AF28" s="311"/>
    </row>
    <row r="29" spans="1:33" ht="39.75" customHeight="1">
      <c r="A29" s="375"/>
      <c r="B29" s="685" t="s">
        <v>52</v>
      </c>
      <c r="C29" s="686"/>
      <c r="D29" s="686"/>
      <c r="E29" s="749"/>
      <c r="F29" s="750"/>
      <c r="G29" s="750"/>
      <c r="H29" s="750"/>
      <c r="I29" s="750"/>
      <c r="J29" s="750"/>
      <c r="K29" s="751"/>
      <c r="L29" s="685" t="s">
        <v>475</v>
      </c>
      <c r="M29" s="686"/>
      <c r="N29" s="777"/>
      <c r="O29" s="747"/>
      <c r="P29" s="747"/>
      <c r="Q29" s="747"/>
      <c r="R29" s="747"/>
      <c r="S29" s="747"/>
      <c r="T29" s="747"/>
      <c r="U29" s="747"/>
      <c r="V29" s="747"/>
      <c r="W29" s="747"/>
      <c r="X29" s="747"/>
      <c r="Y29" s="747"/>
      <c r="Z29" s="747"/>
      <c r="AA29" s="747"/>
      <c r="AB29" s="747"/>
      <c r="AC29" s="747"/>
      <c r="AD29" s="748"/>
      <c r="AE29" s="339"/>
      <c r="AF29" s="311"/>
    </row>
    <row r="30" spans="1:33" ht="20.25" customHeight="1">
      <c r="A30" s="339"/>
      <c r="B30" s="760" t="s">
        <v>54</v>
      </c>
      <c r="C30" s="761"/>
      <c r="D30" s="761"/>
      <c r="E30" s="762"/>
      <c r="F30" s="766"/>
      <c r="G30" s="767"/>
      <c r="H30" s="767"/>
      <c r="I30" s="767"/>
      <c r="J30" s="767"/>
      <c r="K30" s="767"/>
      <c r="L30" s="767"/>
      <c r="M30" s="767"/>
      <c r="N30" s="767"/>
      <c r="O30" s="767"/>
      <c r="P30" s="767"/>
      <c r="Q30" s="767"/>
      <c r="R30" s="767"/>
      <c r="S30" s="411"/>
      <c r="T30" s="411"/>
      <c r="U30" s="411"/>
      <c r="V30" s="411"/>
      <c r="W30" s="411"/>
      <c r="X30" s="411"/>
      <c r="Y30" s="767"/>
      <c r="Z30" s="767"/>
      <c r="AA30" s="767"/>
      <c r="AB30" s="767"/>
      <c r="AC30" s="767"/>
      <c r="AD30" s="768"/>
      <c r="AE30" s="339"/>
      <c r="AF30" s="311"/>
    </row>
    <row r="31" spans="1:33" ht="20.25" customHeight="1">
      <c r="A31" s="339"/>
      <c r="B31" s="763"/>
      <c r="C31" s="764"/>
      <c r="D31" s="764"/>
      <c r="E31" s="765"/>
      <c r="F31" s="769"/>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1"/>
      <c r="AE31" s="339"/>
      <c r="AF31" s="311"/>
    </row>
    <row r="32" spans="1:33" ht="18" customHeight="1">
      <c r="A32" s="339"/>
      <c r="B32" s="759"/>
      <c r="C32" s="759"/>
      <c r="D32" s="759"/>
      <c r="E32" s="759"/>
      <c r="F32" s="759"/>
      <c r="G32" s="759"/>
      <c r="H32" s="759"/>
      <c r="I32" s="759"/>
      <c r="J32" s="759"/>
      <c r="K32" s="759"/>
      <c r="L32" s="759"/>
      <c r="M32" s="759"/>
      <c r="N32" s="759"/>
      <c r="O32" s="759"/>
      <c r="P32" s="759"/>
      <c r="Q32" s="759"/>
      <c r="R32" s="759"/>
      <c r="S32" s="759"/>
      <c r="T32" s="759"/>
      <c r="U32" s="759"/>
      <c r="V32" s="759"/>
      <c r="W32" s="759"/>
      <c r="X32" s="759"/>
      <c r="Y32" s="759"/>
      <c r="Z32" s="759"/>
      <c r="AA32" s="339"/>
      <c r="AB32" s="339"/>
      <c r="AC32" s="339"/>
      <c r="AD32" s="339"/>
      <c r="AE32" s="339"/>
      <c r="AF32" s="311"/>
    </row>
    <row r="33" spans="1:32" ht="18" customHeight="1">
      <c r="A33" s="339"/>
      <c r="B33" s="737" t="s">
        <v>605</v>
      </c>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339"/>
      <c r="AC33" s="339"/>
      <c r="AD33" s="339"/>
      <c r="AE33" s="339"/>
      <c r="AF33" s="311"/>
    </row>
    <row r="34" spans="1:32" s="301" customFormat="1" ht="33" customHeight="1">
      <c r="A34" s="300"/>
      <c r="B34" s="738" t="s">
        <v>606</v>
      </c>
      <c r="C34" s="738"/>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738"/>
      <c r="AB34" s="738"/>
    </row>
    <row r="35" spans="1:32" ht="42.75" customHeight="1">
      <c r="A35" s="339"/>
      <c r="B35" s="339"/>
      <c r="C35" s="339"/>
      <c r="D35" s="758" t="s">
        <v>471</v>
      </c>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339"/>
      <c r="AC35" s="339"/>
      <c r="AD35" s="339"/>
      <c r="AE35" s="339"/>
      <c r="AF35" s="311"/>
    </row>
    <row r="36" spans="1:32" ht="42.75" customHeight="1">
      <c r="A36" s="339"/>
      <c r="B36" s="339"/>
      <c r="C36" s="339"/>
      <c r="D36" s="726" t="s">
        <v>56</v>
      </c>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339" t="s">
        <v>57</v>
      </c>
      <c r="AC36" s="339"/>
      <c r="AD36" s="339"/>
      <c r="AE36" s="339"/>
      <c r="AF36" s="311"/>
    </row>
    <row r="37" spans="1:32" ht="18" customHeight="1">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11"/>
    </row>
  </sheetData>
  <sheetProtection selectLockedCells="1"/>
  <mergeCells count="61">
    <mergeCell ref="B12:L12"/>
    <mergeCell ref="B17:I17"/>
    <mergeCell ref="J17:AD17"/>
    <mergeCell ref="A14:G14"/>
    <mergeCell ref="H14:J14"/>
    <mergeCell ref="K14:Z14"/>
    <mergeCell ref="AA14:AD14"/>
    <mergeCell ref="A16:H16"/>
    <mergeCell ref="A1:F1"/>
    <mergeCell ref="D11:E11"/>
    <mergeCell ref="I11:J11"/>
    <mergeCell ref="M11:AE11"/>
    <mergeCell ref="U8:AD8"/>
    <mergeCell ref="U9:AD9"/>
    <mergeCell ref="A2:AE2"/>
    <mergeCell ref="N6:T6"/>
    <mergeCell ref="U6:AD6"/>
    <mergeCell ref="N7:T7"/>
    <mergeCell ref="U7:AD7"/>
    <mergeCell ref="V4:W4"/>
    <mergeCell ref="AB4:AC4"/>
    <mergeCell ref="A5:E5"/>
    <mergeCell ref="N8:T8"/>
    <mergeCell ref="N9:T9"/>
    <mergeCell ref="AB28:AD28"/>
    <mergeCell ref="K23:Q23"/>
    <mergeCell ref="B21:I21"/>
    <mergeCell ref="B22:I22"/>
    <mergeCell ref="B20:I20"/>
    <mergeCell ref="D35:G35"/>
    <mergeCell ref="D36:G36"/>
    <mergeCell ref="A19:H19"/>
    <mergeCell ref="A26:I26"/>
    <mergeCell ref="B32:Z32"/>
    <mergeCell ref="B30:E31"/>
    <mergeCell ref="F30:AD31"/>
    <mergeCell ref="S26:AD26"/>
    <mergeCell ref="B28:C28"/>
    <mergeCell ref="D28:H28"/>
    <mergeCell ref="I28:K28"/>
    <mergeCell ref="H35:AA35"/>
    <mergeCell ref="H36:AA36"/>
    <mergeCell ref="L29:N29"/>
    <mergeCell ref="B29:D29"/>
    <mergeCell ref="J20:R20"/>
    <mergeCell ref="B33:AA33"/>
    <mergeCell ref="B34:AB34"/>
    <mergeCell ref="B11:C11"/>
    <mergeCell ref="K11:L11"/>
    <mergeCell ref="Y28:AA28"/>
    <mergeCell ref="B24:I24"/>
    <mergeCell ref="B23:I23"/>
    <mergeCell ref="K21:Q21"/>
    <mergeCell ref="K22:Q22"/>
    <mergeCell ref="K24:Q24"/>
    <mergeCell ref="L28:N28"/>
    <mergeCell ref="O29:AD29"/>
    <mergeCell ref="E29:K29"/>
    <mergeCell ref="O28:Q28"/>
    <mergeCell ref="R28:S28"/>
    <mergeCell ref="T28:X28"/>
  </mergeCells>
  <phoneticPr fontId="4"/>
  <dataValidations count="2">
    <dataValidation type="list" allowBlank="1" showInputMessage="1" showErrorMessage="1" sqref="I28:K28" xr:uid="{8F9B2119-A720-4010-97DC-C1FAB1F8EFF2}">
      <formula1>"銀行,信用金庫"</formula1>
    </dataValidation>
    <dataValidation type="list" showInputMessage="1" showErrorMessage="1" sqref="E29:K29" xr:uid="{C0495102-7BF9-4CA6-BE74-DB3B4CA05BD0}">
      <formula1>"普通,当座"</formula1>
    </dataValidation>
  </dataValidations>
  <printOptions horizontalCentered="1"/>
  <pageMargins left="0.59055118110236227" right="0.59055118110236227" top="0.59055118110236227" bottom="0.39370078740157483" header="0.39370078740157483" footer="0.39370078740157483"/>
  <pageSetup paperSize="9" scale="81" fitToHeight="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B346D-30FE-45AC-B4B2-A9F6D75F3698}">
  <sheetPr>
    <tabColor rgb="FFFFFF00"/>
    <pageSetUpPr fitToPage="1"/>
  </sheetPr>
  <dimension ref="A1:AG40"/>
  <sheetViews>
    <sheetView showGridLines="0" view="pageBreakPreview" topLeftCell="A25" zoomScale="85" zoomScaleNormal="100" zoomScaleSheetLayoutView="85" workbookViewId="0">
      <selection activeCell="U6" sqref="U6:AD9"/>
    </sheetView>
  </sheetViews>
  <sheetFormatPr defaultColWidth="2.625" defaultRowHeight="18" customHeight="1"/>
  <cols>
    <col min="1" max="6" width="2.625" style="193"/>
    <col min="7" max="7" width="6.75" style="193" customWidth="1"/>
    <col min="8" max="9" width="2.625" style="193"/>
    <col min="10" max="10" width="4.25" style="193" customWidth="1"/>
    <col min="11" max="11" width="3.625" style="193" customWidth="1"/>
    <col min="12" max="18" width="3.375" style="193" bestFit="1" customWidth="1"/>
    <col min="19" max="19" width="2.625" style="193"/>
    <col min="20" max="24" width="3.25" style="193" customWidth="1"/>
    <col min="25" max="26" width="3.375" style="193" bestFit="1" customWidth="1"/>
    <col min="27" max="27" width="3.625" style="193" customWidth="1"/>
    <col min="28" max="29" width="3.375" style="193" bestFit="1" customWidth="1"/>
    <col min="30" max="30" width="2.625" style="193" customWidth="1"/>
    <col min="31" max="31" width="2.625" style="193"/>
    <col min="32" max="32" width="8" style="193" bestFit="1" customWidth="1"/>
    <col min="33" max="33" width="25.625" style="193" hidden="1" customWidth="1"/>
    <col min="34" max="34" width="9.125" style="193" bestFit="1" customWidth="1"/>
    <col min="35" max="35" width="2.625" style="193"/>
    <col min="36" max="36" width="14.375" style="193" bestFit="1" customWidth="1"/>
    <col min="37" max="37" width="8.625" style="193" bestFit="1" customWidth="1"/>
    <col min="38" max="38" width="26.25" style="193" bestFit="1" customWidth="1"/>
    <col min="39" max="39" width="9.75" style="193" bestFit="1" customWidth="1"/>
    <col min="40" max="16384" width="2.625" style="193"/>
  </cols>
  <sheetData>
    <row r="1" spans="1:33" ht="18" customHeight="1">
      <c r="A1" s="11" t="s">
        <v>347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3" ht="18" customHeight="1">
      <c r="A2" s="490" t="s">
        <v>522</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row>
    <row r="3" spans="1:33" ht="7.5" customHeight="1">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
    </row>
    <row r="4" spans="1:33" ht="18" customHeight="1">
      <c r="A4" s="2"/>
      <c r="B4" s="2"/>
      <c r="C4" s="2"/>
      <c r="D4" s="2"/>
      <c r="E4" s="2"/>
      <c r="F4" s="2"/>
      <c r="G4" s="2"/>
      <c r="H4" s="2"/>
      <c r="I4" s="2"/>
      <c r="J4" s="2"/>
      <c r="K4" s="2"/>
      <c r="L4" s="2"/>
      <c r="M4" s="2"/>
      <c r="N4" s="2"/>
      <c r="O4" s="2"/>
      <c r="P4" s="2"/>
      <c r="Q4" s="2"/>
      <c r="R4" s="2"/>
      <c r="S4" s="2"/>
      <c r="T4" s="2"/>
      <c r="U4" s="2"/>
      <c r="V4" s="507" t="s">
        <v>6</v>
      </c>
      <c r="W4" s="507"/>
      <c r="X4" s="267"/>
      <c r="Y4" s="266" t="s">
        <v>5</v>
      </c>
      <c r="Z4" s="267"/>
      <c r="AA4" s="266" t="s">
        <v>80</v>
      </c>
      <c r="AB4" s="449"/>
      <c r="AC4" s="449"/>
      <c r="AD4" s="266" t="s">
        <v>304</v>
      </c>
      <c r="AE4" s="2"/>
    </row>
    <row r="5" spans="1:33" ht="23.25" customHeight="1">
      <c r="A5" s="170"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3" ht="33" customHeight="1">
      <c r="A6" s="2"/>
      <c r="B6" s="2"/>
      <c r="C6" s="2"/>
      <c r="D6" s="2"/>
      <c r="E6" s="2"/>
      <c r="F6" s="2"/>
      <c r="G6" s="2"/>
      <c r="H6" s="2"/>
      <c r="I6" s="2"/>
      <c r="J6" s="2"/>
      <c r="K6" s="2"/>
      <c r="L6" s="2"/>
      <c r="M6" s="2"/>
      <c r="N6" s="453" t="s">
        <v>2</v>
      </c>
      <c r="O6" s="453"/>
      <c r="P6" s="453"/>
      <c r="Q6" s="453"/>
      <c r="R6" s="453"/>
      <c r="S6" s="453"/>
      <c r="T6" s="453"/>
      <c r="U6" s="843"/>
      <c r="V6" s="843"/>
      <c r="W6" s="843"/>
      <c r="X6" s="843"/>
      <c r="Y6" s="843"/>
      <c r="Z6" s="843"/>
      <c r="AA6" s="843"/>
      <c r="AB6" s="843"/>
      <c r="AC6" s="843"/>
      <c r="AD6" s="843"/>
      <c r="AE6" s="2"/>
    </row>
    <row r="7" spans="1:33" ht="33" customHeight="1">
      <c r="A7" s="2"/>
      <c r="B7" s="2"/>
      <c r="C7" s="2"/>
      <c r="D7" s="2"/>
      <c r="E7" s="2"/>
      <c r="F7" s="2"/>
      <c r="G7" s="2"/>
      <c r="H7" s="2"/>
      <c r="I7" s="2"/>
      <c r="J7" s="2"/>
      <c r="K7" s="2"/>
      <c r="L7" s="2"/>
      <c r="M7" s="2"/>
      <c r="N7" s="453" t="s">
        <v>472</v>
      </c>
      <c r="O7" s="455"/>
      <c r="P7" s="455"/>
      <c r="Q7" s="455"/>
      <c r="R7" s="455"/>
      <c r="S7" s="455"/>
      <c r="T7" s="455"/>
      <c r="U7" s="842"/>
      <c r="V7" s="842"/>
      <c r="W7" s="842"/>
      <c r="X7" s="842"/>
      <c r="Y7" s="842"/>
      <c r="Z7" s="842"/>
      <c r="AA7" s="842"/>
      <c r="AB7" s="842"/>
      <c r="AC7" s="842"/>
      <c r="AD7" s="842"/>
      <c r="AE7" s="2"/>
    </row>
    <row r="8" spans="1:33" ht="33" customHeight="1">
      <c r="A8" s="2"/>
      <c r="B8" s="2"/>
      <c r="C8" s="2"/>
      <c r="D8" s="2"/>
      <c r="E8" s="2"/>
      <c r="F8" s="2"/>
      <c r="G8" s="2"/>
      <c r="H8" s="2"/>
      <c r="I8" s="2"/>
      <c r="J8" s="2"/>
      <c r="K8" s="2"/>
      <c r="L8" s="2"/>
      <c r="M8" s="2"/>
      <c r="N8" s="453" t="s">
        <v>3</v>
      </c>
      <c r="O8" s="455"/>
      <c r="P8" s="455"/>
      <c r="Q8" s="455"/>
      <c r="R8" s="455"/>
      <c r="S8" s="455"/>
      <c r="T8" s="455"/>
      <c r="U8" s="842"/>
      <c r="V8" s="842"/>
      <c r="W8" s="842"/>
      <c r="X8" s="842"/>
      <c r="Y8" s="842"/>
      <c r="Z8" s="842"/>
      <c r="AA8" s="842"/>
      <c r="AB8" s="842"/>
      <c r="AC8" s="842"/>
      <c r="AD8" s="842"/>
      <c r="AE8" s="2"/>
      <c r="AG8" s="193">
        <v>1</v>
      </c>
    </row>
    <row r="9" spans="1:33" ht="33" customHeight="1">
      <c r="A9" s="2"/>
      <c r="B9" s="2"/>
      <c r="C9" s="2"/>
      <c r="D9" s="2"/>
      <c r="E9" s="2"/>
      <c r="F9" s="2"/>
      <c r="G9" s="2"/>
      <c r="H9" s="2"/>
      <c r="I9" s="2"/>
      <c r="J9" s="2"/>
      <c r="K9" s="2"/>
      <c r="L9" s="2"/>
      <c r="M9" s="2"/>
      <c r="N9" s="494" t="s">
        <v>4</v>
      </c>
      <c r="O9" s="455"/>
      <c r="P9" s="455"/>
      <c r="Q9" s="455"/>
      <c r="R9" s="455"/>
      <c r="S9" s="455"/>
      <c r="T9" s="455"/>
      <c r="U9" s="842"/>
      <c r="V9" s="842"/>
      <c r="W9" s="842"/>
      <c r="X9" s="842"/>
      <c r="Y9" s="842"/>
      <c r="Z9" s="842"/>
      <c r="AA9" s="842"/>
      <c r="AB9" s="842"/>
      <c r="AC9" s="842"/>
      <c r="AD9" s="842"/>
      <c r="AE9" s="2"/>
      <c r="AG9" s="193">
        <v>2</v>
      </c>
    </row>
    <row r="10" spans="1:33" ht="17.2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G10" s="193">
        <v>3</v>
      </c>
    </row>
    <row r="11" spans="1:33" ht="21" customHeight="1">
      <c r="A11" s="2"/>
      <c r="B11" s="798"/>
      <c r="C11" s="799"/>
      <c r="D11" s="799"/>
      <c r="E11" s="799"/>
      <c r="F11" s="799"/>
      <c r="G11" s="799"/>
      <c r="H11" s="2"/>
      <c r="I11" s="2"/>
      <c r="K11" s="2"/>
      <c r="L11" s="2"/>
      <c r="M11" s="2" t="s">
        <v>533</v>
      </c>
      <c r="N11" s="2"/>
      <c r="O11" s="2"/>
      <c r="P11" s="2"/>
      <c r="Q11" s="2"/>
      <c r="R11" s="2"/>
      <c r="S11" s="2"/>
      <c r="T11" s="2"/>
      <c r="U11" s="2"/>
      <c r="V11" s="2"/>
      <c r="W11" s="2"/>
      <c r="X11" s="2"/>
      <c r="Y11" s="2"/>
      <c r="Z11" s="2"/>
      <c r="AA11" s="2"/>
      <c r="AB11" s="2"/>
      <c r="AC11" s="2"/>
      <c r="AD11" s="2"/>
      <c r="AE11" s="2"/>
      <c r="AG11" s="193">
        <v>4</v>
      </c>
    </row>
    <row r="12" spans="1:33" ht="21" customHeight="1">
      <c r="B12" s="2" t="s">
        <v>524</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G12" s="193">
        <v>5</v>
      </c>
    </row>
    <row r="13" spans="1:33"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G13" s="193">
        <v>6</v>
      </c>
    </row>
    <row r="14" spans="1:33" ht="57" customHeight="1">
      <c r="A14" s="836" t="s">
        <v>84</v>
      </c>
      <c r="B14" s="837"/>
      <c r="C14" s="837"/>
      <c r="D14" s="837"/>
      <c r="E14" s="837"/>
      <c r="F14" s="837"/>
      <c r="G14" s="837"/>
      <c r="H14" s="506" t="s">
        <v>7</v>
      </c>
      <c r="I14" s="506"/>
      <c r="J14" s="506"/>
      <c r="K14" s="838">
        <f>V26</f>
        <v>0</v>
      </c>
      <c r="L14" s="838"/>
      <c r="M14" s="838"/>
      <c r="N14" s="838"/>
      <c r="O14" s="838"/>
      <c r="P14" s="838"/>
      <c r="Q14" s="838"/>
      <c r="R14" s="838"/>
      <c r="S14" s="838"/>
      <c r="T14" s="838"/>
      <c r="U14" s="838"/>
      <c r="V14" s="838"/>
      <c r="W14" s="838"/>
      <c r="X14" s="838"/>
      <c r="Y14" s="838"/>
      <c r="Z14" s="838"/>
      <c r="AA14" s="413" t="s">
        <v>8</v>
      </c>
      <c r="AB14" s="413"/>
      <c r="AC14" s="413"/>
      <c r="AD14" s="457"/>
      <c r="AE14" s="2"/>
      <c r="AG14" s="193">
        <v>7</v>
      </c>
    </row>
    <row r="15" spans="1:33" ht="9.75" customHeight="1">
      <c r="A15" s="30"/>
      <c r="B15" s="30"/>
      <c r="C15" s="30"/>
      <c r="D15" s="30"/>
      <c r="E15" s="30"/>
      <c r="F15" s="30"/>
      <c r="G15" s="30"/>
      <c r="H15" s="30"/>
      <c r="I15" s="30"/>
      <c r="J15" s="30"/>
      <c r="K15" s="247"/>
      <c r="L15" s="247"/>
      <c r="M15" s="247"/>
      <c r="N15" s="247"/>
      <c r="O15" s="247"/>
      <c r="P15" s="247"/>
      <c r="Q15" s="247"/>
      <c r="R15" s="247"/>
      <c r="S15" s="247"/>
      <c r="T15" s="247"/>
      <c r="U15" s="247"/>
      <c r="V15" s="247"/>
      <c r="W15" s="247"/>
      <c r="X15" s="247"/>
      <c r="Y15" s="247"/>
      <c r="Z15" s="247"/>
      <c r="AA15" s="32"/>
      <c r="AB15" s="32"/>
      <c r="AC15" s="32"/>
      <c r="AD15" s="32"/>
      <c r="AE15" s="2"/>
      <c r="AG15" s="193">
        <v>8</v>
      </c>
    </row>
    <row r="16" spans="1:33" ht="18" customHeight="1">
      <c r="A16" s="2" t="s">
        <v>9</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G16" s="193">
        <v>9</v>
      </c>
    </row>
    <row r="17" spans="1:33" ht="31.5" customHeight="1">
      <c r="A17" s="2"/>
      <c r="B17" s="458" t="s">
        <v>10</v>
      </c>
      <c r="C17" s="459"/>
      <c r="D17" s="459"/>
      <c r="E17" s="459"/>
      <c r="F17" s="459"/>
      <c r="G17" s="459"/>
      <c r="H17" s="459"/>
      <c r="I17" s="460"/>
      <c r="J17" s="839"/>
      <c r="K17" s="840"/>
      <c r="L17" s="840"/>
      <c r="M17" s="840"/>
      <c r="N17" s="840"/>
      <c r="O17" s="840"/>
      <c r="P17" s="840"/>
      <c r="Q17" s="840"/>
      <c r="R17" s="840"/>
      <c r="S17" s="840"/>
      <c r="T17" s="840"/>
      <c r="U17" s="840"/>
      <c r="V17" s="840"/>
      <c r="W17" s="840"/>
      <c r="X17" s="840"/>
      <c r="Y17" s="840"/>
      <c r="Z17" s="840"/>
      <c r="AA17" s="840"/>
      <c r="AB17" s="840"/>
      <c r="AC17" s="840"/>
      <c r="AD17" s="841"/>
      <c r="AE17" s="2"/>
      <c r="AG17" s="193">
        <v>11</v>
      </c>
    </row>
    <row r="18" spans="1:33" ht="9.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G18" s="193">
        <v>12</v>
      </c>
    </row>
    <row r="19" spans="1:33" ht="18" customHeight="1">
      <c r="A19" s="2"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3" ht="18.75" customHeight="1">
      <c r="A20" s="2"/>
      <c r="B20" s="461" t="s">
        <v>12</v>
      </c>
      <c r="C20" s="461"/>
      <c r="D20" s="461"/>
      <c r="E20" s="461"/>
      <c r="F20" s="461"/>
      <c r="G20" s="461"/>
      <c r="H20" s="461"/>
      <c r="I20" s="461"/>
      <c r="J20" s="417" t="s">
        <v>525</v>
      </c>
      <c r="K20" s="423"/>
      <c r="L20" s="423"/>
      <c r="M20" s="423"/>
      <c r="N20" s="423"/>
      <c r="O20" s="424"/>
      <c r="P20" s="417" t="s">
        <v>526</v>
      </c>
      <c r="Q20" s="423"/>
      <c r="R20" s="423"/>
      <c r="S20" s="423"/>
      <c r="T20" s="423"/>
      <c r="U20" s="424"/>
      <c r="V20" s="417" t="s">
        <v>527</v>
      </c>
      <c r="W20" s="423"/>
      <c r="X20" s="423"/>
      <c r="Y20" s="423"/>
      <c r="Z20" s="423"/>
      <c r="AA20" s="424"/>
      <c r="AB20" s="2"/>
      <c r="AC20" s="2"/>
      <c r="AD20" s="2"/>
      <c r="AE20" s="2"/>
      <c r="AF20" s="2"/>
    </row>
    <row r="21" spans="1:33" ht="18.75" customHeight="1">
      <c r="A21" s="2"/>
      <c r="B21" s="807" t="s">
        <v>14</v>
      </c>
      <c r="C21" s="807"/>
      <c r="D21" s="807"/>
      <c r="E21" s="807"/>
      <c r="F21" s="807"/>
      <c r="G21" s="807"/>
      <c r="H21" s="807"/>
      <c r="I21" s="807"/>
      <c r="J21" s="803"/>
      <c r="K21" s="804"/>
      <c r="L21" s="804"/>
      <c r="M21" s="804"/>
      <c r="N21" s="804"/>
      <c r="O21" s="281" t="s">
        <v>528</v>
      </c>
      <c r="P21" s="803"/>
      <c r="Q21" s="804"/>
      <c r="R21" s="804"/>
      <c r="S21" s="804"/>
      <c r="T21" s="804"/>
      <c r="U21" s="281" t="s">
        <v>528</v>
      </c>
      <c r="V21" s="805">
        <f>SUM(P21-J21)</f>
        <v>0</v>
      </c>
      <c r="W21" s="806"/>
      <c r="X21" s="806"/>
      <c r="Y21" s="806"/>
      <c r="Z21" s="806"/>
      <c r="AA21" s="284" t="s">
        <v>528</v>
      </c>
      <c r="AB21" s="2"/>
      <c r="AC21" s="2"/>
      <c r="AD21" s="2"/>
      <c r="AE21" s="2"/>
      <c r="AF21" s="2"/>
    </row>
    <row r="22" spans="1:33" ht="18.75" customHeight="1">
      <c r="A22" s="2"/>
      <c r="B22" s="807" t="s">
        <v>16</v>
      </c>
      <c r="C22" s="807"/>
      <c r="D22" s="807"/>
      <c r="E22" s="807"/>
      <c r="F22" s="807"/>
      <c r="G22" s="807"/>
      <c r="H22" s="807"/>
      <c r="I22" s="807"/>
      <c r="J22" s="803"/>
      <c r="K22" s="804"/>
      <c r="L22" s="804"/>
      <c r="M22" s="804"/>
      <c r="N22" s="804"/>
      <c r="O22" s="281" t="s">
        <v>528</v>
      </c>
      <c r="P22" s="803"/>
      <c r="Q22" s="804"/>
      <c r="R22" s="804"/>
      <c r="S22" s="804"/>
      <c r="T22" s="804"/>
      <c r="U22" s="281" t="s">
        <v>528</v>
      </c>
      <c r="V22" s="805">
        <f t="shared" ref="V22:V25" si="0">SUM(P22-J22)</f>
        <v>0</v>
      </c>
      <c r="W22" s="806"/>
      <c r="X22" s="806"/>
      <c r="Y22" s="806"/>
      <c r="Z22" s="806"/>
      <c r="AA22" s="284" t="s">
        <v>528</v>
      </c>
      <c r="AB22" s="2"/>
      <c r="AC22" s="2"/>
      <c r="AD22" s="2"/>
      <c r="AE22" s="2"/>
      <c r="AF22" s="2"/>
    </row>
    <row r="23" spans="1:33" ht="18.75" customHeight="1">
      <c r="A23" s="2"/>
      <c r="B23" s="807" t="s">
        <v>489</v>
      </c>
      <c r="C23" s="807"/>
      <c r="D23" s="807"/>
      <c r="E23" s="807"/>
      <c r="F23" s="807"/>
      <c r="G23" s="807"/>
      <c r="H23" s="807"/>
      <c r="I23" s="807"/>
      <c r="J23" s="803"/>
      <c r="K23" s="804"/>
      <c r="L23" s="804"/>
      <c r="M23" s="804"/>
      <c r="N23" s="804"/>
      <c r="O23" s="281" t="s">
        <v>528</v>
      </c>
      <c r="P23" s="803"/>
      <c r="Q23" s="804"/>
      <c r="R23" s="804"/>
      <c r="S23" s="804"/>
      <c r="T23" s="804"/>
      <c r="U23" s="281" t="s">
        <v>528</v>
      </c>
      <c r="V23" s="805">
        <f t="shared" si="0"/>
        <v>0</v>
      </c>
      <c r="W23" s="806"/>
      <c r="X23" s="806"/>
      <c r="Y23" s="806"/>
      <c r="Z23" s="806"/>
      <c r="AA23" s="284" t="s">
        <v>528</v>
      </c>
      <c r="AB23" s="2"/>
      <c r="AC23" s="2"/>
      <c r="AD23" s="2"/>
      <c r="AE23" s="2"/>
      <c r="AF23" s="2"/>
    </row>
    <row r="24" spans="1:33" ht="18.75" customHeight="1">
      <c r="A24" s="2"/>
      <c r="B24" s="807" t="s">
        <v>497</v>
      </c>
      <c r="C24" s="807"/>
      <c r="D24" s="807"/>
      <c r="E24" s="807"/>
      <c r="F24" s="807"/>
      <c r="G24" s="807"/>
      <c r="H24" s="807"/>
      <c r="I24" s="807"/>
      <c r="J24" s="803"/>
      <c r="K24" s="804"/>
      <c r="L24" s="804"/>
      <c r="M24" s="804"/>
      <c r="N24" s="804"/>
      <c r="O24" s="281" t="s">
        <v>528</v>
      </c>
      <c r="P24" s="803"/>
      <c r="Q24" s="804"/>
      <c r="R24" s="804"/>
      <c r="S24" s="804"/>
      <c r="T24" s="804"/>
      <c r="U24" s="281" t="s">
        <v>528</v>
      </c>
      <c r="V24" s="805">
        <f t="shared" si="0"/>
        <v>0</v>
      </c>
      <c r="W24" s="806"/>
      <c r="X24" s="806"/>
      <c r="Y24" s="806"/>
      <c r="Z24" s="806"/>
      <c r="AA24" s="284" t="s">
        <v>528</v>
      </c>
      <c r="AB24" s="2"/>
      <c r="AC24" s="2"/>
      <c r="AD24" s="2"/>
      <c r="AE24" s="2"/>
      <c r="AF24" s="2"/>
    </row>
    <row r="25" spans="1:33" ht="18.75" customHeight="1" thickBot="1">
      <c r="A25" s="2"/>
      <c r="B25" s="808" t="s">
        <v>20</v>
      </c>
      <c r="C25" s="808"/>
      <c r="D25" s="808"/>
      <c r="E25" s="808"/>
      <c r="F25" s="808"/>
      <c r="G25" s="808"/>
      <c r="H25" s="808"/>
      <c r="I25" s="808"/>
      <c r="J25" s="803"/>
      <c r="K25" s="804"/>
      <c r="L25" s="804"/>
      <c r="M25" s="804"/>
      <c r="N25" s="804"/>
      <c r="O25" s="281" t="s">
        <v>528</v>
      </c>
      <c r="P25" s="803"/>
      <c r="Q25" s="804"/>
      <c r="R25" s="804"/>
      <c r="S25" s="804"/>
      <c r="T25" s="804"/>
      <c r="U25" s="281" t="s">
        <v>528</v>
      </c>
      <c r="V25" s="805">
        <f t="shared" si="0"/>
        <v>0</v>
      </c>
      <c r="W25" s="806"/>
      <c r="X25" s="806"/>
      <c r="Y25" s="806"/>
      <c r="Z25" s="806"/>
      <c r="AA25" s="285" t="s">
        <v>528</v>
      </c>
      <c r="AB25" s="2"/>
      <c r="AC25" s="2"/>
      <c r="AD25" s="2"/>
      <c r="AE25" s="2"/>
      <c r="AF25" s="2"/>
    </row>
    <row r="26" spans="1:33" ht="18.75" customHeight="1" thickTop="1">
      <c r="A26" s="2"/>
      <c r="B26" s="809" t="s">
        <v>72</v>
      </c>
      <c r="C26" s="809"/>
      <c r="D26" s="809"/>
      <c r="E26" s="809"/>
      <c r="F26" s="809"/>
      <c r="G26" s="809"/>
      <c r="H26" s="809"/>
      <c r="I26" s="809"/>
      <c r="J26" s="800">
        <f>SUM(J21:N25)</f>
        <v>0</v>
      </c>
      <c r="K26" s="801"/>
      <c r="L26" s="801"/>
      <c r="M26" s="801"/>
      <c r="N26" s="801"/>
      <c r="O26" s="801"/>
      <c r="P26" s="800">
        <f>SUM(P21:T25)</f>
        <v>0</v>
      </c>
      <c r="Q26" s="801"/>
      <c r="R26" s="801"/>
      <c r="S26" s="801"/>
      <c r="T26" s="801"/>
      <c r="U26" s="801"/>
      <c r="V26" s="800">
        <f>SUM(V21:Z25)</f>
        <v>0</v>
      </c>
      <c r="W26" s="801"/>
      <c r="X26" s="801"/>
      <c r="Y26" s="801"/>
      <c r="Z26" s="801"/>
      <c r="AA26" s="802"/>
      <c r="AB26" s="2"/>
      <c r="AC26" s="2"/>
      <c r="AD26" s="2"/>
      <c r="AE26" s="2"/>
      <c r="AF26" s="2"/>
    </row>
    <row r="27" spans="1:33"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3" ht="18" customHeight="1">
      <c r="A28" s="2" t="s">
        <v>501</v>
      </c>
      <c r="B28" s="2"/>
      <c r="C28" s="2"/>
      <c r="D28" s="2"/>
      <c r="E28" s="2"/>
      <c r="F28" s="245"/>
      <c r="G28" s="2"/>
      <c r="H28" s="2"/>
      <c r="I28" s="2"/>
      <c r="J28" s="2"/>
      <c r="K28" s="2"/>
      <c r="L28" s="2"/>
      <c r="M28" s="2"/>
      <c r="N28" s="2"/>
      <c r="O28" s="2"/>
      <c r="P28" s="2"/>
      <c r="Q28" s="2"/>
      <c r="R28" s="2"/>
      <c r="S28" s="455"/>
      <c r="T28" s="455"/>
      <c r="U28" s="455"/>
      <c r="V28" s="455"/>
      <c r="W28" s="455"/>
      <c r="X28" s="455"/>
      <c r="Y28" s="455"/>
      <c r="Z28" s="455"/>
      <c r="AA28" s="455"/>
      <c r="AB28" s="455"/>
      <c r="AC28" s="455"/>
      <c r="AD28" s="455"/>
      <c r="AE28" s="2"/>
    </row>
    <row r="29" spans="1:33" ht="4.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3" ht="39.950000000000003" customHeight="1">
      <c r="A30" s="246"/>
      <c r="B30" s="830" t="s">
        <v>48</v>
      </c>
      <c r="C30" s="831"/>
      <c r="D30" s="752"/>
      <c r="E30" s="753"/>
      <c r="F30" s="753"/>
      <c r="G30" s="753"/>
      <c r="H30" s="753"/>
      <c r="I30" s="832" t="s">
        <v>516</v>
      </c>
      <c r="J30" s="832"/>
      <c r="K30" s="833"/>
      <c r="L30" s="821" t="s">
        <v>49</v>
      </c>
      <c r="M30" s="822"/>
      <c r="N30" s="822"/>
      <c r="O30" s="823"/>
      <c r="P30" s="824"/>
      <c r="Q30" s="824"/>
      <c r="R30" s="834" t="s">
        <v>476</v>
      </c>
      <c r="S30" s="835"/>
      <c r="T30" s="756"/>
      <c r="U30" s="753"/>
      <c r="V30" s="753"/>
      <c r="W30" s="753"/>
      <c r="X30" s="757"/>
      <c r="Y30" s="821" t="s">
        <v>51</v>
      </c>
      <c r="Z30" s="822"/>
      <c r="AA30" s="822"/>
      <c r="AB30" s="823"/>
      <c r="AC30" s="824"/>
      <c r="AD30" s="825"/>
      <c r="AE30" s="2"/>
    </row>
    <row r="31" spans="1:33" ht="39.75" customHeight="1">
      <c r="A31" s="11"/>
      <c r="B31" s="417" t="s">
        <v>52</v>
      </c>
      <c r="C31" s="423"/>
      <c r="D31" s="423"/>
      <c r="E31" s="826" t="s">
        <v>474</v>
      </c>
      <c r="F31" s="827"/>
      <c r="G31" s="827"/>
      <c r="H31" s="827"/>
      <c r="I31" s="827"/>
      <c r="J31" s="827"/>
      <c r="K31" s="828"/>
      <c r="L31" s="821" t="s">
        <v>475</v>
      </c>
      <c r="M31" s="822"/>
      <c r="N31" s="829"/>
      <c r="O31" s="824"/>
      <c r="P31" s="824"/>
      <c r="Q31" s="824"/>
      <c r="R31" s="824"/>
      <c r="S31" s="824"/>
      <c r="T31" s="824"/>
      <c r="U31" s="824"/>
      <c r="V31" s="824"/>
      <c r="W31" s="824"/>
      <c r="X31" s="824"/>
      <c r="Y31" s="824"/>
      <c r="Z31" s="824"/>
      <c r="AA31" s="824"/>
      <c r="AB31" s="824"/>
      <c r="AC31" s="824"/>
      <c r="AD31" s="825"/>
      <c r="AE31" s="2"/>
    </row>
    <row r="32" spans="1:33" ht="20.25" customHeight="1">
      <c r="A32" s="2"/>
      <c r="B32" s="473" t="s">
        <v>54</v>
      </c>
      <c r="C32" s="474"/>
      <c r="D32" s="474"/>
      <c r="E32" s="810"/>
      <c r="F32" s="814"/>
      <c r="G32" s="815"/>
      <c r="H32" s="815"/>
      <c r="I32" s="815"/>
      <c r="J32" s="815"/>
      <c r="K32" s="815"/>
      <c r="L32" s="815"/>
      <c r="M32" s="815"/>
      <c r="N32" s="815"/>
      <c r="O32" s="815"/>
      <c r="P32" s="815"/>
      <c r="Q32" s="815"/>
      <c r="R32" s="815"/>
      <c r="S32" s="816"/>
      <c r="T32" s="816"/>
      <c r="U32" s="816"/>
      <c r="V32" s="816"/>
      <c r="W32" s="816"/>
      <c r="X32" s="816"/>
      <c r="Y32" s="815"/>
      <c r="Z32" s="815"/>
      <c r="AA32" s="815"/>
      <c r="AB32" s="815"/>
      <c r="AC32" s="815"/>
      <c r="AD32" s="817"/>
      <c r="AE32" s="2"/>
    </row>
    <row r="33" spans="1:31" ht="20.25" customHeight="1">
      <c r="A33" s="2"/>
      <c r="B33" s="811"/>
      <c r="C33" s="812"/>
      <c r="D33" s="812"/>
      <c r="E33" s="813"/>
      <c r="F33" s="818"/>
      <c r="G33" s="819"/>
      <c r="H33" s="819"/>
      <c r="I33" s="819"/>
      <c r="J33" s="819"/>
      <c r="K33" s="819"/>
      <c r="L33" s="819"/>
      <c r="M33" s="819"/>
      <c r="N33" s="819"/>
      <c r="O33" s="819"/>
      <c r="P33" s="819"/>
      <c r="Q33" s="819"/>
      <c r="R33" s="819"/>
      <c r="S33" s="819"/>
      <c r="T33" s="819"/>
      <c r="U33" s="819"/>
      <c r="V33" s="819"/>
      <c r="W33" s="819"/>
      <c r="X33" s="819"/>
      <c r="Y33" s="819"/>
      <c r="Z33" s="819"/>
      <c r="AA33" s="819"/>
      <c r="AB33" s="819"/>
      <c r="AC33" s="819"/>
      <c r="AD33" s="820"/>
      <c r="AE33" s="2"/>
    </row>
    <row r="34" spans="1:31" ht="18" customHeight="1">
      <c r="A34" s="2"/>
      <c r="B34" s="2" t="s">
        <v>477</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ht="18"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ht="18" customHeight="1">
      <c r="A36" s="2"/>
      <c r="B36" s="2" t="s">
        <v>478</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ht="18" customHeight="1">
      <c r="A37" s="2"/>
      <c r="B37" s="2" t="s">
        <v>55</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42.75" customHeight="1">
      <c r="A38" s="2"/>
      <c r="B38" s="2"/>
      <c r="C38" s="2"/>
      <c r="D38" s="18" t="s">
        <v>471</v>
      </c>
      <c r="E38" s="18"/>
      <c r="F38" s="18"/>
      <c r="G38" s="18"/>
      <c r="H38" s="18"/>
      <c r="I38" s="18"/>
      <c r="J38" s="18"/>
      <c r="K38" s="18"/>
      <c r="L38" s="18"/>
      <c r="M38" s="18"/>
      <c r="N38" s="18"/>
      <c r="O38" s="18"/>
      <c r="P38" s="18"/>
      <c r="Q38" s="18"/>
      <c r="R38" s="18"/>
      <c r="S38" s="18"/>
      <c r="T38" s="18"/>
      <c r="U38" s="18"/>
      <c r="V38" s="18"/>
      <c r="W38" s="18"/>
      <c r="X38" s="18"/>
      <c r="Y38" s="18"/>
      <c r="Z38" s="18"/>
      <c r="AA38" s="18"/>
      <c r="AB38" s="2"/>
      <c r="AC38" s="2"/>
      <c r="AD38" s="2"/>
      <c r="AE38" s="2"/>
    </row>
    <row r="39" spans="1:31" ht="42.75" customHeight="1">
      <c r="A39" s="2"/>
      <c r="B39" s="2"/>
      <c r="C39" s="2"/>
      <c r="D39" s="21" t="s">
        <v>56</v>
      </c>
      <c r="E39" s="21"/>
      <c r="F39" s="21"/>
      <c r="G39" s="21"/>
      <c r="H39" s="21"/>
      <c r="I39" s="21"/>
      <c r="J39" s="21"/>
      <c r="K39" s="21"/>
      <c r="L39" s="21"/>
      <c r="M39" s="21"/>
      <c r="N39" s="21"/>
      <c r="O39" s="21"/>
      <c r="P39" s="21"/>
      <c r="Q39" s="21"/>
      <c r="R39" s="21"/>
      <c r="S39" s="21"/>
      <c r="T39" s="21"/>
      <c r="U39" s="21"/>
      <c r="V39" s="21"/>
      <c r="W39" s="21"/>
      <c r="X39" s="21"/>
      <c r="Y39" s="21"/>
      <c r="Z39" s="21"/>
      <c r="AA39" s="21"/>
      <c r="AB39" s="2" t="s">
        <v>57</v>
      </c>
      <c r="AC39" s="2"/>
      <c r="AD39" s="2"/>
      <c r="AE39" s="2"/>
    </row>
    <row r="40" spans="1:31" ht="18"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sheetData>
  <sheetProtection selectLockedCells="1"/>
  <mergeCells count="62">
    <mergeCell ref="N8:T8"/>
    <mergeCell ref="U8:AD8"/>
    <mergeCell ref="N9:T9"/>
    <mergeCell ref="U9:AD9"/>
    <mergeCell ref="A2:AE2"/>
    <mergeCell ref="V4:W4"/>
    <mergeCell ref="AB4:AC4"/>
    <mergeCell ref="N6:T6"/>
    <mergeCell ref="U6:AD6"/>
    <mergeCell ref="N7:T7"/>
    <mergeCell ref="U7:AD7"/>
    <mergeCell ref="A14:G14"/>
    <mergeCell ref="H14:J14"/>
    <mergeCell ref="K14:Z14"/>
    <mergeCell ref="AA14:AD14"/>
    <mergeCell ref="B17:I17"/>
    <mergeCell ref="J17:AD17"/>
    <mergeCell ref="S28:AD28"/>
    <mergeCell ref="B30:C30"/>
    <mergeCell ref="D30:H30"/>
    <mergeCell ref="I30:K30"/>
    <mergeCell ref="L30:N30"/>
    <mergeCell ref="O30:Q30"/>
    <mergeCell ref="R30:S30"/>
    <mergeCell ref="B32:E33"/>
    <mergeCell ref="F32:AD33"/>
    <mergeCell ref="T30:X30"/>
    <mergeCell ref="Y30:AA30"/>
    <mergeCell ref="AB30:AD30"/>
    <mergeCell ref="B31:D31"/>
    <mergeCell ref="E31:K31"/>
    <mergeCell ref="L31:N31"/>
    <mergeCell ref="O31:AD31"/>
    <mergeCell ref="B22:I22"/>
    <mergeCell ref="B24:I24"/>
    <mergeCell ref="B25:I25"/>
    <mergeCell ref="B26:I26"/>
    <mergeCell ref="J20:O20"/>
    <mergeCell ref="J24:N24"/>
    <mergeCell ref="J25:N25"/>
    <mergeCell ref="B23:I23"/>
    <mergeCell ref="B20:I20"/>
    <mergeCell ref="B21:I21"/>
    <mergeCell ref="J23:N23"/>
    <mergeCell ref="J22:N22"/>
    <mergeCell ref="J26:O26"/>
    <mergeCell ref="B11:G11"/>
    <mergeCell ref="P26:U26"/>
    <mergeCell ref="V26:AA26"/>
    <mergeCell ref="V20:AA20"/>
    <mergeCell ref="J21:N21"/>
    <mergeCell ref="P21:T21"/>
    <mergeCell ref="V21:Z21"/>
    <mergeCell ref="P22:T22"/>
    <mergeCell ref="V22:Z22"/>
    <mergeCell ref="P20:U20"/>
    <mergeCell ref="P23:T23"/>
    <mergeCell ref="P24:T24"/>
    <mergeCell ref="V23:Z23"/>
    <mergeCell ref="V24:Z24"/>
    <mergeCell ref="P25:T25"/>
    <mergeCell ref="V25:Z25"/>
  </mergeCells>
  <phoneticPr fontId="4"/>
  <dataValidations count="2">
    <dataValidation type="list" allowBlank="1" showInputMessage="1" showErrorMessage="1" sqref="I30:K30" xr:uid="{DD10B0FE-3DC3-49DA-88C5-ED31E8C3BA29}">
      <formula1>"銀行,信用金庫"</formula1>
    </dataValidation>
    <dataValidation showInputMessage="1" showErrorMessage="1" sqref="E31" xr:uid="{82EBE849-F615-458F-ABA7-7139EF6054EE}"/>
  </dataValidations>
  <printOptions horizontalCentered="1"/>
  <pageMargins left="0.59055118110236227" right="0.59055118110236227" top="0.59055118110236227" bottom="0.39370078740157483" header="0.39370078740157483" footer="0.39370078740157483"/>
  <pageSetup paperSize="9" scale="84" fitToHeight="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3CB9-EDAC-4E26-B59D-BE0D4DCFBE1F}">
  <sheetPr>
    <tabColor rgb="FFFFFF00"/>
    <pageSetUpPr fitToPage="1"/>
  </sheetPr>
  <dimension ref="A1:AK36"/>
  <sheetViews>
    <sheetView showGridLines="0" view="pageBreakPreview" zoomScaleNormal="100" zoomScaleSheetLayoutView="100" workbookViewId="0">
      <selection activeCell="X13" sqref="X13"/>
    </sheetView>
  </sheetViews>
  <sheetFormatPr defaultColWidth="2.625" defaultRowHeight="18" customHeight="1"/>
  <cols>
    <col min="1" max="6" width="2.625" style="193"/>
    <col min="7" max="7" width="3.75" style="193" customWidth="1"/>
    <col min="8" max="9" width="2.625" style="193"/>
    <col min="10" max="10" width="4.25" style="193" customWidth="1"/>
    <col min="11" max="11" width="3.625" style="193" customWidth="1"/>
    <col min="12" max="16" width="3.375" style="193" bestFit="1" customWidth="1"/>
    <col min="17" max="17" width="5.625" style="193" customWidth="1"/>
    <col min="18" max="18" width="3.375" style="193" bestFit="1" customWidth="1"/>
    <col min="19" max="19" width="2.625" style="193"/>
    <col min="20" max="22" width="3.25" style="193" customWidth="1"/>
    <col min="23" max="23" width="3.875" style="193" customWidth="1"/>
    <col min="24" max="24" width="3.25" style="193" customWidth="1"/>
    <col min="25" max="26" width="3.375" style="193" bestFit="1" customWidth="1"/>
    <col min="27" max="27" width="2.625" style="193" customWidth="1"/>
    <col min="28" max="29" width="3.375" style="193" bestFit="1" customWidth="1"/>
    <col min="30" max="30" width="3.375" style="193" customWidth="1"/>
    <col min="31" max="31" width="0.75" style="193" customWidth="1"/>
    <col min="32" max="32" width="2.875" style="193" customWidth="1"/>
    <col min="33" max="33" width="10.125" style="193" customWidth="1"/>
    <col min="34" max="34" width="25.625" style="193" hidden="1" customWidth="1"/>
    <col min="35" max="35" width="9.125" style="193" bestFit="1" customWidth="1"/>
    <col min="36" max="36" width="2.625" style="193"/>
    <col min="37" max="37" width="14.375" style="193" bestFit="1" customWidth="1"/>
    <col min="38" max="38" width="8.625" style="193" bestFit="1" customWidth="1"/>
    <col min="39" max="39" width="26.25" style="193" bestFit="1" customWidth="1"/>
    <col min="40" max="40" width="9.75" style="193" bestFit="1" customWidth="1"/>
    <col min="41" max="16384" width="2.625" style="193"/>
  </cols>
  <sheetData>
    <row r="1" spans="1:36" ht="18" customHeight="1">
      <c r="A1" s="302" t="s">
        <v>83</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311"/>
      <c r="AH1" s="311"/>
      <c r="AI1" s="311"/>
      <c r="AJ1" s="311"/>
    </row>
    <row r="2" spans="1:36" ht="18" customHeight="1">
      <c r="A2" s="688" t="s">
        <v>570</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341"/>
      <c r="AG2" s="311"/>
      <c r="AH2" s="311"/>
      <c r="AI2" s="311"/>
      <c r="AJ2" s="311"/>
    </row>
    <row r="3" spans="1:36" ht="7.5" customHeight="1">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295"/>
      <c r="AG3" s="311"/>
      <c r="AH3" s="311"/>
      <c r="AI3" s="311"/>
      <c r="AJ3" s="311"/>
    </row>
    <row r="4" spans="1:36" ht="18" customHeight="1">
      <c r="A4" s="295"/>
      <c r="B4" s="295"/>
      <c r="C4" s="295"/>
      <c r="D4" s="295"/>
      <c r="E4" s="295"/>
      <c r="F4" s="295"/>
      <c r="G4" s="295"/>
      <c r="H4" s="295"/>
      <c r="I4" s="295"/>
      <c r="J4" s="295"/>
      <c r="K4" s="295"/>
      <c r="L4" s="295"/>
      <c r="M4" s="295"/>
      <c r="N4" s="295"/>
      <c r="O4" s="295"/>
      <c r="P4" s="295"/>
      <c r="Q4" s="295"/>
      <c r="R4" s="295"/>
      <c r="S4" s="295"/>
      <c r="T4" s="295" t="s">
        <v>468</v>
      </c>
      <c r="U4" s="311"/>
      <c r="V4" s="342"/>
      <c r="W4" s="342"/>
      <c r="X4" s="342"/>
      <c r="Y4" s="342"/>
      <c r="Z4" s="342"/>
      <c r="AA4" s="342"/>
      <c r="AB4" s="342"/>
      <c r="AC4" s="846" t="s">
        <v>589</v>
      </c>
      <c r="AD4" s="846"/>
      <c r="AE4" s="846"/>
      <c r="AF4" s="846"/>
      <c r="AG4" s="846"/>
      <c r="AH4" s="311"/>
      <c r="AI4" s="311"/>
      <c r="AJ4" s="311"/>
    </row>
    <row r="5" spans="1:36" ht="29.25" customHeight="1">
      <c r="A5" s="304"/>
      <c r="B5" s="295"/>
      <c r="C5" s="295"/>
      <c r="D5" s="295"/>
      <c r="E5" s="295"/>
      <c r="F5" s="295"/>
      <c r="G5" s="295"/>
      <c r="H5" s="295"/>
      <c r="I5" s="295"/>
      <c r="J5" s="295"/>
      <c r="K5" s="295"/>
      <c r="L5" s="295"/>
      <c r="M5" s="295"/>
      <c r="N5" s="295"/>
      <c r="O5" s="295"/>
      <c r="P5" s="295"/>
      <c r="Q5" s="295"/>
      <c r="R5" s="295"/>
      <c r="S5" s="295"/>
      <c r="T5" s="295"/>
      <c r="U5" s="311"/>
      <c r="V5" s="311"/>
      <c r="W5" s="710"/>
      <c r="X5" s="710"/>
      <c r="Y5" s="342"/>
      <c r="Z5" s="342"/>
      <c r="AA5" s="343"/>
      <c r="AB5" s="343"/>
      <c r="AC5" s="711" t="s">
        <v>585</v>
      </c>
      <c r="AD5" s="712"/>
      <c r="AE5" s="712"/>
      <c r="AF5" s="712"/>
      <c r="AG5" s="712"/>
      <c r="AH5" s="295" t="s">
        <v>530</v>
      </c>
      <c r="AI5" s="311"/>
      <c r="AJ5" s="311"/>
    </row>
    <row r="6" spans="1:36" ht="37.5" customHeight="1">
      <c r="A6" s="689" t="s">
        <v>473</v>
      </c>
      <c r="B6" s="691"/>
      <c r="C6" s="691"/>
      <c r="D6" s="691"/>
      <c r="E6" s="691"/>
      <c r="F6" s="691"/>
      <c r="G6" s="691"/>
      <c r="H6" s="709"/>
      <c r="I6" s="709"/>
      <c r="J6" s="709"/>
      <c r="K6" s="709"/>
      <c r="L6" s="709"/>
      <c r="M6" s="709"/>
      <c r="N6" s="709"/>
      <c r="O6" s="709"/>
      <c r="P6" s="709"/>
      <c r="Q6" s="709"/>
      <c r="R6" s="302"/>
      <c r="S6" s="302"/>
      <c r="T6" s="302"/>
      <c r="U6" s="302"/>
      <c r="V6" s="302"/>
      <c r="W6" s="302"/>
      <c r="X6" s="302"/>
      <c r="Y6" s="302"/>
      <c r="Z6" s="302"/>
      <c r="AA6" s="302"/>
      <c r="AB6" s="302"/>
      <c r="AC6" s="302"/>
      <c r="AD6" s="302"/>
      <c r="AE6" s="302"/>
      <c r="AF6" s="295"/>
      <c r="AG6" s="311"/>
      <c r="AH6" s="311"/>
      <c r="AI6" s="311"/>
      <c r="AJ6" s="311"/>
    </row>
    <row r="7" spans="1:36" ht="37.5" customHeight="1">
      <c r="A7" s="689" t="s">
        <v>517</v>
      </c>
      <c r="B7" s="691"/>
      <c r="C7" s="691"/>
      <c r="D7" s="691"/>
      <c r="E7" s="691"/>
      <c r="F7" s="691"/>
      <c r="G7" s="691"/>
      <c r="H7" s="713"/>
      <c r="I7" s="713"/>
      <c r="J7" s="713"/>
      <c r="K7" s="713"/>
      <c r="L7" s="713"/>
      <c r="M7" s="713"/>
      <c r="N7" s="713"/>
      <c r="O7" s="713"/>
      <c r="P7" s="713"/>
      <c r="Q7" s="713"/>
      <c r="R7" s="302"/>
      <c r="S7" s="302"/>
      <c r="T7" s="302"/>
      <c r="U7" s="302"/>
      <c r="V7" s="302"/>
      <c r="W7" s="302"/>
      <c r="X7" s="302"/>
      <c r="Y7" s="302"/>
      <c r="Z7" s="302"/>
      <c r="AA7" s="302"/>
      <c r="AB7" s="302"/>
      <c r="AC7" s="302"/>
      <c r="AD7" s="302"/>
      <c r="AE7" s="302"/>
      <c r="AF7" s="295"/>
      <c r="AG7" s="311"/>
      <c r="AH7" s="311">
        <v>1</v>
      </c>
      <c r="AI7" s="311"/>
      <c r="AJ7" s="311"/>
    </row>
    <row r="8" spans="1:36" ht="23.25" customHeight="1">
      <c r="A8" s="295"/>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311"/>
      <c r="AH8" s="311">
        <v>3</v>
      </c>
      <c r="AI8" s="311"/>
      <c r="AJ8" s="311"/>
    </row>
    <row r="9" spans="1:36" ht="23.25" customHeight="1">
      <c r="A9" s="295"/>
      <c r="B9" s="295"/>
      <c r="C9" s="295"/>
      <c r="D9" s="295"/>
      <c r="E9" s="295"/>
      <c r="F9" s="295"/>
      <c r="G9" s="295"/>
      <c r="H9" s="295"/>
      <c r="I9" s="295"/>
      <c r="J9" s="295"/>
      <c r="K9" s="295"/>
      <c r="L9" s="295"/>
      <c r="M9" s="295"/>
      <c r="N9" s="295"/>
      <c r="O9" s="295"/>
      <c r="P9" s="295"/>
      <c r="Q9" s="295"/>
      <c r="R9" s="295"/>
      <c r="S9" s="295"/>
      <c r="T9" s="691" t="s">
        <v>609</v>
      </c>
      <c r="U9" s="691"/>
      <c r="V9" s="691"/>
      <c r="W9" s="691"/>
      <c r="X9" s="691"/>
      <c r="Y9" s="691"/>
      <c r="Z9" s="691"/>
      <c r="AA9" s="691"/>
      <c r="AB9" s="691"/>
      <c r="AC9" s="691"/>
      <c r="AD9" s="691"/>
      <c r="AE9" s="691"/>
      <c r="AF9" s="295"/>
      <c r="AG9" s="311"/>
      <c r="AH9" s="311"/>
      <c r="AI9" s="311"/>
      <c r="AJ9" s="311"/>
    </row>
    <row r="10" spans="1:36" ht="23.2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6" ht="21" customHeight="1">
      <c r="A11" s="2" t="s">
        <v>468</v>
      </c>
      <c r="B11" s="286"/>
      <c r="C11" s="170"/>
      <c r="D11" s="203"/>
      <c r="E11" s="200"/>
      <c r="F11" s="199" t="s">
        <v>5</v>
      </c>
      <c r="G11" s="200"/>
      <c r="H11" s="199" t="s">
        <v>80</v>
      </c>
      <c r="I11" s="199"/>
      <c r="J11" s="845" t="s">
        <v>588</v>
      </c>
      <c r="K11" s="845"/>
      <c r="L11" s="845"/>
      <c r="M11" s="845"/>
      <c r="N11" s="845"/>
      <c r="O11" s="845"/>
      <c r="P11" s="845"/>
      <c r="Q11" s="845"/>
      <c r="R11" s="845"/>
      <c r="S11" s="845"/>
      <c r="T11" s="845"/>
      <c r="U11" s="845"/>
      <c r="V11" s="845"/>
      <c r="W11" s="845"/>
      <c r="X11" s="845"/>
      <c r="Y11" s="845"/>
      <c r="Z11" s="199"/>
      <c r="AA11" s="203" t="s">
        <v>5</v>
      </c>
      <c r="AB11" s="287"/>
      <c r="AC11" s="845" t="s">
        <v>531</v>
      </c>
      <c r="AD11" s="845"/>
      <c r="AE11" s="845"/>
      <c r="AF11" s="283"/>
      <c r="AG11" s="845" t="s">
        <v>532</v>
      </c>
      <c r="AH11" s="845"/>
      <c r="AI11" s="845"/>
      <c r="AJ11" s="845"/>
    </row>
    <row r="12" spans="1:36" ht="21" customHeight="1">
      <c r="B12" s="844" t="s">
        <v>534</v>
      </c>
      <c r="C12" s="844"/>
      <c r="D12" s="844"/>
      <c r="E12" s="844"/>
      <c r="F12" s="844"/>
      <c r="G12" s="844"/>
      <c r="H12" s="844"/>
      <c r="I12" s="844"/>
      <c r="J12" s="844"/>
      <c r="K12" s="844"/>
      <c r="L12" s="844"/>
      <c r="M12" s="844"/>
      <c r="N12" s="844"/>
      <c r="O12" s="844"/>
      <c r="P12" s="844"/>
      <c r="Q12" s="844"/>
      <c r="R12" s="844"/>
      <c r="S12" s="844"/>
      <c r="T12" s="844"/>
      <c r="U12" s="844"/>
      <c r="V12" s="844"/>
      <c r="W12" s="844"/>
      <c r="X12" s="844"/>
      <c r="Y12" s="844"/>
      <c r="Z12" s="844"/>
      <c r="AA12" s="844"/>
      <c r="AB12" s="844"/>
      <c r="AC12" s="844"/>
      <c r="AD12" s="844"/>
      <c r="AE12" s="844"/>
      <c r="AF12" s="844"/>
      <c r="AG12" s="844"/>
      <c r="AH12" s="844"/>
      <c r="AI12" s="844"/>
      <c r="AJ12" s="2"/>
    </row>
    <row r="13" spans="1:36" ht="21.75" customHeight="1">
      <c r="A13" s="30"/>
      <c r="B13" s="30"/>
      <c r="C13" s="30"/>
      <c r="D13" s="30"/>
      <c r="E13" s="30"/>
      <c r="F13" s="30"/>
      <c r="G13" s="30"/>
      <c r="H13" s="30"/>
      <c r="I13" s="30"/>
      <c r="J13" s="30"/>
      <c r="K13" s="247"/>
      <c r="L13" s="247"/>
      <c r="M13" s="247"/>
      <c r="N13" s="247"/>
      <c r="O13" s="247"/>
      <c r="P13" s="247"/>
      <c r="Q13" s="247"/>
      <c r="R13" s="247"/>
      <c r="S13" s="247"/>
      <c r="T13" s="247"/>
      <c r="U13" s="247"/>
      <c r="V13" s="247"/>
      <c r="W13" s="247"/>
      <c r="X13" s="247"/>
      <c r="Y13" s="247"/>
      <c r="Z13" s="247"/>
      <c r="AA13" s="32"/>
      <c r="AB13" s="32"/>
      <c r="AC13" s="32"/>
      <c r="AD13" s="32"/>
      <c r="AE13" s="32"/>
      <c r="AF13" s="2"/>
      <c r="AH13" s="193">
        <v>8</v>
      </c>
    </row>
    <row r="14" spans="1:36" ht="27.75" customHeight="1">
      <c r="A14" s="2" t="s">
        <v>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H14" s="193">
        <v>9</v>
      </c>
    </row>
    <row r="15" spans="1:36" ht="31.5" customHeight="1">
      <c r="A15" s="2"/>
      <c r="B15" s="458" t="s">
        <v>10</v>
      </c>
      <c r="C15" s="459"/>
      <c r="D15" s="459"/>
      <c r="E15" s="459"/>
      <c r="F15" s="459"/>
      <c r="G15" s="459"/>
      <c r="H15" s="459"/>
      <c r="I15" s="460"/>
      <c r="J15" s="847"/>
      <c r="K15" s="848"/>
      <c r="L15" s="848"/>
      <c r="M15" s="848"/>
      <c r="N15" s="848"/>
      <c r="O15" s="848"/>
      <c r="P15" s="848"/>
      <c r="Q15" s="848"/>
      <c r="R15" s="848"/>
      <c r="S15" s="848"/>
      <c r="T15" s="848"/>
      <c r="U15" s="848"/>
      <c r="V15" s="848"/>
      <c r="W15" s="848"/>
      <c r="X15" s="848"/>
      <c r="Y15" s="848"/>
      <c r="Z15" s="848"/>
      <c r="AA15" s="848"/>
      <c r="AB15" s="848"/>
      <c r="AC15" s="848"/>
      <c r="AD15" s="848"/>
      <c r="AE15" s="849"/>
      <c r="AF15" s="2"/>
      <c r="AH15" s="193">
        <v>11</v>
      </c>
    </row>
    <row r="16" spans="1:36"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H16" s="193">
        <v>12</v>
      </c>
    </row>
    <row r="17" spans="1:37" ht="18" customHeight="1">
      <c r="A17" s="2" t="s">
        <v>521</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7" ht="18.75" customHeight="1">
      <c r="A18" s="2"/>
      <c r="B18" s="473"/>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5"/>
      <c r="AE18" s="2"/>
      <c r="AF18" s="2"/>
    </row>
    <row r="19" spans="1:37" ht="18.75" customHeight="1">
      <c r="A19" s="2"/>
      <c r="B19" s="850"/>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851"/>
      <c r="AE19" s="2"/>
      <c r="AF19" s="2"/>
    </row>
    <row r="20" spans="1:37" ht="18.75" customHeight="1">
      <c r="A20" s="2"/>
      <c r="B20" s="850"/>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851"/>
      <c r="AE20" s="2"/>
      <c r="AF20" s="2"/>
    </row>
    <row r="21" spans="1:37" ht="18.75" customHeight="1">
      <c r="A21" s="2"/>
      <c r="B21" s="850"/>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851"/>
      <c r="AE21" s="2"/>
      <c r="AF21" s="2"/>
    </row>
    <row r="22" spans="1:37" ht="18.75" customHeight="1">
      <c r="A22" s="2"/>
      <c r="B22" s="850"/>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851"/>
      <c r="AE22" s="2"/>
      <c r="AF22" s="2"/>
    </row>
    <row r="23" spans="1:37" ht="18.75" customHeight="1">
      <c r="A23" s="2"/>
      <c r="B23" s="850"/>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851"/>
      <c r="AE23" s="2"/>
      <c r="AF23" s="2"/>
    </row>
    <row r="24" spans="1:37" ht="18.75" customHeight="1">
      <c r="A24" s="2"/>
      <c r="B24" s="850"/>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851"/>
      <c r="AE24" s="2"/>
      <c r="AF24" s="2"/>
    </row>
    <row r="25" spans="1:37" ht="6" customHeight="1">
      <c r="A25" s="2"/>
      <c r="B25" s="850"/>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851"/>
      <c r="AE25" s="2"/>
      <c r="AF25" s="2"/>
    </row>
    <row r="26" spans="1:37" ht="6" customHeight="1">
      <c r="B26" s="850"/>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851"/>
      <c r="AE26" s="190"/>
    </row>
    <row r="27" spans="1:37" ht="2.25" customHeight="1">
      <c r="B27" s="850"/>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851"/>
    </row>
    <row r="28" spans="1:37" ht="31.5" customHeight="1">
      <c r="A28" s="276"/>
      <c r="B28" s="850"/>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851"/>
      <c r="AE28" s="276"/>
      <c r="AF28" s="276"/>
      <c r="AG28" s="276"/>
      <c r="AH28" s="276"/>
      <c r="AI28" s="276"/>
      <c r="AJ28" s="276"/>
      <c r="AK28" s="276"/>
    </row>
    <row r="29" spans="1:37" ht="61.5" customHeight="1">
      <c r="A29" s="277"/>
      <c r="B29" s="850"/>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851"/>
      <c r="AE29" s="278"/>
      <c r="AF29" s="278"/>
      <c r="AG29" s="278"/>
      <c r="AH29" s="278"/>
      <c r="AI29" s="278"/>
      <c r="AJ29" s="278"/>
      <c r="AK29" s="278"/>
    </row>
    <row r="30" spans="1:37" ht="61.5" customHeight="1">
      <c r="A30" s="279"/>
      <c r="B30" s="850"/>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851"/>
      <c r="AE30" s="278"/>
      <c r="AF30" s="278"/>
      <c r="AG30" s="278"/>
      <c r="AH30" s="278"/>
      <c r="AI30" s="278"/>
      <c r="AJ30" s="278"/>
      <c r="AK30" s="278"/>
    </row>
    <row r="31" spans="1:37" ht="61.5" customHeight="1">
      <c r="A31" s="277"/>
      <c r="B31" s="850"/>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851"/>
      <c r="AE31" s="279"/>
      <c r="AF31" s="279"/>
      <c r="AG31" s="279"/>
      <c r="AH31" s="279"/>
      <c r="AI31" s="279"/>
      <c r="AJ31" s="279"/>
      <c r="AK31" s="279"/>
    </row>
    <row r="32" spans="1:37" ht="61.5" customHeight="1">
      <c r="A32" s="277"/>
      <c r="B32" s="811"/>
      <c r="C32" s="812"/>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52"/>
      <c r="AE32" s="279"/>
      <c r="AF32" s="279"/>
      <c r="AG32" s="279"/>
      <c r="AH32" s="279"/>
      <c r="AI32" s="279"/>
      <c r="AJ32" s="279"/>
      <c r="AK32" s="279"/>
    </row>
    <row r="33" spans="1:37" ht="21.75" customHeight="1">
      <c r="A33" s="277"/>
      <c r="B33" s="853"/>
      <c r="C33" s="853"/>
      <c r="D33" s="853"/>
      <c r="E33" s="853"/>
      <c r="F33" s="853"/>
      <c r="G33" s="853"/>
      <c r="H33" s="853"/>
      <c r="I33" s="853"/>
      <c r="J33" s="853"/>
      <c r="K33" s="853"/>
      <c r="L33" s="853"/>
      <c r="M33" s="853"/>
      <c r="N33" s="853"/>
      <c r="O33" s="853"/>
      <c r="P33" s="853"/>
      <c r="Q33" s="853"/>
      <c r="R33" s="853"/>
      <c r="S33" s="853"/>
      <c r="T33" s="853"/>
      <c r="U33" s="853"/>
      <c r="V33" s="853"/>
      <c r="W33" s="853"/>
      <c r="X33" s="853"/>
      <c r="Y33" s="853"/>
      <c r="Z33" s="853"/>
      <c r="AA33" s="853"/>
      <c r="AB33" s="853"/>
      <c r="AC33" s="853"/>
      <c r="AD33" s="282"/>
      <c r="AE33" s="279"/>
      <c r="AF33" s="279"/>
      <c r="AG33" s="279"/>
      <c r="AH33" s="279"/>
      <c r="AI33" s="279"/>
      <c r="AJ33" s="279"/>
      <c r="AK33" s="279"/>
    </row>
    <row r="34" spans="1:37" ht="61.5" customHeight="1">
      <c r="A34" s="277"/>
      <c r="B34" s="854"/>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4"/>
    </row>
    <row r="35" spans="1:37" ht="61.5" customHeight="1">
      <c r="A35" s="277"/>
      <c r="B35" s="728"/>
      <c r="C35" s="728"/>
      <c r="D35" s="728"/>
      <c r="E35" s="728"/>
      <c r="F35" s="728"/>
      <c r="G35" s="728"/>
      <c r="H35" s="728"/>
      <c r="I35" s="728"/>
      <c r="J35" s="728"/>
      <c r="K35" s="728"/>
      <c r="L35" s="728"/>
      <c r="M35" s="728"/>
      <c r="N35" s="728"/>
      <c r="O35" s="728"/>
      <c r="P35" s="728"/>
      <c r="Q35" s="728"/>
      <c r="R35" s="728"/>
      <c r="S35" s="728"/>
      <c r="T35" s="728"/>
      <c r="U35" s="728"/>
      <c r="V35" s="728"/>
      <c r="W35" s="728"/>
      <c r="X35" s="728"/>
      <c r="Y35" s="728"/>
      <c r="Z35" s="728"/>
      <c r="AA35" s="728"/>
      <c r="AB35" s="728"/>
      <c r="AC35" s="728"/>
      <c r="AD35" s="728"/>
      <c r="AE35" s="728"/>
      <c r="AF35" s="280"/>
      <c r="AG35" s="280"/>
      <c r="AH35" s="280"/>
      <c r="AI35" s="280"/>
      <c r="AJ35" s="280"/>
      <c r="AK35" s="280"/>
    </row>
    <row r="36" spans="1:37" ht="61.5" customHeight="1">
      <c r="A36" s="279"/>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row>
  </sheetData>
  <sheetProtection selectLockedCells="1"/>
  <mergeCells count="19">
    <mergeCell ref="B15:I15"/>
    <mergeCell ref="J15:AE15"/>
    <mergeCell ref="B18:AD32"/>
    <mergeCell ref="B35:AE35"/>
    <mergeCell ref="B33:AC33"/>
    <mergeCell ref="B34:AK34"/>
    <mergeCell ref="A2:AE2"/>
    <mergeCell ref="W5:X5"/>
    <mergeCell ref="A6:G6"/>
    <mergeCell ref="H6:Q6"/>
    <mergeCell ref="J11:Y11"/>
    <mergeCell ref="AC11:AE11"/>
    <mergeCell ref="AC4:AG4"/>
    <mergeCell ref="AG11:AJ11"/>
    <mergeCell ref="B12:AI12"/>
    <mergeCell ref="AC5:AG5"/>
    <mergeCell ref="A7:G7"/>
    <mergeCell ref="H7:Q7"/>
    <mergeCell ref="T9:AE9"/>
  </mergeCells>
  <phoneticPr fontId="4"/>
  <printOptions horizontalCentered="1"/>
  <pageMargins left="0.59055118110236227" right="0.59055118110236227" top="0.59055118110236227" bottom="0.39370078740157483" header="0.39370078740157483" footer="0.39370078740157483"/>
  <pageSetup paperSize="9" scale="76" fitToHeight="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89"/>
  <sheetViews>
    <sheetView showGridLines="0" view="pageBreakPreview" topLeftCell="A33" zoomScaleNormal="70" zoomScaleSheetLayoutView="100" workbookViewId="0">
      <selection activeCell="F8" sqref="F8"/>
    </sheetView>
  </sheetViews>
  <sheetFormatPr defaultColWidth="8.75" defaultRowHeight="14.25"/>
  <cols>
    <col min="1" max="1" width="8.75" style="2"/>
    <col min="2" max="2" width="5" style="2" customWidth="1"/>
    <col min="3" max="6" width="8.75" style="2"/>
    <col min="7" max="7" width="8.375" style="2" customWidth="1"/>
    <col min="8" max="8" width="8.75" style="2"/>
    <col min="9" max="9" width="32" style="2" customWidth="1"/>
    <col min="10" max="251" width="8.75" style="2"/>
    <col min="252" max="252" width="8.375" style="2" customWidth="1"/>
    <col min="253" max="507" width="8.75" style="2"/>
    <col min="508" max="508" width="8.375" style="2" customWidth="1"/>
    <col min="509" max="763" width="8.75" style="2"/>
    <col min="764" max="764" width="8.375" style="2" customWidth="1"/>
    <col min="765" max="1019" width="8.75" style="2"/>
    <col min="1020" max="1020" width="8.375" style="2" customWidth="1"/>
    <col min="1021" max="1275" width="8.75" style="2"/>
    <col min="1276" max="1276" width="8.375" style="2" customWidth="1"/>
    <col min="1277" max="1531" width="8.75" style="2"/>
    <col min="1532" max="1532" width="8.375" style="2" customWidth="1"/>
    <col min="1533" max="1787" width="8.75" style="2"/>
    <col min="1788" max="1788" width="8.375" style="2" customWidth="1"/>
    <col min="1789" max="2043" width="8.75" style="2"/>
    <col min="2044" max="2044" width="8.375" style="2" customWidth="1"/>
    <col min="2045" max="2299" width="8.75" style="2"/>
    <col min="2300" max="2300" width="8.375" style="2" customWidth="1"/>
    <col min="2301" max="2555" width="8.75" style="2"/>
    <col min="2556" max="2556" width="8.375" style="2" customWidth="1"/>
    <col min="2557" max="2811" width="8.75" style="2"/>
    <col min="2812" max="2812" width="8.375" style="2" customWidth="1"/>
    <col min="2813" max="3067" width="8.75" style="2"/>
    <col min="3068" max="3068" width="8.375" style="2" customWidth="1"/>
    <col min="3069" max="3323" width="8.75" style="2"/>
    <col min="3324" max="3324" width="8.375" style="2" customWidth="1"/>
    <col min="3325" max="3579" width="8.75" style="2"/>
    <col min="3580" max="3580" width="8.375" style="2" customWidth="1"/>
    <col min="3581" max="3835" width="8.75" style="2"/>
    <col min="3836" max="3836" width="8.375" style="2" customWidth="1"/>
    <col min="3837" max="4091" width="8.75" style="2"/>
    <col min="4092" max="4092" width="8.375" style="2" customWidth="1"/>
    <col min="4093" max="4347" width="8.75" style="2"/>
    <col min="4348" max="4348" width="8.375" style="2" customWidth="1"/>
    <col min="4349" max="4603" width="8.75" style="2"/>
    <col min="4604" max="4604" width="8.375" style="2" customWidth="1"/>
    <col min="4605" max="4859" width="8.75" style="2"/>
    <col min="4860" max="4860" width="8.375" style="2" customWidth="1"/>
    <col min="4861" max="5115" width="8.75" style="2"/>
    <col min="5116" max="5116" width="8.375" style="2" customWidth="1"/>
    <col min="5117" max="5371" width="8.75" style="2"/>
    <col min="5372" max="5372" width="8.375" style="2" customWidth="1"/>
    <col min="5373" max="5627" width="8.75" style="2"/>
    <col min="5628" max="5628" width="8.375" style="2" customWidth="1"/>
    <col min="5629" max="5883" width="8.75" style="2"/>
    <col min="5884" max="5884" width="8.375" style="2" customWidth="1"/>
    <col min="5885" max="6139" width="8.75" style="2"/>
    <col min="6140" max="6140" width="8.375" style="2" customWidth="1"/>
    <col min="6141" max="6395" width="8.75" style="2"/>
    <col min="6396" max="6396" width="8.375" style="2" customWidth="1"/>
    <col min="6397" max="6651" width="8.75" style="2"/>
    <col min="6652" max="6652" width="8.375" style="2" customWidth="1"/>
    <col min="6653" max="6907" width="8.75" style="2"/>
    <col min="6908" max="6908" width="8.375" style="2" customWidth="1"/>
    <col min="6909" max="7163" width="8.75" style="2"/>
    <col min="7164" max="7164" width="8.375" style="2" customWidth="1"/>
    <col min="7165" max="7419" width="8.75" style="2"/>
    <col min="7420" max="7420" width="8.375" style="2" customWidth="1"/>
    <col min="7421" max="7675" width="8.75" style="2"/>
    <col min="7676" max="7676" width="8.375" style="2" customWidth="1"/>
    <col min="7677" max="7931" width="8.75" style="2"/>
    <col min="7932" max="7932" width="8.375" style="2" customWidth="1"/>
    <col min="7933" max="8187" width="8.75" style="2"/>
    <col min="8188" max="8188" width="8.375" style="2" customWidth="1"/>
    <col min="8189" max="8443" width="8.75" style="2"/>
    <col min="8444" max="8444" width="8.375" style="2" customWidth="1"/>
    <col min="8445" max="8699" width="8.75" style="2"/>
    <col min="8700" max="8700" width="8.375" style="2" customWidth="1"/>
    <col min="8701" max="8955" width="8.75" style="2"/>
    <col min="8956" max="8956" width="8.375" style="2" customWidth="1"/>
    <col min="8957" max="9211" width="8.75" style="2"/>
    <col min="9212" max="9212" width="8.375" style="2" customWidth="1"/>
    <col min="9213" max="9467" width="8.75" style="2"/>
    <col min="9468" max="9468" width="8.375" style="2" customWidth="1"/>
    <col min="9469" max="9723" width="8.75" style="2"/>
    <col min="9724" max="9724" width="8.375" style="2" customWidth="1"/>
    <col min="9725" max="9979" width="8.75" style="2"/>
    <col min="9980" max="9980" width="8.375" style="2" customWidth="1"/>
    <col min="9981" max="10235" width="8.75" style="2"/>
    <col min="10236" max="10236" width="8.375" style="2" customWidth="1"/>
    <col min="10237" max="10491" width="8.75" style="2"/>
    <col min="10492" max="10492" width="8.375" style="2" customWidth="1"/>
    <col min="10493" max="10747" width="8.75" style="2"/>
    <col min="10748" max="10748" width="8.375" style="2" customWidth="1"/>
    <col min="10749" max="11003" width="8.75" style="2"/>
    <col min="11004" max="11004" width="8.375" style="2" customWidth="1"/>
    <col min="11005" max="11259" width="8.75" style="2"/>
    <col min="11260" max="11260" width="8.375" style="2" customWidth="1"/>
    <col min="11261" max="11515" width="8.75" style="2"/>
    <col min="11516" max="11516" width="8.375" style="2" customWidth="1"/>
    <col min="11517" max="11771" width="8.75" style="2"/>
    <col min="11772" max="11772" width="8.375" style="2" customWidth="1"/>
    <col min="11773" max="12027" width="8.75" style="2"/>
    <col min="12028" max="12028" width="8.375" style="2" customWidth="1"/>
    <col min="12029" max="12283" width="8.75" style="2"/>
    <col min="12284" max="12284" width="8.375" style="2" customWidth="1"/>
    <col min="12285" max="12539" width="8.75" style="2"/>
    <col min="12540" max="12540" width="8.375" style="2" customWidth="1"/>
    <col min="12541" max="12795" width="8.75" style="2"/>
    <col min="12796" max="12796" width="8.375" style="2" customWidth="1"/>
    <col min="12797" max="13051" width="8.75" style="2"/>
    <col min="13052" max="13052" width="8.375" style="2" customWidth="1"/>
    <col min="13053" max="13307" width="8.75" style="2"/>
    <col min="13308" max="13308" width="8.375" style="2" customWidth="1"/>
    <col min="13309" max="13563" width="8.75" style="2"/>
    <col min="13564" max="13564" width="8.375" style="2" customWidth="1"/>
    <col min="13565" max="13819" width="8.75" style="2"/>
    <col min="13820" max="13820" width="8.375" style="2" customWidth="1"/>
    <col min="13821" max="14075" width="8.75" style="2"/>
    <col min="14076" max="14076" width="8.375" style="2" customWidth="1"/>
    <col min="14077" max="14331" width="8.75" style="2"/>
    <col min="14332" max="14332" width="8.375" style="2" customWidth="1"/>
    <col min="14333" max="14587" width="8.75" style="2"/>
    <col min="14588" max="14588" width="8.375" style="2" customWidth="1"/>
    <col min="14589" max="14843" width="8.75" style="2"/>
    <col min="14844" max="14844" width="8.375" style="2" customWidth="1"/>
    <col min="14845" max="15099" width="8.75" style="2"/>
    <col min="15100" max="15100" width="8.375" style="2" customWidth="1"/>
    <col min="15101" max="15355" width="8.75" style="2"/>
    <col min="15356" max="15356" width="8.375" style="2" customWidth="1"/>
    <col min="15357" max="15611" width="8.75" style="2"/>
    <col min="15612" max="15612" width="8.375" style="2" customWidth="1"/>
    <col min="15613" max="15867" width="8.75" style="2"/>
    <col min="15868" max="15868" width="8.375" style="2" customWidth="1"/>
    <col min="15869" max="16123" width="8.75" style="2"/>
    <col min="16124" max="16124" width="8.375" style="2" customWidth="1"/>
    <col min="16125" max="16384" width="8.75" style="2"/>
  </cols>
  <sheetData>
    <row r="1" spans="1:14">
      <c r="A1" s="302" t="s">
        <v>85</v>
      </c>
      <c r="B1" s="304"/>
      <c r="C1" s="304"/>
      <c r="D1" s="304"/>
      <c r="E1" s="304"/>
      <c r="F1" s="304"/>
      <c r="G1" s="304"/>
      <c r="H1" s="304"/>
      <c r="I1" s="295"/>
      <c r="J1" s="295"/>
      <c r="K1" s="295"/>
      <c r="L1" s="295"/>
      <c r="M1" s="295"/>
      <c r="N1" s="295"/>
    </row>
    <row r="2" spans="1:14" ht="13.5" customHeight="1">
      <c r="A2" s="304"/>
      <c r="B2" s="304"/>
      <c r="C2" s="304"/>
      <c r="D2" s="304"/>
      <c r="E2" s="304"/>
      <c r="F2" s="304"/>
      <c r="G2" s="710" t="s">
        <v>615</v>
      </c>
      <c r="H2" s="710"/>
      <c r="I2" s="710"/>
      <c r="J2" s="295"/>
      <c r="K2" s="295"/>
      <c r="L2" s="295"/>
      <c r="M2" s="295"/>
      <c r="N2" s="295"/>
    </row>
    <row r="3" spans="1:14" ht="13.5" customHeight="1">
      <c r="A3" s="304"/>
      <c r="B3" s="304"/>
      <c r="C3" s="304"/>
      <c r="D3" s="304"/>
      <c r="E3" s="304"/>
      <c r="F3" s="304"/>
      <c r="G3" s="363"/>
      <c r="H3" s="363"/>
      <c r="I3" s="376"/>
      <c r="J3" s="295"/>
      <c r="K3" s="295"/>
      <c r="L3" s="295"/>
      <c r="M3" s="295"/>
      <c r="N3" s="295"/>
    </row>
    <row r="4" spans="1:14">
      <c r="A4" s="304"/>
      <c r="B4" s="304"/>
      <c r="C4" s="304"/>
      <c r="D4" s="304"/>
      <c r="E4" s="304"/>
      <c r="F4" s="304"/>
      <c r="G4" s="304"/>
      <c r="H4" s="304"/>
      <c r="I4" s="295"/>
      <c r="J4" s="295"/>
      <c r="K4" s="295"/>
      <c r="L4" s="295"/>
      <c r="M4" s="295"/>
      <c r="N4" s="295"/>
    </row>
    <row r="5" spans="1:14">
      <c r="A5" s="302" t="s">
        <v>59</v>
      </c>
      <c r="B5" s="304"/>
      <c r="C5" s="304"/>
      <c r="D5" s="304"/>
      <c r="E5" s="304"/>
      <c r="F5" s="304"/>
      <c r="G5" s="304"/>
      <c r="H5" s="304"/>
      <c r="I5" s="295"/>
      <c r="J5" s="295"/>
      <c r="K5" s="295"/>
      <c r="L5" s="295"/>
      <c r="M5" s="295"/>
      <c r="N5" s="295"/>
    </row>
    <row r="6" spans="1:14">
      <c r="A6" s="304"/>
      <c r="B6" s="304"/>
      <c r="C6" s="304"/>
      <c r="D6" s="304"/>
      <c r="E6" s="304"/>
      <c r="F6" s="304"/>
      <c r="G6" s="304"/>
      <c r="H6" s="304"/>
      <c r="I6" s="295"/>
      <c r="J6" s="295"/>
      <c r="K6" s="295"/>
      <c r="L6" s="295"/>
      <c r="M6" s="295"/>
      <c r="N6" s="295"/>
    </row>
    <row r="7" spans="1:14" ht="34.5" customHeight="1">
      <c r="A7" s="304"/>
      <c r="B7" s="304"/>
      <c r="C7" s="304"/>
      <c r="D7" s="335"/>
      <c r="E7" s="377" t="s">
        <v>2</v>
      </c>
      <c r="F7" s="377"/>
      <c r="G7" s="871"/>
      <c r="H7" s="871"/>
      <c r="I7" s="871"/>
      <c r="J7" s="335"/>
      <c r="K7" s="295"/>
      <c r="L7" s="295"/>
      <c r="M7" s="295"/>
      <c r="N7" s="295"/>
    </row>
    <row r="8" spans="1:14" ht="34.5" customHeight="1">
      <c r="A8" s="304"/>
      <c r="B8" s="304"/>
      <c r="C8" s="304"/>
      <c r="D8" s="335"/>
      <c r="E8" s="378" t="s">
        <v>473</v>
      </c>
      <c r="F8" s="379"/>
      <c r="G8" s="872"/>
      <c r="H8" s="872"/>
      <c r="I8" s="872"/>
      <c r="J8" s="311"/>
      <c r="K8" s="295"/>
      <c r="L8" s="295"/>
      <c r="M8" s="295"/>
      <c r="N8" s="295"/>
    </row>
    <row r="9" spans="1:14" ht="34.5" customHeight="1">
      <c r="A9" s="304"/>
      <c r="B9" s="304"/>
      <c r="C9" s="304"/>
      <c r="D9" s="304"/>
      <c r="E9" s="378" t="s">
        <v>3</v>
      </c>
      <c r="F9" s="379"/>
      <c r="G9" s="872"/>
      <c r="H9" s="872"/>
      <c r="I9" s="872"/>
      <c r="J9" s="311"/>
      <c r="K9" s="295"/>
      <c r="L9" s="295"/>
      <c r="M9" s="295"/>
      <c r="N9" s="295"/>
    </row>
    <row r="10" spans="1:14" ht="34.5" customHeight="1">
      <c r="A10" s="304"/>
      <c r="B10" s="304"/>
      <c r="C10" s="304"/>
      <c r="D10" s="304"/>
      <c r="E10" s="870" t="s">
        <v>4</v>
      </c>
      <c r="F10" s="870"/>
      <c r="G10" s="872"/>
      <c r="H10" s="872"/>
      <c r="I10" s="872"/>
      <c r="J10" s="311"/>
      <c r="K10" s="295"/>
      <c r="L10" s="295"/>
      <c r="M10" s="295"/>
      <c r="N10" s="295"/>
    </row>
    <row r="11" spans="1:14">
      <c r="A11" s="304"/>
      <c r="B11" s="304"/>
      <c r="C11" s="304"/>
      <c r="D11" s="304"/>
      <c r="E11" s="304"/>
      <c r="F11" s="304"/>
      <c r="G11" s="304"/>
      <c r="H11" s="304"/>
      <c r="I11" s="295"/>
      <c r="J11" s="295"/>
      <c r="K11" s="295"/>
      <c r="L11" s="295"/>
      <c r="M11" s="295"/>
      <c r="N11" s="295"/>
    </row>
    <row r="12" spans="1:14">
      <c r="A12" s="859" t="s">
        <v>86</v>
      </c>
      <c r="B12" s="859"/>
      <c r="C12" s="859"/>
      <c r="D12" s="859"/>
      <c r="E12" s="859"/>
      <c r="F12" s="859"/>
      <c r="G12" s="859"/>
      <c r="H12" s="859"/>
      <c r="I12" s="859"/>
      <c r="J12" s="295"/>
      <c r="K12" s="295"/>
      <c r="L12" s="295"/>
      <c r="M12" s="295"/>
      <c r="N12" s="295"/>
    </row>
    <row r="13" spans="1:14">
      <c r="A13" s="380"/>
      <c r="B13" s="380"/>
      <c r="C13" s="380"/>
      <c r="D13" s="380"/>
      <c r="E13" s="380"/>
      <c r="F13" s="380"/>
      <c r="G13" s="380"/>
      <c r="H13" s="380"/>
      <c r="I13" s="295"/>
      <c r="J13" s="295"/>
      <c r="K13" s="295"/>
      <c r="L13" s="295"/>
      <c r="M13" s="295"/>
      <c r="N13" s="295"/>
    </row>
    <row r="14" spans="1:14">
      <c r="A14" s="304"/>
      <c r="B14" s="304"/>
      <c r="C14" s="304"/>
      <c r="D14" s="304"/>
      <c r="E14" s="304"/>
      <c r="F14" s="304"/>
      <c r="G14" s="304"/>
      <c r="H14" s="304"/>
      <c r="I14" s="295"/>
      <c r="J14" s="295"/>
      <c r="K14" s="295"/>
      <c r="L14" s="295"/>
      <c r="M14" s="295"/>
      <c r="N14" s="295"/>
    </row>
    <row r="15" spans="1:14" ht="13.5" customHeight="1">
      <c r="A15" s="381" t="s">
        <v>613</v>
      </c>
      <c r="B15" s="347"/>
      <c r="C15" s="304"/>
      <c r="D15" s="304"/>
      <c r="E15" s="304"/>
      <c r="F15" s="304"/>
      <c r="G15" s="304"/>
      <c r="H15" s="304"/>
      <c r="I15" s="304"/>
      <c r="J15" s="295"/>
      <c r="K15" s="295"/>
      <c r="L15" s="295"/>
      <c r="M15" s="295"/>
      <c r="N15" s="295"/>
    </row>
    <row r="16" spans="1:14" ht="23.25" customHeight="1">
      <c r="A16" s="718" t="s">
        <v>610</v>
      </c>
      <c r="B16" s="718"/>
      <c r="C16" s="718"/>
      <c r="D16" s="718"/>
      <c r="E16" s="718"/>
      <c r="F16" s="718"/>
      <c r="G16" s="718"/>
      <c r="H16" s="718"/>
      <c r="I16" s="718"/>
      <c r="J16" s="295"/>
      <c r="K16" s="295"/>
      <c r="L16" s="295"/>
      <c r="M16" s="295"/>
      <c r="N16" s="295"/>
    </row>
    <row r="17" spans="1:14">
      <c r="A17" s="347"/>
      <c r="B17" s="347"/>
      <c r="C17" s="347"/>
      <c r="D17" s="347"/>
      <c r="E17" s="347"/>
      <c r="F17" s="347"/>
      <c r="G17" s="347"/>
      <c r="H17" s="347"/>
      <c r="I17" s="347"/>
      <c r="J17" s="295"/>
      <c r="K17" s="295"/>
      <c r="L17" s="295"/>
      <c r="M17" s="295"/>
      <c r="N17" s="295"/>
    </row>
    <row r="18" spans="1:14">
      <c r="A18" s="347"/>
      <c r="B18" s="347"/>
      <c r="C18" s="347"/>
      <c r="D18" s="347"/>
      <c r="E18" s="347"/>
      <c r="F18" s="347"/>
      <c r="G18" s="347"/>
      <c r="H18" s="347"/>
      <c r="I18" s="347"/>
      <c r="J18" s="295"/>
      <c r="K18" s="295"/>
      <c r="L18" s="295"/>
      <c r="M18" s="295"/>
      <c r="N18" s="295"/>
    </row>
    <row r="19" spans="1:14">
      <c r="A19" s="347"/>
      <c r="B19" s="347"/>
      <c r="C19" s="347"/>
      <c r="D19" s="347"/>
      <c r="E19" s="347"/>
      <c r="F19" s="347"/>
      <c r="G19" s="347"/>
      <c r="H19" s="347"/>
      <c r="I19" s="382"/>
      <c r="J19" s="295"/>
      <c r="K19" s="295"/>
      <c r="L19" s="295"/>
      <c r="M19" s="295"/>
      <c r="N19" s="295"/>
    </row>
    <row r="20" spans="1:14">
      <c r="A20" s="347"/>
      <c r="B20" s="347"/>
      <c r="C20" s="347"/>
      <c r="D20" s="719" t="s">
        <v>87</v>
      </c>
      <c r="E20" s="719"/>
      <c r="F20" s="347"/>
      <c r="G20" s="347"/>
      <c r="H20" s="347"/>
      <c r="I20" s="382"/>
      <c r="J20" s="295"/>
      <c r="K20" s="295"/>
      <c r="L20" s="295"/>
      <c r="M20" s="295"/>
      <c r="N20" s="295"/>
    </row>
    <row r="21" spans="1:14">
      <c r="A21" s="347"/>
      <c r="B21" s="347"/>
      <c r="C21" s="347"/>
      <c r="D21" s="346"/>
      <c r="E21" s="346"/>
      <c r="F21" s="347"/>
      <c r="G21" s="347"/>
      <c r="H21" s="347"/>
      <c r="I21" s="382"/>
      <c r="J21" s="295"/>
      <c r="K21" s="295"/>
      <c r="L21" s="295"/>
      <c r="M21" s="295"/>
      <c r="N21" s="295"/>
    </row>
    <row r="22" spans="1:14">
      <c r="A22" s="347"/>
      <c r="B22" s="347"/>
      <c r="C22" s="347"/>
      <c r="D22" s="347"/>
      <c r="E22" s="347"/>
      <c r="F22" s="347"/>
      <c r="G22" s="347"/>
      <c r="H22" s="347"/>
      <c r="I22" s="382"/>
      <c r="J22" s="295"/>
      <c r="K22" s="295"/>
      <c r="L22" s="295"/>
      <c r="M22" s="295"/>
      <c r="N22" s="295"/>
    </row>
    <row r="23" spans="1:14">
      <c r="A23" s="383" t="s">
        <v>604</v>
      </c>
      <c r="B23" s="347"/>
      <c r="C23" s="347"/>
      <c r="D23" s="347"/>
      <c r="E23" s="347"/>
      <c r="F23" s="347"/>
      <c r="G23" s="347"/>
      <c r="H23" s="347"/>
      <c r="I23" s="382"/>
      <c r="J23" s="295"/>
      <c r="K23" s="295"/>
      <c r="L23" s="295"/>
      <c r="M23" s="295"/>
      <c r="N23" s="295"/>
    </row>
    <row r="24" spans="1:14">
      <c r="A24" s="170" t="s">
        <v>602</v>
      </c>
      <c r="B24" s="304"/>
      <c r="C24" s="383"/>
      <c r="D24" s="400"/>
      <c r="E24" s="400"/>
      <c r="F24" s="304"/>
      <c r="G24" s="304"/>
      <c r="H24" s="304"/>
      <c r="I24" s="295"/>
      <c r="J24" s="295"/>
      <c r="K24" s="295"/>
      <c r="L24" s="295"/>
      <c r="M24" s="295"/>
      <c r="N24" s="295"/>
    </row>
    <row r="25" spans="1:14">
      <c r="A25" s="304"/>
      <c r="B25" s="304"/>
      <c r="C25" s="383"/>
      <c r="D25" s="304"/>
      <c r="E25" s="304"/>
      <c r="F25" s="304"/>
      <c r="G25" s="304"/>
      <c r="H25" s="304"/>
      <c r="I25" s="295"/>
      <c r="J25" s="295"/>
      <c r="K25" s="295"/>
      <c r="L25" s="295"/>
      <c r="M25" s="295"/>
      <c r="N25" s="295"/>
    </row>
    <row r="26" spans="1:14">
      <c r="A26" s="859" t="s">
        <v>611</v>
      </c>
      <c r="B26" s="859"/>
      <c r="C26" s="383" t="s">
        <v>89</v>
      </c>
      <c r="D26" s="304"/>
      <c r="E26" s="304"/>
      <c r="F26" s="304"/>
      <c r="G26" s="304"/>
      <c r="H26" s="304"/>
      <c r="I26" s="295"/>
      <c r="J26" s="295"/>
      <c r="K26" s="295"/>
      <c r="L26" s="295"/>
      <c r="M26" s="295"/>
      <c r="N26" s="295"/>
    </row>
    <row r="27" spans="1:14">
      <c r="A27" s="304"/>
      <c r="B27" s="304"/>
      <c r="C27" s="383"/>
      <c r="D27" s="304"/>
      <c r="E27" s="304"/>
      <c r="F27" s="304"/>
      <c r="G27" s="304"/>
      <c r="H27" s="304"/>
      <c r="I27" s="295"/>
      <c r="J27" s="295"/>
      <c r="K27" s="295"/>
      <c r="L27" s="295"/>
      <c r="M27" s="295"/>
      <c r="N27" s="295"/>
    </row>
    <row r="28" spans="1:14">
      <c r="A28" s="304"/>
      <c r="B28" s="304"/>
      <c r="C28" s="304"/>
      <c r="D28" s="304"/>
      <c r="E28" s="304"/>
      <c r="F28" s="304"/>
      <c r="G28" s="304"/>
      <c r="H28" s="304"/>
      <c r="I28" s="295"/>
      <c r="J28" s="295"/>
      <c r="K28" s="295"/>
      <c r="L28" s="295"/>
      <c r="M28" s="295"/>
      <c r="N28" s="295"/>
    </row>
    <row r="29" spans="1:14">
      <c r="A29" s="384" t="s">
        <v>88</v>
      </c>
      <c r="B29" s="304"/>
      <c r="C29" s="304"/>
      <c r="D29" s="304"/>
      <c r="E29" s="304"/>
      <c r="F29" s="304"/>
      <c r="G29" s="304"/>
      <c r="H29" s="304"/>
      <c r="I29" s="295"/>
      <c r="J29" s="295"/>
      <c r="K29" s="295"/>
      <c r="L29" s="295"/>
      <c r="M29" s="295"/>
      <c r="N29" s="295"/>
    </row>
    <row r="30" spans="1:14">
      <c r="A30" s="383"/>
      <c r="B30" s="304"/>
      <c r="C30" s="304"/>
      <c r="D30" s="304"/>
      <c r="E30" s="304"/>
      <c r="F30" s="304"/>
      <c r="G30" s="385"/>
      <c r="H30" s="304"/>
      <c r="I30" s="295"/>
      <c r="J30" s="295"/>
      <c r="K30" s="295"/>
      <c r="L30" s="295"/>
      <c r="M30" s="295"/>
      <c r="N30" s="295"/>
    </row>
    <row r="31" spans="1:14">
      <c r="A31" s="383"/>
      <c r="B31" s="304"/>
      <c r="C31" s="304"/>
      <c r="D31" s="304"/>
      <c r="E31" s="304"/>
      <c r="F31" s="304"/>
      <c r="G31" s="304"/>
      <c r="H31" s="304"/>
      <c r="I31" s="295"/>
      <c r="J31" s="295"/>
      <c r="K31" s="295"/>
      <c r="L31" s="295"/>
      <c r="M31" s="295"/>
      <c r="N31" s="295"/>
    </row>
    <row r="32" spans="1:14">
      <c r="A32" s="383"/>
      <c r="B32" s="304"/>
      <c r="C32" s="304"/>
      <c r="D32" s="304"/>
      <c r="E32" s="304"/>
      <c r="F32" s="304"/>
      <c r="G32" s="304"/>
      <c r="H32" s="304"/>
      <c r="I32" s="295"/>
      <c r="J32" s="295"/>
      <c r="K32" s="295"/>
      <c r="L32" s="295"/>
      <c r="M32" s="295"/>
      <c r="N32" s="295"/>
    </row>
    <row r="33" spans="1:14">
      <c r="A33" s="859" t="s">
        <v>612</v>
      </c>
      <c r="B33" s="859"/>
      <c r="C33" s="383" t="s">
        <v>89</v>
      </c>
      <c r="D33" s="304"/>
      <c r="E33" s="304"/>
      <c r="F33" s="304"/>
      <c r="G33" s="304"/>
      <c r="H33" s="304"/>
      <c r="I33" s="295"/>
      <c r="J33" s="295"/>
      <c r="K33" s="295"/>
      <c r="L33" s="295"/>
      <c r="M33" s="295"/>
      <c r="N33" s="295"/>
    </row>
    <row r="34" spans="1:14">
      <c r="A34" s="304"/>
      <c r="B34" s="304"/>
      <c r="C34" s="383"/>
      <c r="D34" s="304"/>
      <c r="E34" s="304"/>
      <c r="F34" s="304"/>
      <c r="G34" s="304"/>
      <c r="H34" s="304"/>
      <c r="I34" s="295"/>
      <c r="J34" s="295"/>
      <c r="K34" s="295"/>
      <c r="L34" s="295"/>
      <c r="M34" s="295"/>
      <c r="N34" s="295"/>
    </row>
    <row r="35" spans="1:14">
      <c r="A35" s="304"/>
      <c r="B35" s="304"/>
      <c r="C35" s="383"/>
      <c r="D35" s="304"/>
      <c r="E35" s="304"/>
      <c r="F35" s="304"/>
      <c r="G35" s="304"/>
      <c r="H35" s="304"/>
      <c r="I35" s="295"/>
      <c r="J35" s="295"/>
      <c r="K35" s="295"/>
      <c r="L35" s="295"/>
      <c r="M35" s="295"/>
      <c r="N35" s="295"/>
    </row>
    <row r="36" spans="1:14">
      <c r="A36" s="304"/>
      <c r="B36" s="304"/>
      <c r="C36" s="383"/>
      <c r="D36" s="304"/>
      <c r="E36" s="304"/>
      <c r="F36" s="304"/>
      <c r="G36" s="304"/>
      <c r="H36" s="304"/>
      <c r="I36" s="295"/>
      <c r="J36" s="295"/>
      <c r="K36" s="295"/>
      <c r="L36" s="295"/>
      <c r="M36" s="295"/>
      <c r="N36" s="295"/>
    </row>
    <row r="37" spans="1:14">
      <c r="A37" s="304"/>
      <c r="B37" s="304"/>
      <c r="C37" s="304"/>
      <c r="D37" s="304"/>
      <c r="E37" s="304"/>
      <c r="F37" s="304"/>
      <c r="G37" s="304"/>
      <c r="H37" s="304"/>
      <c r="I37" s="295"/>
      <c r="J37" s="295"/>
      <c r="K37" s="295"/>
      <c r="L37" s="295"/>
      <c r="M37" s="295"/>
      <c r="N37" s="295"/>
    </row>
    <row r="38" spans="1:14">
      <c r="A38" s="383" t="s">
        <v>90</v>
      </c>
      <c r="B38" s="304"/>
      <c r="C38" s="304"/>
      <c r="D38" s="304"/>
      <c r="E38" s="304"/>
      <c r="F38" s="304"/>
      <c r="G38" s="304"/>
      <c r="H38" s="304"/>
      <c r="I38" s="295"/>
      <c r="J38" s="295"/>
      <c r="K38" s="295"/>
      <c r="L38" s="295"/>
      <c r="M38" s="295"/>
      <c r="N38" s="295"/>
    </row>
    <row r="39" spans="1:14">
      <c r="A39" s="383" t="s">
        <v>91</v>
      </c>
      <c r="B39" s="304"/>
      <c r="C39" s="304"/>
      <c r="D39" s="304"/>
      <c r="E39" s="304"/>
      <c r="F39" s="304"/>
      <c r="G39" s="304"/>
      <c r="H39" s="304"/>
      <c r="I39" s="295"/>
      <c r="J39" s="295"/>
      <c r="K39" s="295"/>
      <c r="L39" s="295"/>
      <c r="M39" s="295"/>
      <c r="N39" s="295"/>
    </row>
    <row r="40" spans="1:14">
      <c r="A40" s="383" t="s">
        <v>92</v>
      </c>
      <c r="B40" s="304"/>
      <c r="C40" s="304"/>
      <c r="D40" s="304"/>
      <c r="E40" s="304"/>
      <c r="F40" s="304"/>
      <c r="G40" s="304"/>
      <c r="H40" s="304"/>
      <c r="I40" s="295"/>
      <c r="J40" s="295"/>
      <c r="K40" s="295"/>
      <c r="L40" s="295"/>
      <c r="M40" s="295"/>
      <c r="N40" s="295"/>
    </row>
    <row r="41" spans="1:14">
      <c r="A41" s="383" t="s">
        <v>93</v>
      </c>
      <c r="B41" s="304"/>
      <c r="C41" s="304"/>
      <c r="D41" s="304"/>
      <c r="E41" s="304"/>
      <c r="F41" s="304"/>
      <c r="G41" s="304"/>
      <c r="H41" s="304"/>
      <c r="I41" s="295"/>
      <c r="J41" s="295"/>
      <c r="K41" s="295"/>
      <c r="L41" s="295"/>
      <c r="M41" s="295"/>
      <c r="N41" s="295"/>
    </row>
    <row r="42" spans="1:14">
      <c r="A42" s="304"/>
      <c r="B42" s="304"/>
      <c r="C42" s="304"/>
      <c r="D42" s="304"/>
      <c r="E42" s="304"/>
      <c r="F42" s="304"/>
      <c r="G42" s="304"/>
      <c r="H42" s="304"/>
      <c r="I42" s="295"/>
      <c r="J42" s="295"/>
      <c r="K42" s="295"/>
      <c r="L42" s="295"/>
      <c r="M42" s="295"/>
      <c r="N42" s="295"/>
    </row>
    <row r="43" spans="1:14">
      <c r="A43" s="859" t="s">
        <v>94</v>
      </c>
      <c r="B43" s="859"/>
      <c r="C43" s="859"/>
      <c r="D43" s="859"/>
      <c r="E43" s="859"/>
      <c r="F43" s="859"/>
      <c r="G43" s="859"/>
      <c r="H43" s="859"/>
      <c r="I43" s="859"/>
      <c r="J43" s="295"/>
      <c r="K43" s="295"/>
      <c r="L43" s="295"/>
      <c r="M43" s="295"/>
      <c r="N43" s="295"/>
    </row>
    <row r="44" spans="1:14">
      <c r="A44" s="304"/>
      <c r="B44" s="304"/>
      <c r="C44" s="304"/>
      <c r="D44" s="304"/>
      <c r="E44" s="304"/>
      <c r="F44" s="304"/>
      <c r="G44" s="304"/>
      <c r="H44" s="304"/>
      <c r="I44" s="295"/>
      <c r="J44" s="295"/>
      <c r="K44" s="295"/>
      <c r="L44" s="295"/>
      <c r="M44" s="295"/>
      <c r="N44" s="295"/>
    </row>
    <row r="45" spans="1:14">
      <c r="A45" s="383" t="s">
        <v>95</v>
      </c>
      <c r="B45" s="304"/>
      <c r="C45" s="304"/>
      <c r="D45" s="304"/>
      <c r="E45" s="304"/>
      <c r="F45" s="304"/>
      <c r="G45" s="304"/>
      <c r="H45" s="304"/>
      <c r="I45" s="295"/>
      <c r="J45" s="295"/>
      <c r="K45" s="295"/>
      <c r="L45" s="295"/>
      <c r="M45" s="295"/>
      <c r="N45" s="295"/>
    </row>
    <row r="46" spans="1:14">
      <c r="A46" s="304"/>
      <c r="B46" s="855"/>
      <c r="C46" s="855"/>
      <c r="D46" s="855"/>
      <c r="E46" s="855"/>
      <c r="F46" s="855"/>
      <c r="G46" s="855"/>
      <c r="H46" s="304"/>
      <c r="I46" s="295"/>
      <c r="J46" s="295"/>
      <c r="K46" s="295"/>
      <c r="L46" s="295"/>
      <c r="M46" s="295"/>
      <c r="N46" s="295"/>
    </row>
    <row r="47" spans="1:14">
      <c r="A47" s="304"/>
      <c r="B47" s="304"/>
      <c r="C47" s="304"/>
      <c r="D47" s="304"/>
      <c r="E47" s="304"/>
      <c r="F47" s="304"/>
      <c r="G47" s="304"/>
      <c r="H47" s="304"/>
      <c r="I47" s="295"/>
      <c r="J47" s="295"/>
      <c r="K47" s="295"/>
      <c r="L47" s="295"/>
      <c r="M47" s="295"/>
      <c r="N47" s="295"/>
    </row>
    <row r="48" spans="1:14">
      <c r="A48" s="304"/>
      <c r="B48" s="304"/>
      <c r="C48" s="304"/>
      <c r="D48" s="304"/>
      <c r="E48" s="304"/>
      <c r="F48" s="304"/>
      <c r="G48" s="304"/>
      <c r="H48" s="304"/>
      <c r="I48" s="295"/>
      <c r="J48" s="295"/>
      <c r="K48" s="295"/>
      <c r="L48" s="295"/>
      <c r="M48" s="295"/>
      <c r="N48" s="295"/>
    </row>
    <row r="49" spans="1:15">
      <c r="A49" s="383" t="s">
        <v>96</v>
      </c>
      <c r="B49" s="304"/>
      <c r="C49" s="304"/>
      <c r="D49" s="304"/>
      <c r="E49" s="304"/>
      <c r="F49" s="304"/>
      <c r="G49" s="304"/>
      <c r="H49" s="304"/>
      <c r="I49" s="295"/>
      <c r="J49" s="295"/>
      <c r="K49" s="295"/>
      <c r="L49" s="295"/>
      <c r="M49" s="295"/>
      <c r="N49" s="295"/>
    </row>
    <row r="50" spans="1:15">
      <c r="A50" s="304"/>
      <c r="B50" s="855"/>
      <c r="C50" s="855"/>
      <c r="D50" s="855"/>
      <c r="E50" s="855"/>
      <c r="F50" s="855"/>
      <c r="G50" s="855"/>
      <c r="H50" s="304"/>
      <c r="I50" s="295"/>
      <c r="J50" s="295"/>
      <c r="K50" s="295"/>
      <c r="L50" s="295"/>
      <c r="M50" s="295"/>
      <c r="N50" s="295"/>
    </row>
    <row r="51" spans="1:15">
      <c r="A51" s="304"/>
      <c r="B51" s="304"/>
      <c r="C51" s="304"/>
      <c r="D51" s="304"/>
      <c r="E51" s="304"/>
      <c r="F51" s="304"/>
      <c r="G51" s="304"/>
      <c r="H51" s="304"/>
      <c r="I51" s="295"/>
      <c r="J51" s="295"/>
      <c r="K51" s="295"/>
      <c r="L51" s="295"/>
      <c r="M51" s="295"/>
      <c r="N51" s="295"/>
    </row>
    <row r="52" spans="1:15">
      <c r="A52" s="304"/>
      <c r="B52" s="304"/>
      <c r="C52" s="304"/>
      <c r="D52" s="304"/>
      <c r="E52" s="304"/>
      <c r="F52" s="304"/>
      <c r="G52" s="304"/>
      <c r="H52" s="304"/>
      <c r="I52" s="295"/>
      <c r="J52" s="295"/>
      <c r="K52" s="295"/>
      <c r="L52" s="295"/>
      <c r="M52" s="295"/>
      <c r="N52" s="295"/>
    </row>
    <row r="53" spans="1:15">
      <c r="A53" s="383" t="s">
        <v>97</v>
      </c>
      <c r="B53" s="304"/>
      <c r="C53" s="304"/>
      <c r="D53" s="304"/>
      <c r="E53" s="304"/>
      <c r="F53" s="304"/>
      <c r="G53" s="304"/>
      <c r="H53" s="304"/>
      <c r="I53" s="295"/>
      <c r="J53" s="295"/>
      <c r="K53" s="295"/>
      <c r="L53" s="295"/>
      <c r="M53" s="295"/>
      <c r="N53" s="295"/>
    </row>
    <row r="54" spans="1:15">
      <c r="A54" s="304"/>
      <c r="B54" s="855"/>
      <c r="C54" s="855"/>
      <c r="D54" s="855"/>
      <c r="E54" s="855"/>
      <c r="F54" s="855"/>
      <c r="G54" s="855"/>
      <c r="H54" s="304"/>
      <c r="I54" s="295"/>
      <c r="J54" s="295"/>
      <c r="K54" s="295"/>
      <c r="L54" s="295"/>
      <c r="M54" s="295"/>
      <c r="N54" s="295"/>
    </row>
    <row r="55" spans="1:15">
      <c r="A55" s="304"/>
      <c r="B55" s="304"/>
      <c r="C55" s="304"/>
      <c r="D55" s="304"/>
      <c r="E55" s="304"/>
      <c r="F55" s="304"/>
      <c r="G55" s="304"/>
      <c r="H55" s="304"/>
      <c r="I55" s="295"/>
      <c r="J55" s="295"/>
      <c r="K55" s="295"/>
      <c r="L55" s="295"/>
      <c r="M55" s="295"/>
      <c r="N55" s="295"/>
    </row>
    <row r="56" spans="1:15">
      <c r="A56" s="304"/>
      <c r="B56" s="304"/>
      <c r="C56" s="304"/>
      <c r="D56" s="304"/>
      <c r="E56" s="304"/>
      <c r="F56" s="304"/>
      <c r="G56" s="304"/>
      <c r="H56" s="304"/>
      <c r="I56" s="295"/>
      <c r="J56" s="295"/>
      <c r="K56" s="295"/>
      <c r="L56" s="295"/>
      <c r="M56" s="295"/>
      <c r="N56" s="295"/>
    </row>
    <row r="57" spans="1:15">
      <c r="A57" s="383" t="s">
        <v>98</v>
      </c>
      <c r="B57" s="304"/>
      <c r="C57" s="304"/>
      <c r="D57" s="304"/>
      <c r="E57" s="304"/>
      <c r="F57" s="304"/>
      <c r="G57" s="304"/>
      <c r="H57" s="304"/>
      <c r="I57" s="295"/>
      <c r="J57" s="295"/>
      <c r="K57" s="295"/>
      <c r="L57" s="295"/>
      <c r="M57" s="295"/>
      <c r="N57" s="295"/>
    </row>
    <row r="58" spans="1:15">
      <c r="B58" s="858" t="s">
        <v>614</v>
      </c>
      <c r="C58" s="858"/>
      <c r="D58" s="858"/>
      <c r="E58" s="858"/>
      <c r="F58" s="858"/>
      <c r="G58" s="858"/>
      <c r="H58" s="858"/>
      <c r="I58" s="858"/>
      <c r="J58" s="295"/>
      <c r="K58" s="295"/>
      <c r="L58" s="295"/>
      <c r="M58" s="295"/>
      <c r="N58" s="295"/>
      <c r="O58" s="295"/>
    </row>
    <row r="59" spans="1:15">
      <c r="A59" s="304" t="s">
        <v>468</v>
      </c>
      <c r="B59" s="304"/>
      <c r="C59" s="304"/>
      <c r="D59" s="304"/>
      <c r="E59" s="304"/>
      <c r="F59" s="304"/>
      <c r="G59" s="304"/>
      <c r="H59" s="304"/>
      <c r="I59" s="295"/>
      <c r="J59" s="295"/>
      <c r="K59" s="295"/>
      <c r="L59" s="295"/>
      <c r="M59" s="295"/>
      <c r="N59" s="295"/>
    </row>
    <row r="60" spans="1:15">
      <c r="A60" s="304"/>
      <c r="B60" s="304"/>
      <c r="C60" s="304"/>
      <c r="D60" s="304"/>
      <c r="E60" s="304"/>
      <c r="F60" s="304"/>
      <c r="G60" s="304"/>
      <c r="H60" s="304"/>
      <c r="I60" s="295"/>
      <c r="J60" s="295"/>
      <c r="K60" s="295"/>
      <c r="L60" s="295"/>
      <c r="M60" s="295"/>
      <c r="N60" s="295"/>
    </row>
    <row r="61" spans="1:15">
      <c r="A61" s="383" t="s">
        <v>603</v>
      </c>
      <c r="B61" s="304"/>
      <c r="C61" s="304"/>
      <c r="D61" s="304"/>
      <c r="E61" s="304"/>
      <c r="F61" s="304"/>
      <c r="G61" s="304"/>
      <c r="H61" s="304"/>
      <c r="I61" s="295"/>
      <c r="J61" s="295"/>
      <c r="K61" s="295"/>
      <c r="L61" s="295"/>
      <c r="M61" s="295"/>
      <c r="N61" s="295"/>
    </row>
    <row r="62" spans="1:15">
      <c r="A62" s="170" t="s">
        <v>602</v>
      </c>
      <c r="B62" s="304"/>
      <c r="C62" s="304"/>
      <c r="D62" s="304"/>
      <c r="E62" s="304"/>
      <c r="F62" s="304"/>
      <c r="G62" s="304"/>
      <c r="H62" s="304"/>
      <c r="I62" s="295"/>
      <c r="J62" s="295"/>
      <c r="K62" s="295"/>
      <c r="L62" s="295"/>
      <c r="M62" s="295"/>
      <c r="N62" s="295"/>
    </row>
    <row r="63" spans="1:15">
      <c r="A63" s="383"/>
      <c r="B63" s="304"/>
      <c r="C63" s="304"/>
      <c r="D63" s="304"/>
      <c r="E63" s="304"/>
      <c r="F63" s="304"/>
      <c r="G63" s="304"/>
      <c r="H63" s="304"/>
      <c r="I63" s="295"/>
      <c r="J63" s="295"/>
      <c r="K63" s="295"/>
      <c r="L63" s="295"/>
      <c r="M63" s="295"/>
      <c r="N63" s="295"/>
    </row>
    <row r="64" spans="1:15">
      <c r="A64" s="859" t="s">
        <v>611</v>
      </c>
      <c r="B64" s="859"/>
      <c r="C64" s="383" t="s">
        <v>89</v>
      </c>
      <c r="D64" s="304"/>
      <c r="E64" s="304"/>
      <c r="F64" s="304"/>
      <c r="G64" s="304"/>
      <c r="H64" s="304"/>
      <c r="I64" s="295"/>
      <c r="J64" s="295"/>
      <c r="K64" s="295"/>
      <c r="L64" s="295"/>
      <c r="M64" s="295"/>
      <c r="N64" s="295"/>
    </row>
    <row r="65" spans="1:14">
      <c r="A65" s="304"/>
      <c r="B65" s="304"/>
      <c r="C65" s="304"/>
      <c r="D65" s="304"/>
      <c r="E65" s="304"/>
      <c r="F65" s="304"/>
      <c r="G65" s="304"/>
      <c r="H65" s="304"/>
      <c r="I65" s="295"/>
      <c r="J65" s="295"/>
      <c r="K65" s="295"/>
      <c r="L65" s="295"/>
      <c r="M65" s="295"/>
      <c r="N65" s="295"/>
    </row>
    <row r="66" spans="1:14">
      <c r="A66" s="383" t="s">
        <v>100</v>
      </c>
      <c r="B66" s="304"/>
      <c r="C66" s="304"/>
      <c r="D66" s="304"/>
      <c r="E66" s="304"/>
      <c r="F66" s="304"/>
      <c r="G66" s="304"/>
      <c r="H66" s="304"/>
      <c r="I66" s="295"/>
      <c r="J66" s="295"/>
      <c r="K66" s="295"/>
      <c r="L66" s="295"/>
      <c r="M66" s="295"/>
      <c r="N66" s="295"/>
    </row>
    <row r="67" spans="1:14" s="221" customFormat="1">
      <c r="A67" s="383" t="s">
        <v>101</v>
      </c>
      <c r="B67" s="383"/>
      <c r="C67" s="383"/>
      <c r="D67" s="383"/>
      <c r="E67" s="383"/>
      <c r="F67" s="383"/>
      <c r="G67" s="383"/>
      <c r="H67" s="383"/>
      <c r="I67" s="383"/>
      <c r="J67" s="386"/>
      <c r="K67" s="387"/>
      <c r="L67" s="387"/>
      <c r="M67" s="387"/>
      <c r="N67" s="387"/>
    </row>
    <row r="68" spans="1:14" s="221" customFormat="1">
      <c r="A68" s="383"/>
      <c r="B68" s="383"/>
      <c r="C68" s="383"/>
      <c r="D68" s="383"/>
      <c r="E68" s="383"/>
      <c r="F68" s="383"/>
      <c r="G68" s="383"/>
      <c r="H68" s="383"/>
      <c r="I68" s="383"/>
      <c r="J68" s="386"/>
      <c r="K68" s="387"/>
      <c r="L68" s="387"/>
      <c r="M68" s="387"/>
      <c r="N68" s="387"/>
    </row>
    <row r="69" spans="1:14" s="221" customFormat="1">
      <c r="A69" s="386"/>
      <c r="B69" s="863" t="s">
        <v>102</v>
      </c>
      <c r="C69" s="863"/>
      <c r="D69" s="864" t="s">
        <v>103</v>
      </c>
      <c r="E69" s="865"/>
      <c r="F69" s="863"/>
      <c r="G69" s="863"/>
      <c r="H69" s="864" t="s">
        <v>104</v>
      </c>
      <c r="I69" s="866" t="s">
        <v>105</v>
      </c>
      <c r="J69" s="383"/>
      <c r="K69" s="387"/>
      <c r="L69" s="387"/>
      <c r="M69" s="387"/>
      <c r="N69" s="387"/>
    </row>
    <row r="70" spans="1:14" s="221" customFormat="1">
      <c r="A70" s="386"/>
      <c r="B70" s="863"/>
      <c r="C70" s="863"/>
      <c r="D70" s="863"/>
      <c r="E70" s="867" t="s">
        <v>106</v>
      </c>
      <c r="F70" s="868" t="s">
        <v>107</v>
      </c>
      <c r="G70" s="867" t="s">
        <v>108</v>
      </c>
      <c r="H70" s="864"/>
      <c r="I70" s="866"/>
      <c r="J70" s="383"/>
      <c r="K70" s="387"/>
      <c r="L70" s="387"/>
      <c r="M70" s="387"/>
      <c r="N70" s="387"/>
    </row>
    <row r="71" spans="1:14" s="221" customFormat="1" ht="17.25" customHeight="1">
      <c r="A71" s="386"/>
      <c r="B71" s="863"/>
      <c r="C71" s="863"/>
      <c r="D71" s="863"/>
      <c r="E71" s="863"/>
      <c r="F71" s="869"/>
      <c r="G71" s="863"/>
      <c r="H71" s="864"/>
      <c r="I71" s="866"/>
      <c r="J71" s="383"/>
      <c r="K71" s="387"/>
      <c r="L71" s="387"/>
      <c r="M71" s="387"/>
      <c r="N71" s="387"/>
    </row>
    <row r="72" spans="1:14" s="221" customFormat="1">
      <c r="A72" s="386"/>
      <c r="B72" s="856" t="s">
        <v>109</v>
      </c>
      <c r="C72" s="388"/>
      <c r="D72" s="388"/>
      <c r="E72" s="388"/>
      <c r="F72" s="388"/>
      <c r="G72" s="388"/>
      <c r="H72" s="389"/>
      <c r="I72" s="390">
        <f>SUM(D72:H72)</f>
        <v>0</v>
      </c>
      <c r="J72" s="383"/>
      <c r="K72" s="387"/>
      <c r="L72" s="387"/>
      <c r="M72" s="387"/>
      <c r="N72" s="387"/>
    </row>
    <row r="73" spans="1:14" s="221" customFormat="1">
      <c r="A73" s="386"/>
      <c r="B73" s="856"/>
      <c r="C73" s="388"/>
      <c r="D73" s="388"/>
      <c r="E73" s="388"/>
      <c r="F73" s="388"/>
      <c r="G73" s="388"/>
      <c r="H73" s="389"/>
      <c r="I73" s="390">
        <f t="shared" ref="I73:I77" si="0">SUM(D73:H73)</f>
        <v>0</v>
      </c>
      <c r="J73" s="383"/>
      <c r="K73" s="387"/>
      <c r="L73" s="387"/>
      <c r="M73" s="387"/>
      <c r="N73" s="387"/>
    </row>
    <row r="74" spans="1:14" s="221" customFormat="1">
      <c r="A74" s="386"/>
      <c r="B74" s="856"/>
      <c r="C74" s="388"/>
      <c r="D74" s="388"/>
      <c r="E74" s="388"/>
      <c r="F74" s="388"/>
      <c r="G74" s="388"/>
      <c r="H74" s="389"/>
      <c r="I74" s="390">
        <f t="shared" si="0"/>
        <v>0</v>
      </c>
      <c r="J74" s="383"/>
      <c r="K74" s="387"/>
      <c r="L74" s="387"/>
      <c r="M74" s="387"/>
      <c r="N74" s="387"/>
    </row>
    <row r="75" spans="1:14" s="221" customFormat="1">
      <c r="A75" s="386"/>
      <c r="B75" s="856"/>
      <c r="C75" s="388"/>
      <c r="D75" s="388"/>
      <c r="E75" s="388"/>
      <c r="F75" s="388"/>
      <c r="G75" s="388"/>
      <c r="H75" s="389"/>
      <c r="I75" s="390">
        <f t="shared" si="0"/>
        <v>0</v>
      </c>
      <c r="J75" s="383"/>
      <c r="K75" s="387"/>
      <c r="L75" s="387"/>
      <c r="M75" s="387"/>
      <c r="N75" s="387"/>
    </row>
    <row r="76" spans="1:14" s="221" customFormat="1">
      <c r="A76" s="386"/>
      <c r="B76" s="856"/>
      <c r="C76" s="388"/>
      <c r="D76" s="388"/>
      <c r="E76" s="388"/>
      <c r="F76" s="388"/>
      <c r="G76" s="388"/>
      <c r="H76" s="389"/>
      <c r="I76" s="390">
        <f t="shared" si="0"/>
        <v>0</v>
      </c>
      <c r="J76" s="383"/>
      <c r="K76" s="387"/>
      <c r="L76" s="387"/>
      <c r="M76" s="387"/>
      <c r="N76" s="387"/>
    </row>
    <row r="77" spans="1:14" s="221" customFormat="1" ht="15" thickBot="1">
      <c r="A77" s="386"/>
      <c r="B77" s="856"/>
      <c r="C77" s="391"/>
      <c r="D77" s="391"/>
      <c r="E77" s="391"/>
      <c r="F77" s="391"/>
      <c r="G77" s="391"/>
      <c r="H77" s="392"/>
      <c r="I77" s="390">
        <f t="shared" si="0"/>
        <v>0</v>
      </c>
      <c r="J77" s="383"/>
      <c r="K77" s="387"/>
      <c r="L77" s="387"/>
      <c r="M77" s="387"/>
      <c r="N77" s="387"/>
    </row>
    <row r="78" spans="1:14" s="221" customFormat="1" ht="15" thickTop="1">
      <c r="A78" s="386"/>
      <c r="B78" s="856"/>
      <c r="C78" s="393" t="s">
        <v>110</v>
      </c>
      <c r="D78" s="394">
        <f>SUM(D72:D77)</f>
        <v>0</v>
      </c>
      <c r="E78" s="394">
        <f t="shared" ref="E78:H78" si="1">SUM(E72:E77)</f>
        <v>0</v>
      </c>
      <c r="F78" s="394">
        <f t="shared" si="1"/>
        <v>0</v>
      </c>
      <c r="G78" s="394">
        <f t="shared" si="1"/>
        <v>0</v>
      </c>
      <c r="H78" s="394">
        <f t="shared" si="1"/>
        <v>0</v>
      </c>
      <c r="I78" s="395">
        <f>SUM(D78:H78)</f>
        <v>0</v>
      </c>
      <c r="J78" s="383"/>
      <c r="K78" s="387"/>
      <c r="L78" s="387"/>
      <c r="M78" s="387"/>
      <c r="N78" s="387"/>
    </row>
    <row r="79" spans="1:14" s="221" customFormat="1">
      <c r="A79" s="396"/>
      <c r="B79" s="397"/>
      <c r="C79" s="862" t="s">
        <v>590</v>
      </c>
      <c r="D79" s="862"/>
      <c r="E79" s="862"/>
      <c r="F79" s="862"/>
      <c r="G79" s="862"/>
      <c r="H79" s="862"/>
      <c r="I79" s="862"/>
      <c r="J79" s="386"/>
      <c r="K79" s="387"/>
      <c r="L79" s="387"/>
      <c r="M79" s="387"/>
      <c r="N79" s="387"/>
    </row>
    <row r="80" spans="1:14" s="221" customFormat="1">
      <c r="A80" s="396"/>
      <c r="B80" s="397"/>
      <c r="C80" s="383"/>
      <c r="D80" s="383"/>
      <c r="E80" s="383"/>
      <c r="F80" s="383"/>
      <c r="G80" s="383"/>
      <c r="H80" s="383"/>
      <c r="I80" s="383"/>
      <c r="J80" s="386"/>
      <c r="K80" s="387"/>
      <c r="L80" s="387"/>
      <c r="M80" s="387"/>
      <c r="N80" s="387"/>
    </row>
    <row r="81" spans="1:14" s="221" customFormat="1">
      <c r="A81" s="857" t="s">
        <v>111</v>
      </c>
      <c r="B81" s="857"/>
      <c r="C81" s="857"/>
      <c r="D81" s="383"/>
      <c r="E81" s="383"/>
      <c r="F81" s="383"/>
      <c r="G81" s="383"/>
      <c r="H81" s="383"/>
      <c r="I81" s="383"/>
      <c r="J81" s="386"/>
      <c r="K81" s="387"/>
      <c r="L81" s="387"/>
      <c r="M81" s="387"/>
      <c r="N81" s="387"/>
    </row>
    <row r="82" spans="1:14" s="221" customFormat="1" ht="22.5" customHeight="1">
      <c r="A82" s="383"/>
      <c r="B82" s="398"/>
      <c r="C82" s="383" t="s">
        <v>112</v>
      </c>
      <c r="D82" s="383"/>
      <c r="E82" s="383"/>
      <c r="F82" s="383"/>
      <c r="G82" s="383"/>
      <c r="H82" s="383"/>
      <c r="I82" s="383"/>
      <c r="J82" s="386"/>
      <c r="K82" s="387"/>
      <c r="L82" s="387"/>
      <c r="M82" s="387"/>
      <c r="N82" s="387"/>
    </row>
    <row r="83" spans="1:14" s="221" customFormat="1">
      <c r="A83" s="383"/>
      <c r="B83" s="383"/>
      <c r="C83" s="383"/>
      <c r="D83" s="383"/>
      <c r="E83" s="383"/>
      <c r="F83" s="383"/>
      <c r="G83" s="383"/>
      <c r="H83" s="383"/>
      <c r="I83" s="383"/>
      <c r="J83" s="386"/>
      <c r="K83" s="387"/>
      <c r="L83" s="387"/>
      <c r="M83" s="387"/>
      <c r="N83" s="387"/>
    </row>
    <row r="84" spans="1:14" s="221" customFormat="1">
      <c r="A84" s="857" t="s">
        <v>113</v>
      </c>
      <c r="B84" s="857"/>
      <c r="C84" s="857"/>
      <c r="D84" s="857"/>
      <c r="E84" s="857"/>
      <c r="F84" s="857"/>
      <c r="G84" s="857"/>
      <c r="H84" s="857"/>
      <c r="I84" s="383"/>
      <c r="J84" s="386"/>
      <c r="K84" s="387"/>
      <c r="L84" s="387"/>
      <c r="M84" s="387"/>
      <c r="N84" s="387"/>
    </row>
    <row r="85" spans="1:14" s="221" customFormat="1" ht="23.65" customHeight="1">
      <c r="A85" s="383"/>
      <c r="B85" s="860"/>
      <c r="C85" s="861"/>
      <c r="D85" s="861"/>
      <c r="E85" s="383" t="s">
        <v>114</v>
      </c>
      <c r="F85" s="383"/>
      <c r="G85" s="383"/>
      <c r="H85" s="383"/>
      <c r="I85" s="383"/>
      <c r="J85" s="386"/>
      <c r="K85" s="387"/>
      <c r="L85" s="387"/>
      <c r="M85" s="387"/>
      <c r="N85" s="387"/>
    </row>
    <row r="86" spans="1:14" s="221" customFormat="1" ht="20.25" customHeight="1">
      <c r="A86" s="383"/>
      <c r="B86" s="383"/>
      <c r="C86" s="383"/>
      <c r="D86" s="383"/>
      <c r="E86" s="383"/>
      <c r="F86" s="383"/>
      <c r="G86" s="383"/>
      <c r="H86" s="383"/>
      <c r="I86" s="383"/>
      <c r="J86" s="386"/>
      <c r="K86" s="387"/>
      <c r="L86" s="387"/>
      <c r="M86" s="387"/>
      <c r="N86" s="387"/>
    </row>
    <row r="87" spans="1:14">
      <c r="A87" s="295"/>
      <c r="B87" s="295"/>
      <c r="C87" s="295"/>
      <c r="D87" s="295"/>
      <c r="E87" s="295"/>
      <c r="F87" s="295"/>
      <c r="G87" s="295"/>
      <c r="H87" s="295"/>
      <c r="I87" s="295"/>
      <c r="J87" s="295"/>
      <c r="K87" s="295"/>
      <c r="L87" s="295"/>
      <c r="M87" s="295"/>
      <c r="N87" s="295"/>
    </row>
    <row r="88" spans="1:14">
      <c r="A88" s="295"/>
      <c r="B88" s="295"/>
      <c r="C88" s="295"/>
      <c r="D88" s="295"/>
      <c r="E88" s="295"/>
      <c r="F88" s="295"/>
      <c r="G88" s="295"/>
      <c r="H88" s="295"/>
      <c r="I88" s="295"/>
      <c r="J88" s="295"/>
      <c r="K88" s="295"/>
      <c r="L88" s="295"/>
      <c r="M88" s="295"/>
      <c r="N88" s="295"/>
    </row>
    <row r="89" spans="1:14">
      <c r="A89" s="295"/>
      <c r="B89" s="295"/>
      <c r="C89" s="295"/>
      <c r="D89" s="295"/>
      <c r="E89" s="295"/>
      <c r="F89" s="295"/>
      <c r="G89" s="295"/>
      <c r="H89" s="295"/>
      <c r="I89" s="295"/>
      <c r="J89" s="295"/>
      <c r="K89" s="295"/>
      <c r="L89" s="295"/>
      <c r="M89" s="295"/>
      <c r="N89" s="295"/>
    </row>
  </sheetData>
  <mergeCells count="30">
    <mergeCell ref="A43:I43"/>
    <mergeCell ref="D20:E20"/>
    <mergeCell ref="A16:I16"/>
    <mergeCell ref="G2:I2"/>
    <mergeCell ref="E10:F10"/>
    <mergeCell ref="G7:I7"/>
    <mergeCell ref="G8:I8"/>
    <mergeCell ref="G9:I9"/>
    <mergeCell ref="G10:I10"/>
    <mergeCell ref="A26:B26"/>
    <mergeCell ref="A33:B33"/>
    <mergeCell ref="A12:I12"/>
    <mergeCell ref="A84:H84"/>
    <mergeCell ref="B85:D85"/>
    <mergeCell ref="C79:I79"/>
    <mergeCell ref="B69:C71"/>
    <mergeCell ref="D69:D71"/>
    <mergeCell ref="E69:G69"/>
    <mergeCell ref="H69:H71"/>
    <mergeCell ref="I69:I71"/>
    <mergeCell ref="E70:E71"/>
    <mergeCell ref="F70:F71"/>
    <mergeCell ref="G70:G71"/>
    <mergeCell ref="B46:G46"/>
    <mergeCell ref="B50:G50"/>
    <mergeCell ref="B54:G54"/>
    <mergeCell ref="B72:B78"/>
    <mergeCell ref="A81:C81"/>
    <mergeCell ref="B58:I58"/>
    <mergeCell ref="A64:B64"/>
  </mergeCells>
  <phoneticPr fontId="4"/>
  <pageMargins left="1.1023622047244095" right="0.70866141732283472" top="0.74803149606299213" bottom="0.74803149606299213" header="0.31496062992125984" footer="0.31496062992125984"/>
  <pageSetup paperSize="9" scale="78" orientation="portrait"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14</vt:i4>
      </vt:variant>
    </vt:vector>
  </HeadingPairs>
  <TitlesOfParts>
    <vt:vector size="42" baseType="lpstr">
      <vt:lpstr>園に周知する様式</vt:lpstr>
      <vt:lpstr>状況報告書（第１号）</vt:lpstr>
      <vt:lpstr>状況報告書別表（第１号別表 ）</vt:lpstr>
      <vt:lpstr>実績報告書（独自助成分）（第１号）</vt:lpstr>
      <vt:lpstr>交付決定（第2号）</vt:lpstr>
      <vt:lpstr>請求書（第３号）</vt:lpstr>
      <vt:lpstr>請求書（変更交付分）（第８号）</vt:lpstr>
      <vt:lpstr>不交付決定（第４号）</vt:lpstr>
      <vt:lpstr>仕入控除（第５号）</vt:lpstr>
      <vt:lpstr>取消通知書（第６号）</vt:lpstr>
      <vt:lpstr>設定</vt:lpstr>
      <vt:lpstr>第１号 (記入例)</vt:lpstr>
      <vt:lpstr>第２号 (記入例)４月</vt:lpstr>
      <vt:lpstr>第２号 (記入例) ５月</vt:lpstr>
      <vt:lpstr>第２号 (記入例) ６月</vt:lpstr>
      <vt:lpstr>第３号 記入例)</vt:lpstr>
      <vt:lpstr>第３号別紙 (記入例)</vt:lpstr>
      <vt:lpstr>第４号 (記入例)</vt:lpstr>
      <vt:lpstr>第５号 (記入例)</vt:lpstr>
      <vt:lpstr>第６号 (記入例)</vt:lpstr>
      <vt:lpstr>第６号別表 (2)</vt:lpstr>
      <vt:lpstr>第７号 (記入例)</vt:lpstr>
      <vt:lpstr>第７号別紙１ (記入例)</vt:lpstr>
      <vt:lpstr>第７号別紙２ (記入例)</vt:lpstr>
      <vt:lpstr>第８号 (記入例)</vt:lpstr>
      <vt:lpstr>第９号 (記入例)</vt:lpstr>
      <vt:lpstr>第１０号 (記入例)</vt:lpstr>
      <vt:lpstr>第11号 (記入例)</vt:lpstr>
      <vt:lpstr>'交付決定（第2号）'!Print_Area</vt:lpstr>
      <vt:lpstr>'仕入控除（第５号）'!Print_Area</vt:lpstr>
      <vt:lpstr>'実績報告書（独自助成分）（第１号）'!Print_Area</vt:lpstr>
      <vt:lpstr>'取消通知書（第６号）'!Print_Area</vt:lpstr>
      <vt:lpstr>'状況報告書（第１号）'!Print_Area</vt:lpstr>
      <vt:lpstr>'状況報告書別表（第１号別表 ）'!Print_Area</vt:lpstr>
      <vt:lpstr>'請求書（第３号）'!Print_Area</vt:lpstr>
      <vt:lpstr>'請求書（変更交付分）（第８号）'!Print_Area</vt:lpstr>
      <vt:lpstr>'第２号 (記入例)４月'!Print_Area</vt:lpstr>
      <vt:lpstr>'不交付決定（第４号）'!Print_Area</vt:lpstr>
      <vt:lpstr>'状況報告書別表（第１号別表 ）'!Print_Titles</vt:lpstr>
      <vt:lpstr>'第６号別表 (2)'!Print_Titles</vt:lpstr>
      <vt:lpstr>'第７号別紙１ (記入例)'!Print_Titles</vt:lpstr>
      <vt:lpstr>'第７号別紙２ (記入例)'!Print_Titles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種石 隼也</dc:creator>
  <cp:keywords/>
  <dc:description/>
  <cp:lastModifiedBy>種石 隼也</cp:lastModifiedBy>
  <cp:revision/>
  <cp:lastPrinted>2026-03-26T04:27:03Z</cp:lastPrinted>
  <dcterms:created xsi:type="dcterms:W3CDTF">2020-04-20T02:17:21Z</dcterms:created>
  <dcterms:modified xsi:type="dcterms:W3CDTF">2026-05-21T07:23:28Z</dcterms:modified>
  <cp:category/>
  <cp:contentStatus/>
</cp:coreProperties>
</file>