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285" windowHeight="8955" firstSheet="12" activeTab="18"/>
  </bookViews>
  <sheets>
    <sheet name="地下室" sheetId="1" r:id="rId1"/>
    <sheet name="事務所" sheetId="2" r:id="rId2"/>
    <sheet name="相談室" sheetId="3" r:id="rId3"/>
    <sheet name="情報コーナー" sheetId="4" r:id="rId4"/>
    <sheet name="玄関・廊下・ロビー" sheetId="5" r:id="rId5"/>
    <sheet name="デイルーム" sheetId="6" r:id="rId6"/>
    <sheet name="給食室" sheetId="7" r:id="rId7"/>
    <sheet name="休養室" sheetId="8" r:id="rId8"/>
    <sheet name="厨房" sheetId="9" r:id="rId9"/>
    <sheet name="浴室・脱衣室" sheetId="10" r:id="rId10"/>
    <sheet name="洗濯室・シャワー室" sheetId="11" r:id="rId11"/>
    <sheet name="地域ケアルーム" sheetId="12" r:id="rId12"/>
    <sheet name="ボランティアルーム" sheetId="13" r:id="rId13"/>
    <sheet name="ヘルパーナースルーム" sheetId="14" r:id="rId14"/>
    <sheet name="多目的ホール" sheetId="15" r:id="rId15"/>
    <sheet name="３階倉庫" sheetId="16" r:id="rId16"/>
    <sheet name="調理室" sheetId="17" r:id="rId17"/>
    <sheet name="３階ホール" sheetId="18" r:id="rId18"/>
    <sheet name="駐車場" sheetId="19" r:id="rId19"/>
    <sheet name="購入関係" sheetId="20" r:id="rId20"/>
  </sheets>
  <definedNames>
    <definedName name="_xlnm.Print_Area" localSheetId="6">'給食室'!$A$1:$P$19</definedName>
    <definedName name="_xlnm.Print_Area" localSheetId="4">'玄関・廊下・ロビー'!$A$1:$P$39</definedName>
    <definedName name="_xlnm.Print_Area" localSheetId="1">'事務所'!$A$1:$P$107</definedName>
    <definedName name="_xlnm.Print_Area" localSheetId="0">'地下室'!$A$1:$P$20</definedName>
    <definedName name="_xlnm.Print_Titles" localSheetId="5">'デイルーム'!$6:$7</definedName>
    <definedName name="_xlnm.Print_Titles" localSheetId="7">'休養室'!$6:$7</definedName>
    <definedName name="_xlnm.Print_Titles" localSheetId="4">'玄関・廊下・ロビー'!$6:$7</definedName>
    <definedName name="_xlnm.Print_Titles" localSheetId="1">'事務所'!$6:$7</definedName>
    <definedName name="_xlnm.Print_Titles" localSheetId="10">'洗濯室・シャワー室'!$6:$7</definedName>
    <definedName name="_xlnm.Print_Titles" localSheetId="14">'多目的ホール'!$6:$7</definedName>
    <definedName name="_xlnm.Print_Titles" localSheetId="0">'地下室'!$6:$7</definedName>
    <definedName name="_xlnm.Print_Titles" localSheetId="9">'浴室・脱衣室'!$6:$7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<sst xmlns="http://schemas.openxmlformats.org/spreadsheetml/2006/main" count="2157" uniqueCount="733">
  <si>
    <t>年 月 日</t>
  </si>
  <si>
    <t>証 書</t>
  </si>
  <si>
    <t>番 号</t>
  </si>
  <si>
    <t>出 納</t>
  </si>
  <si>
    <t>事 由</t>
  </si>
  <si>
    <t>増</t>
  </si>
  <si>
    <t>減</t>
  </si>
  <si>
    <t>現  在  高</t>
  </si>
  <si>
    <t>整 理</t>
  </si>
  <si>
    <t>（備考）</t>
  </si>
  <si>
    <t>１ この様式は，適宜修正の上電子計算組織により作成することができる。</t>
  </si>
  <si>
    <t>２ この様式は，物体の態様に応じて収入役が別に定めることができる。</t>
  </si>
  <si>
    <t>３ 証書番号には，書類の整理番号を記載する。</t>
  </si>
  <si>
    <t>４ 現在高は，重要物品を除き，単価及び金額の記載を省略することができる。</t>
  </si>
  <si>
    <t>５ 保管場所は，具体的に記入すること。</t>
  </si>
  <si>
    <t>品質・形状・その他</t>
  </si>
  <si>
    <t>数量</t>
  </si>
  <si>
    <t>金  額</t>
  </si>
  <si>
    <t>単 価</t>
  </si>
  <si>
    <t>大分類</t>
  </si>
  <si>
    <t xml:space="preserve">  コード</t>
  </si>
  <si>
    <t xml:space="preserve">  名  称</t>
  </si>
  <si>
    <t>物     品     管     理     簿</t>
  </si>
  <si>
    <t>物     品     管     理     簿</t>
  </si>
  <si>
    <t>備    考</t>
  </si>
  <si>
    <t>部屋名称</t>
  </si>
  <si>
    <t>事業種別</t>
  </si>
  <si>
    <t>中分類</t>
  </si>
  <si>
    <t>事務所</t>
  </si>
  <si>
    <t>１４．１．１１</t>
  </si>
  <si>
    <t>初度調弁</t>
  </si>
  <si>
    <t>情報コーナー</t>
  </si>
  <si>
    <t>玄関・廊下・トイレ</t>
  </si>
  <si>
    <t>介護保険事業</t>
  </si>
  <si>
    <t>浴室・脱衣室</t>
  </si>
  <si>
    <t>厨房</t>
  </si>
  <si>
    <t>休養室</t>
  </si>
  <si>
    <t>多目的ホール</t>
  </si>
  <si>
    <t>地域ケアルーム</t>
  </si>
  <si>
    <t>調理室</t>
  </si>
  <si>
    <t>委託事業</t>
  </si>
  <si>
    <t>シャトレ角グラタンセット
シルバーアロー
NSY-06</t>
  </si>
  <si>
    <t>18-8業務用蒸し器
シルバーアロー
AMS-65　４２ｃｍ　２段</t>
  </si>
  <si>
    <t>ステンレスジャー
シルバーアロー
DZY-10　タイガー木目</t>
  </si>
  <si>
    <t>シャトレ小判グラタンセット
シルバーアロー
NSY-07　</t>
  </si>
  <si>
    <t>スライサーオプション
シルバーアロー（千切り）</t>
  </si>
  <si>
    <t>クイジナート　万能調理器
シルバーアロー
CKI-O1　大型DLC-XG</t>
  </si>
  <si>
    <t>炊飯電子ジャー
象印　NS-MY18
２～１０合</t>
  </si>
  <si>
    <t>OP価格</t>
  </si>
  <si>
    <t>電子オーブンレンジ
サンヨー　EMO-FR1（S)
30L　１３００W</t>
  </si>
  <si>
    <t>冷蔵庫
ナショナル　３６５L
NR-C37D2-H</t>
  </si>
  <si>
    <t>ホットプレート
サンヨー　HPS-KG21（ｃ）
プレート温度２５０℃</t>
  </si>
  <si>
    <t>スピードカッター
ナショナル　MK-K77-W
スライス千切りカッターセット付</t>
  </si>
  <si>
    <t>電気ポット　3L
ナショナル　NC-CA30-P
コードレス出湯</t>
  </si>
  <si>
    <t>給食室</t>
  </si>
  <si>
    <t>洗濯室・シャワー室</t>
  </si>
  <si>
    <t>事業種別</t>
  </si>
  <si>
    <t>電気ポット　3L
ナショナルNC-JD30-C
コードレス出湯</t>
  </si>
  <si>
    <t>ガス炊飯器　３升炊(6L)
東京ガス
PA-160SA</t>
  </si>
  <si>
    <t>温風式食器乾燥器
ナショナル
FD-S35G1-H</t>
  </si>
  <si>
    <t>電波時計
壁掛け　4MY623RH06
シチズン</t>
  </si>
  <si>
    <t>背貼り製本機
（セルバンド）
ニチバン　SB-100</t>
  </si>
  <si>
    <t>ハンドメガホン
ライオン　TS-503RL
669-16　防水タイプ</t>
  </si>
  <si>
    <t>気化式加湿機
ナショナル
FE-14KFS/B-C　</t>
  </si>
  <si>
    <t>車椅子用体重計
日医　PWC-620　　</t>
  </si>
  <si>
    <t>吸引器
本体+充電器おくだけ
新鋭工業　
ミニ吸引器スマイルKS-650
ポータブルタイプ　最大吸引圧力-
７３．３kpa</t>
  </si>
  <si>
    <t>救急蘇生ケース
（一般救急用）
ナビス　成人用DX
（0-282-02)
足踏式吸引器　KJ-5491</t>
  </si>
  <si>
    <t>ポケット酸素吸引器
日医　日医-11445
１８リッター入</t>
  </si>
  <si>
    <t>生活ケア・肘付テーブル
ランダムベット　1-30-4
A-0580</t>
  </si>
  <si>
    <t>シャワーベンチ
すまいる　イーストアイ
スタンダードFCWS</t>
  </si>
  <si>
    <t>フルリクライニング
車いす１型　松永製作所
1-47-3　抗菌ビニールレザーシート</t>
  </si>
  <si>
    <t>車椅子
松永製作所　NW-34F</t>
  </si>
  <si>
    <t>車椅子
松永製作所　MW-3F
低床式普通型
軽合金アルミ製車椅子</t>
  </si>
  <si>
    <t>歩行器
イーストアイ
セーフティ-アームワーカー
SAW</t>
  </si>
  <si>
    <t>浴槽台（多比良）
トーカイ　B-376-24</t>
  </si>
  <si>
    <t>バスシート
低座面タイプ（キヨタ）
トーカイB-308-24</t>
  </si>
  <si>
    <t>写真機
カメラ　キャノン
オートボーイ　ルナ105</t>
  </si>
  <si>
    <t>洗濯機　洗濯容量8㎏
東芝　AW-F80HVP
GSパールグリーン</t>
  </si>
  <si>
    <t>洗濯機　洗濯容量7㎏
東芝　AW-F70HVP
GSパールグリーン</t>
  </si>
  <si>
    <t>洗濯機　洗濯容量5㎏
東芝　AW-F50VP
LSネイビーブルー</t>
  </si>
  <si>
    <t>乾燥機　乾燥容量6㎏
東芝　ED-F60H
GSパールグリーン</t>
  </si>
  <si>
    <t>ドライヤースタンド
東芝　DS-D1</t>
  </si>
  <si>
    <t>電子ミシン
ジューキ　コンパニオン6500</t>
  </si>
  <si>
    <t>電子ミシンコントローラー
ジューキ　コンパニオン6500</t>
  </si>
  <si>
    <t>自転車
ヤマハ
パススマイルDX</t>
  </si>
  <si>
    <t>スタッキングチェアー台車
サンケイ　E-4</t>
  </si>
  <si>
    <t>長イス（背付き）
サンエース
SBC-18AV-P</t>
  </si>
  <si>
    <t>１４．１．１１</t>
  </si>
  <si>
    <t>グループテーブル
ノートパソコン用
イトーキ
DCN-244N-94</t>
  </si>
  <si>
    <t>更衣ロッカー6人用
イトーキ
HDT-6332SL-WE</t>
  </si>
  <si>
    <t>棚付カート（スタッキング式）
イトーキ
DCNA-046WNT</t>
  </si>
  <si>
    <t>台車
折りたたみハンドルタイプ
イトーキ　WCT-101G
耐荷重150㎏</t>
  </si>
  <si>
    <t>角テーブル
イトーキ
TGK-1897-T294</t>
  </si>
  <si>
    <t>大分類</t>
  </si>
  <si>
    <t>中分類</t>
  </si>
  <si>
    <t xml:space="preserve">  コード</t>
  </si>
  <si>
    <t>部屋名称</t>
  </si>
  <si>
    <t xml:space="preserve">  名  称</t>
  </si>
  <si>
    <t>備    考</t>
  </si>
  <si>
    <t>１４．１．１１</t>
  </si>
  <si>
    <t>１４．１．１１</t>
  </si>
  <si>
    <t>１４．１．１１</t>
  </si>
  <si>
    <t>１４．１．１１</t>
  </si>
  <si>
    <t>コートハンガー
イトーキ
VWH-024</t>
  </si>
  <si>
    <t>回転式両面ホワイトボード
イトーキ
BBC-1809WW-WE</t>
  </si>
  <si>
    <t>ソファーベット
イトーキ
LFA-13DA-W5SO
特注</t>
  </si>
  <si>
    <t>１４．１．１１</t>
  </si>
  <si>
    <t>１４．１．１１</t>
  </si>
  <si>
    <t>会議用折りたたみテーブル
幕板付きタイプ
イトーキ
TNK-184K-94</t>
  </si>
  <si>
    <t>会議用折りたたみテーブル
イトーキ
TNK-184L-94</t>
  </si>
  <si>
    <t>回転式両面ホワイトボード
ホワイト暗線入り
イトーキ
BBC-1209WW-WE</t>
  </si>
  <si>
    <t>パンフレットスタンド
イトーキ
VCCV-013</t>
  </si>
  <si>
    <t>マガジンラック付ペーパーハンガー
イトーキ
VBCV-065NB-T3</t>
  </si>
  <si>
    <t>長椅子
イトーキ
LBM-5018DF-E7</t>
  </si>
  <si>
    <t>展示棚
イトーキ
パインシリーズ両面型
センターメッシュパネル
RKPM-H9905</t>
  </si>
  <si>
    <t>展示棚
イトーキ
パインシリーズ片面型
センターメッシュパネル
RKPM-H9505</t>
  </si>
  <si>
    <t>ホワイトボード
イトーキ
BBC-1209WW-WE</t>
  </si>
  <si>
    <t>片袖机
コクヨ
SD-BSE-147LV3F11</t>
  </si>
  <si>
    <t>片袖机
コクヨ
SD-BSE-1２7LV3F11</t>
  </si>
  <si>
    <t>チェアー
コクヨ
CR-G120F4KA56-WN</t>
  </si>
  <si>
    <t>ワゴン
コクヨ
LT-WM130P16</t>
  </si>
  <si>
    <t>オペレーションテーブル
コクヨ
HF-CYDER149S</t>
  </si>
  <si>
    <t>スライサー
シルバーアロー
CSL-06　スライスボーイ</t>
  </si>
  <si>
    <t>スライサー
シルバーアロー（おろし）</t>
  </si>
  <si>
    <t>机
コクヨ　SD-S106-FF1</t>
  </si>
  <si>
    <t>長椅子
コクヨ
CN-30B3N</t>
  </si>
  <si>
    <t>パンフレットスタンド
コクヨ
ZR-PS103F1NN</t>
  </si>
  <si>
    <t>ワゴン
コクヨ
LT-WM130P16</t>
  </si>
  <si>
    <t>コートハンガー
ライオン
NO.315　545-31</t>
  </si>
  <si>
    <t>会議用テーブル
ライオン
RT-1890N　390-00</t>
  </si>
  <si>
    <t>傘立て
ライオン
637-43　USR-1500</t>
  </si>
  <si>
    <t>傘立て
ライオン
637-40　USR-750</t>
  </si>
  <si>
    <t>シューズボックス
イナバ
BO-24TH</t>
  </si>
  <si>
    <t>軽量ラック
軽量ボルトレスタイプ
イナバ
E07188A5　5段</t>
  </si>
  <si>
    <t>軽量ラック
軽量ボルトレスタイプ
イナバ
E07193A5　5段</t>
  </si>
  <si>
    <t>軽量ラック
軽量ボルトレスタイプ
イナバ
E07181A5　5段</t>
  </si>
  <si>
    <t>電気タオル蒸し器
ウチダ　2-530-4516
HC-30F　2段式
120～170本用</t>
  </si>
  <si>
    <t>スモーキースタンド　黒
ウチダ　MS-5
1-377-1065</t>
  </si>
  <si>
    <t>スライド映写機
ウチダ　CS-30AF
1-134-0700
ハロゲンランプ</t>
  </si>
  <si>
    <t>スライド映写機
交換ランプ
ウチダ
1-134-0522</t>
  </si>
  <si>
    <t>携帯ケース
ウチダ
1-134-0522</t>
  </si>
  <si>
    <t>木製チェアー
オカムラ
L112SZ-P405</t>
  </si>
  <si>
    <t>アコーディオンつい立
オカムラ
4371CS-P324</t>
  </si>
  <si>
    <t>イス　イーザー
R型（肘かけあり）
38㎝(18台）
40㎝(12台）</t>
  </si>
  <si>
    <t>液晶スクリーン
携帯用
学研 KP-80
1-57796</t>
  </si>
  <si>
    <t>電子キーボード
YAMAHA
PSR-J51</t>
  </si>
  <si>
    <t>電子キーボードスタンド
YAMAHA
L-2C
PSR-J51専用</t>
  </si>
  <si>
    <t>電子キーボード専用イス
YAMAHA
BC6
PSR-J51</t>
  </si>
  <si>
    <t>ワイドペール320（鍵穴付き）
テラモト
DS-221-032-5</t>
  </si>
  <si>
    <t>モップ収納ラック　S
テラモト
CE-494-010-0</t>
  </si>
  <si>
    <t>モップ収納ラック用
バスケット中
テラモト
CE-494-520-0</t>
  </si>
  <si>
    <t>モップ収納ラック用
Sフック
テラモト
CE-494-610-0</t>
  </si>
  <si>
    <t>モップ収納ラック用
Wフック
テラモト
CE-494-621-0</t>
  </si>
  <si>
    <t>業務用掃除機
ナショナル
MC-G330-S
吸込仕事率360W</t>
  </si>
  <si>
    <t>キャンバスベット
ナビス
PT-2083　水洗い可</t>
  </si>
  <si>
    <t>ベット
パラマウント
KA-4524</t>
  </si>
  <si>
    <t>マットレス
パラマウント
KE-133Q</t>
  </si>
  <si>
    <t>ベットサイドレール
パラマウント
KA-19　2本組
スイングアーム介助バーと組合せ可</t>
  </si>
  <si>
    <t>スイングアーム介助バー
パラマウント
KA-089
ワンタッチ式角度変換</t>
  </si>
  <si>
    <t>０１０５家具建具</t>
  </si>
  <si>
    <t>０１１４文具事務器</t>
  </si>
  <si>
    <t>１４．１．１１</t>
  </si>
  <si>
    <t>チェアー
コクヨ
CR-G121F4KA56-WN</t>
  </si>
  <si>
    <t>チェアー
コクヨ
CR-G120F4KA56-WN</t>
  </si>
  <si>
    <t>ワゴン
ライオン
NL-MW11</t>
  </si>
  <si>
    <t>コートハンガー
イナバ
CH-25　G02363C1</t>
  </si>
  <si>
    <t>MSシュレッダー
２３１MA</t>
  </si>
  <si>
    <t>タイムレコーダー　アマノ
BX-2000</t>
  </si>
  <si>
    <t>テプラ　キングジム
PRO　SR828</t>
  </si>
  <si>
    <t>１４．１．１１</t>
  </si>
  <si>
    <t>ロータリーカッター
ライオン　RC-A3　209-42</t>
  </si>
  <si>
    <t>１４．１．１１</t>
  </si>
  <si>
    <t>Pテレホン
NTT</t>
  </si>
  <si>
    <t>キーケース
壁掛け用
イトーキ　HKY-100P</t>
  </si>
  <si>
    <t>０１１２厨房用機器</t>
  </si>
  <si>
    <t>介護保険事業
委託事業　　共通</t>
  </si>
  <si>
    <t>デイルーム</t>
  </si>
  <si>
    <t>０１０１衣生活等機器</t>
  </si>
  <si>
    <t>購入</t>
  </si>
  <si>
    <t>工事</t>
  </si>
  <si>
    <t>既存洗面下扉、引出取付工事</t>
  </si>
  <si>
    <t>地域・在会支
（高柳）</t>
  </si>
  <si>
    <t>案内板
サインスタンド
コクヨ　GB-53F1</t>
  </si>
  <si>
    <t>案内板
サインスタンド
コクヨ　GB-52F１Z</t>
  </si>
  <si>
    <t>特注</t>
  </si>
  <si>
    <t>特注棚板
曽根商店
９０２*３８２*２０</t>
  </si>
  <si>
    <t>特注棚板
曽根商店
９５７*２７７*２０</t>
  </si>
  <si>
    <t>ムービングワゴン
ライオン
NL-MW１　399-23</t>
  </si>
  <si>
    <t>ホシザキ製氷機
ホシザキ
IM-25L-1</t>
  </si>
  <si>
    <t>コーヒーマシーン
カリタKW-12</t>
  </si>
  <si>
    <t>軽量ラック
軽量ボルトレスタイプ　5段
イナバ　E07193A5連結</t>
  </si>
  <si>
    <t>案内板修正</t>
  </si>
  <si>
    <t>案内板
ライオン　AG-60GC
548-83</t>
  </si>
  <si>
    <t xml:space="preserve">イス　イーザー
R型（肘かけあり）
38㎝オレンジ
</t>
  </si>
  <si>
    <t>イス　イーザー
R型（肘かけあり）
40㎝黄色</t>
  </si>
  <si>
    <t>ビデオカメラ
ソニー
DCR-TRV30
ネットワークハンディカム</t>
  </si>
  <si>
    <t>ビデオカメラ
ソニー
アクセサリーキッド
ACCKIT-QMM7</t>
  </si>
  <si>
    <t>ICレコーダー
ソニー
ICD-BP220</t>
  </si>
  <si>
    <t>パソコン接続キット
ソニー
ICKIT-W5</t>
  </si>
  <si>
    <t>デジタルカメラ
オリンパス
CAMEDIA
C-1</t>
  </si>
  <si>
    <t>自然回帰生水器
ナチュリターン
MB-500型</t>
  </si>
  <si>
    <t>地域・在介支
玄関・廊下・トイレ
3F</t>
  </si>
  <si>
    <t>デジタルカメラ
オリンパス
CAMEDIA
C-３１００ZOOM</t>
  </si>
  <si>
    <t>14.1.11</t>
  </si>
  <si>
    <t>冷蔵庫
ナショナル　NR-B12JA</t>
  </si>
  <si>
    <t>０３医療看護</t>
  </si>
  <si>
    <t>車椅子
松永製作所　MW-4F</t>
  </si>
  <si>
    <t>車椅子
松永製作所　MW-19F</t>
  </si>
  <si>
    <t>車椅子
松永製作所　MW-S15F</t>
  </si>
  <si>
    <t>０３医療看護
NO,5　NO,6</t>
  </si>
  <si>
    <t>アコーディオンつい立
オカムラ
4371CZ-P324
1500*360*1650</t>
  </si>
  <si>
    <t>六角テーブル　間
H60㎝（３台）
H65㎝（２台）</t>
  </si>
  <si>
    <t>０１０６楽器</t>
  </si>
  <si>
    <t>０１０８クリーン用品</t>
  </si>
  <si>
    <t>０１１０寝具</t>
  </si>
  <si>
    <t>ボランティアルーム</t>
  </si>
  <si>
    <t>14.1.11</t>
  </si>
  <si>
    <t>０１５０家具建具</t>
  </si>
  <si>
    <t>ヘルパーナースルーム</t>
  </si>
  <si>
    <t>電気ポット3L
ナショナルNC-RC30-H</t>
  </si>
  <si>
    <t>０１０５家具建具
1F</t>
  </si>
  <si>
    <t>０１０５家具建具
2F</t>
  </si>
  <si>
    <t>０１０５家具建具
2.3F</t>
  </si>
  <si>
    <t>０１０５家具建具
3F</t>
  </si>
  <si>
    <t>０１０８クリーン用品
1F</t>
  </si>
  <si>
    <t>０１０８クリーン用品
3F</t>
  </si>
  <si>
    <t>ホール</t>
  </si>
  <si>
    <t>０１１３時計</t>
  </si>
  <si>
    <t>１４．１．３１</t>
  </si>
  <si>
    <t>１４．１．１７</t>
  </si>
  <si>
    <t>１４．２．１３</t>
  </si>
  <si>
    <t>１４．４．５</t>
  </si>
  <si>
    <t>１４．４．１１</t>
  </si>
  <si>
    <t>１４．３．３１</t>
  </si>
  <si>
    <t>１４．３．７</t>
  </si>
  <si>
    <t>１４．２．４</t>
  </si>
  <si>
    <t>１４．７．２６</t>
  </si>
  <si>
    <t>１４．１．１１</t>
  </si>
  <si>
    <t>１４．１．１１　</t>
  </si>
  <si>
    <t>１４．１．３０</t>
  </si>
  <si>
    <t>エプソンプリンター
PM９５０C</t>
  </si>
  <si>
    <t>１４．１．２４</t>
  </si>
  <si>
    <t>携帯電話</t>
  </si>
  <si>
    <t>１４．９．６</t>
  </si>
  <si>
    <t>浄水器
メイスイ
FX-21MC</t>
  </si>
  <si>
    <t>１４．１．３１</t>
  </si>
  <si>
    <t>シチズン
電波時計壁掛け
4FY610-OO7</t>
  </si>
  <si>
    <t>電波時計
セイコー
4MY605-A07</t>
  </si>
  <si>
    <t>看護用ワゴン
ヨーロピアンカート
引き出し付きナビス
EU-BPピンク</t>
  </si>
  <si>
    <t>電波時計
防滴・防塵
シチズン
4KG601NC08</t>
  </si>
  <si>
    <t>電波時計
セイコー
KS216B</t>
  </si>
  <si>
    <t>チーク製テーブル
TST-１０
500*500*500</t>
  </si>
  <si>
    <t>チーク製ベンチ
GFC-15BN-705　O
1580*625*930</t>
  </si>
  <si>
    <t>０５０３情報処理関連</t>
  </si>
  <si>
    <t>軽量ラック
軽量ボルトレスタイプ　5段
イナバ　EO7192A5基本　　　　</t>
  </si>
  <si>
    <t>１４．９．２４</t>
  </si>
  <si>
    <t>軽量ラック
ウチダ　BL－１５０
W１２００×２（基本形・連結形）</t>
  </si>
  <si>
    <t>14.8.29</t>
  </si>
  <si>
    <t>アタックラバー</t>
  </si>
  <si>
    <t xml:space="preserve">  コード</t>
  </si>
  <si>
    <t>ポット
ナショナル
ＮＣ－ＣＡ３０－Ｐ</t>
  </si>
  <si>
    <t>15．1．25</t>
  </si>
  <si>
    <t>15．1．25</t>
  </si>
  <si>
    <t>モニター</t>
  </si>
  <si>
    <t>　</t>
  </si>
  <si>
    <t>Ｐｅｇｅｍａｋｅｒ</t>
  </si>
  <si>
    <t>ＰｈｏｔｏＳｈｏｐ</t>
  </si>
  <si>
    <t>パソコン</t>
  </si>
  <si>
    <t>２５６ＭＢメモリ</t>
  </si>
  <si>
    <t>２５７ＭＢメモリ</t>
  </si>
  <si>
    <t>15.2.10</t>
  </si>
  <si>
    <t>15.2.10</t>
  </si>
  <si>
    <t xml:space="preserve">ワイヤレスチューナー
ユニット
</t>
  </si>
  <si>
    <t>ハンド型ワイヤレスマイク</t>
  </si>
  <si>
    <t>タイピン型ワイヤレスマイク</t>
  </si>
  <si>
    <t>ミキサー</t>
  </si>
  <si>
    <t>15．2．20</t>
  </si>
  <si>
    <t>15．2．20</t>
  </si>
  <si>
    <t>15．2．20</t>
  </si>
  <si>
    <t>ワーキングデスク</t>
  </si>
  <si>
    <t>ワゴン</t>
  </si>
  <si>
    <t>スチール引戸棚</t>
  </si>
  <si>
    <t>トレー型書庫</t>
  </si>
  <si>
    <t>15．2．25</t>
  </si>
  <si>
    <t>15．2．25</t>
  </si>
  <si>
    <t>15．2．25</t>
  </si>
  <si>
    <t>メモリー１２８ＭＧＢ</t>
  </si>
  <si>
    <t>多機能電話</t>
  </si>
  <si>
    <t>パソコン
（ＭＡ１２ＭＴＭＺＤＧ）</t>
  </si>
  <si>
    <t>多機能電話ユニット</t>
  </si>
  <si>
    <t>外線ユニット</t>
  </si>
  <si>
    <t>ターミナルアタプター</t>
  </si>
  <si>
    <t>役所</t>
  </si>
  <si>
    <t>72.450</t>
  </si>
  <si>
    <t>１Ｆホール・外案内板</t>
  </si>
  <si>
    <t>14.　5.　31</t>
  </si>
  <si>
    <t>16.3.31</t>
  </si>
  <si>
    <t>15.12.2</t>
  </si>
  <si>
    <t>電子ピアノ</t>
  </si>
  <si>
    <t>16.3.19</t>
  </si>
  <si>
    <t>ミシン</t>
  </si>
  <si>
    <t>15.6.30</t>
  </si>
  <si>
    <t>テレビ</t>
  </si>
  <si>
    <t>15.6.30</t>
  </si>
  <si>
    <t>DVD/ビデオデッキ</t>
  </si>
  <si>
    <t>15.6.26</t>
  </si>
  <si>
    <t>３F多目的ホール　　　（曽根商店）</t>
  </si>
  <si>
    <t>15.10.31</t>
  </si>
  <si>
    <t>特注本棚</t>
  </si>
  <si>
    <t>１Ｆ情報コーナー　　　（曽根商店）</t>
  </si>
  <si>
    <t>15.10.31</t>
  </si>
  <si>
    <t>特注額受金物</t>
  </si>
  <si>
    <t>16.3.31</t>
  </si>
  <si>
    <t>３F踊り場　　　　　　　（寿建設）</t>
  </si>
  <si>
    <t>特注門扉取付工事</t>
  </si>
  <si>
    <t>３Fエレベーター　　　　　　　（寿建設）</t>
  </si>
  <si>
    <t>特注エレベーターボタン　　　　　　カバー取付工事</t>
  </si>
  <si>
    <t>特注既存洗面台下　　　　　　扉取付工事</t>
  </si>
  <si>
    <t xml:space="preserve">中分類   </t>
  </si>
  <si>
    <t>小 分 類</t>
  </si>
  <si>
    <t>単 位</t>
  </si>
  <si>
    <t>年 月 日</t>
  </si>
  <si>
    <t>証 書</t>
  </si>
  <si>
    <t>出 納</t>
  </si>
  <si>
    <t>品質・形状・その他</t>
  </si>
  <si>
    <t>増</t>
  </si>
  <si>
    <t>減</t>
  </si>
  <si>
    <t>現  在  高</t>
  </si>
  <si>
    <t>整 理</t>
  </si>
  <si>
    <t>保管場所等</t>
  </si>
  <si>
    <t>番 号</t>
  </si>
  <si>
    <t>事 由</t>
  </si>
  <si>
    <t>数量</t>
  </si>
  <si>
    <t>単 価</t>
  </si>
  <si>
    <t>金  額</t>
  </si>
  <si>
    <t>（備考）</t>
  </si>
  <si>
    <t>３ 証書番号には，書類の整理番号を記載する。</t>
  </si>
  <si>
    <t>１ この様式は，適宜修正の上電子計算組織により作成することができる。</t>
  </si>
  <si>
    <t>４ 現在高は，重要物品を除き，単価及び金額の記載を省略することができる。</t>
  </si>
  <si>
    <t>２ この様式は，物体の態様に応じて収入役が別に定めることができる。</t>
  </si>
  <si>
    <t>５ 保管場所は，具体的に記入すること。</t>
  </si>
  <si>
    <t>駐車場</t>
  </si>
  <si>
    <t>ダイハツアトレー</t>
  </si>
  <si>
    <t>車両</t>
  </si>
  <si>
    <t>車両　ワゴンR</t>
  </si>
  <si>
    <t>16.3.15</t>
  </si>
  <si>
    <t>16.3.29</t>
  </si>
  <si>
    <t>17.3.26</t>
  </si>
  <si>
    <t>応急備蓄物資用：物置</t>
  </si>
  <si>
    <t>17.3.25</t>
  </si>
  <si>
    <t>17.3.25</t>
  </si>
  <si>
    <t>ライオン・サイドデスク（ED-E047E-C-M)</t>
  </si>
  <si>
    <t>ライオン・デスク（ED-E107S-C-H)</t>
  </si>
  <si>
    <t>テーブル（NL1575GTCナチュラル）</t>
  </si>
  <si>
    <t>バインダー書庫（BC-1760-N)</t>
  </si>
  <si>
    <t>アコーディオンスクリーン（H-33)</t>
  </si>
  <si>
    <t>アコーディオンスクリーン（HK-33)</t>
  </si>
  <si>
    <t>17.3.27</t>
  </si>
  <si>
    <t>電話機</t>
  </si>
  <si>
    <t>17.3.25</t>
  </si>
  <si>
    <t>オフィスユニット（EW-21H)</t>
  </si>
  <si>
    <t>地下室</t>
  </si>
  <si>
    <t>物品棚</t>
  </si>
  <si>
    <t>16.5.31</t>
  </si>
  <si>
    <t>フローリングワイパー</t>
  </si>
  <si>
    <t>16.8.9</t>
  </si>
  <si>
    <t>かき氷器</t>
  </si>
  <si>
    <t>木製おもちゃ</t>
  </si>
  <si>
    <t>16.3.31</t>
  </si>
  <si>
    <t>17.3.27</t>
  </si>
  <si>
    <t>パソコン用HUV</t>
  </si>
  <si>
    <t>駐車場　　　組立費・耐震工事費・運搬費で＋55,125円（1/2）</t>
  </si>
  <si>
    <t>17.3.1</t>
  </si>
  <si>
    <t>14.3.29</t>
  </si>
  <si>
    <t>15.10.31</t>
  </si>
  <si>
    <t>本棚</t>
  </si>
  <si>
    <t>額受金物</t>
  </si>
  <si>
    <t>16.8.31</t>
  </si>
  <si>
    <t>原付バイク（トゥデイ）</t>
  </si>
  <si>
    <t>ゴミ収納用：物置</t>
  </si>
  <si>
    <t>１８．３．２５</t>
  </si>
  <si>
    <t>電動自転車</t>
  </si>
  <si>
    <t>ガラス引き違い書庫</t>
  </si>
  <si>
    <t>１７，８，１８</t>
  </si>
  <si>
    <t>パネルスタンド</t>
  </si>
  <si>
    <t>１８，３，２９</t>
  </si>
  <si>
    <t>ガラスマジック扉型</t>
  </si>
  <si>
    <t>１８，３，２９</t>
  </si>
  <si>
    <t>カタログスタンド</t>
  </si>
  <si>
    <t>ホワイトボード</t>
  </si>
  <si>
    <t>マイクロソフトオフィス２００３パーソナル</t>
  </si>
  <si>
    <t>パソコン富士通ＦＭＶＢＵＢＬＯ　ＮＤ７５Ｒ</t>
  </si>
  <si>
    <t>片袖デスク</t>
  </si>
  <si>
    <t>テプラＳＲ３９００Ｐ</t>
  </si>
  <si>
    <t>テレフォンスタンド・デュオ</t>
  </si>
  <si>
    <t>ベンジャミントピアリー</t>
  </si>
  <si>
    <t>レーザーポインター</t>
  </si>
  <si>
    <t>１８，３，２４</t>
  </si>
  <si>
    <t>18.3.29</t>
  </si>
  <si>
    <t>１８．３．１５</t>
  </si>
  <si>
    <t>17.7.26</t>
  </si>
  <si>
    <t>デジタルカメラ</t>
  </si>
  <si>
    <t>19,3,7</t>
  </si>
  <si>
    <t>デジタルカメラ</t>
  </si>
  <si>
    <t>19,3,18</t>
  </si>
  <si>
    <t>背張製本器</t>
  </si>
  <si>
    <t>19,3,30</t>
  </si>
  <si>
    <t>プリンター</t>
  </si>
  <si>
    <t>19,3,10</t>
  </si>
  <si>
    <t>車椅子</t>
  </si>
  <si>
    <t>19,4,28</t>
  </si>
  <si>
    <t>炊飯器</t>
  </si>
  <si>
    <t>2006/6/30廃棄処分　　ヤマダ電機</t>
  </si>
  <si>
    <t>19,8,27</t>
  </si>
  <si>
    <t>パルスオキシメーター</t>
  </si>
  <si>
    <t>20,1,21</t>
  </si>
  <si>
    <t>20,6,9</t>
  </si>
  <si>
    <t>2004/3/31廃棄処分</t>
  </si>
  <si>
    <t>2005/6/25廃棄処分（２台とも）</t>
  </si>
  <si>
    <t>2007/9/18廃棄処分</t>
  </si>
  <si>
    <t>2004/5/20廃棄処分</t>
  </si>
  <si>
    <t>2005/6/30廃棄処分</t>
  </si>
  <si>
    <t>20,10,29</t>
  </si>
  <si>
    <t>面接マニュアルＤＶＤ</t>
  </si>
  <si>
    <t>20,12,31</t>
  </si>
  <si>
    <t>ディスプレイ</t>
  </si>
  <si>
    <t>H18/3/31廃棄処分</t>
  </si>
  <si>
    <t>H19/3/10廃棄処分</t>
  </si>
  <si>
    <t>H17/7/30廃棄処分</t>
  </si>
  <si>
    <t>H19/3/30廃棄処分</t>
  </si>
  <si>
    <r>
      <t>H18/6/16廃棄処分　　　　　　　</t>
    </r>
    <r>
      <rPr>
        <sz val="14"/>
        <rFont val="ＭＳ ゴシック"/>
        <family val="3"/>
      </rPr>
      <t>【auの携帯電話に変更】　　０円</t>
    </r>
  </si>
  <si>
    <t>オフィスユニット（両開）</t>
  </si>
  <si>
    <t>49,800＋4980+2,739=57,519</t>
  </si>
  <si>
    <t>21,7,25</t>
  </si>
  <si>
    <t>21.12.16</t>
  </si>
  <si>
    <t>パソコン　ＮＥＣ</t>
  </si>
  <si>
    <t>21.12.16</t>
  </si>
  <si>
    <t>モニター　プリンストン</t>
  </si>
  <si>
    <t>ノートパソコン　ＮＥＣ</t>
  </si>
  <si>
    <t>ライセンスoffice</t>
  </si>
  <si>
    <t>H21/12/16廃棄処分〔ＮＥＣのＰＣ２台購入〕</t>
  </si>
  <si>
    <t>H21/12/16廃棄処分〔ＮＥＣのＰＣ４台購入〕</t>
  </si>
  <si>
    <t>H21/12/16廃棄処分</t>
  </si>
  <si>
    <t>21.5.21</t>
  </si>
  <si>
    <t>血圧計</t>
  </si>
  <si>
    <t>体力向上</t>
  </si>
  <si>
    <t>21.8.1</t>
  </si>
  <si>
    <t>身長計</t>
  </si>
  <si>
    <t>21,8,25</t>
  </si>
  <si>
    <t>イス</t>
  </si>
  <si>
    <t>117600+8400=126000</t>
  </si>
  <si>
    <t>チェアー用　台車</t>
  </si>
  <si>
    <t>22.7.22</t>
  </si>
  <si>
    <t>キャビネット（デイリカウォール）VGB-21H</t>
  </si>
  <si>
    <t>22.7.26</t>
  </si>
  <si>
    <t>パソコン　ＮＥＣ</t>
  </si>
  <si>
    <t>22.7.20</t>
  </si>
  <si>
    <t>車いす</t>
  </si>
  <si>
    <t>Ⅱ</t>
  </si>
  <si>
    <t>24.5.30</t>
  </si>
  <si>
    <t>18/6/9廃棄処分</t>
  </si>
  <si>
    <t>24/8/9廃棄処分</t>
  </si>
  <si>
    <t>パソコン　HP</t>
  </si>
  <si>
    <t>22.3.28廃棄処分</t>
  </si>
  <si>
    <t>25.1.30</t>
  </si>
  <si>
    <t>H２５・４／５廃棄</t>
  </si>
  <si>
    <t>駐車場　倉庫に収納</t>
  </si>
  <si>
    <t>H16/3/31撤去（タイムプロに変更）</t>
  </si>
  <si>
    <t>H25/11/25廃棄（2010に切替）</t>
  </si>
  <si>
    <t>H21/12/26廃棄</t>
  </si>
  <si>
    <t>H19/3/7廃棄</t>
  </si>
  <si>
    <t>25/11/25廃棄</t>
  </si>
  <si>
    <t>25.11.25</t>
  </si>
  <si>
    <t>Ⅰ</t>
  </si>
  <si>
    <t>Ⅰ</t>
  </si>
  <si>
    <t>周辺機器含む          本体90.000円</t>
  </si>
  <si>
    <t>周辺機器含む          本体72.000円</t>
  </si>
  <si>
    <t>周辺機器含む          本体72.000円（１台）</t>
  </si>
  <si>
    <t>ノートパソコン　ＨＰ</t>
  </si>
  <si>
    <t>周辺機器含む          本体75.000円（１台）</t>
  </si>
  <si>
    <t>Ⅱ</t>
  </si>
  <si>
    <t>周辺機器含む          本体75.000円</t>
  </si>
  <si>
    <t>スタンダードライセンス</t>
  </si>
  <si>
    <t>+DiskKIt2013(3,045円)</t>
  </si>
  <si>
    <t>H25/10/21廃棄</t>
  </si>
  <si>
    <t>ヘルパーナースルームに移動</t>
  </si>
  <si>
    <t>25.10.5廃車</t>
  </si>
  <si>
    <t>25.12.3廃車</t>
  </si>
  <si>
    <t>22.7.20に１台廃車</t>
  </si>
  <si>
    <t>25.3.28</t>
  </si>
  <si>
    <t>携帯型デジタル簡易無線　ICーDPR6</t>
  </si>
  <si>
    <t>15.2.10</t>
  </si>
  <si>
    <t>アンテナ</t>
  </si>
  <si>
    <t>22.5.31</t>
  </si>
  <si>
    <t>プロジェクター　　　　　　　　　　　NP62JY（SSS)</t>
  </si>
  <si>
    <t>26.3.10</t>
  </si>
  <si>
    <t>発電機　HONDA　EU9jGB</t>
  </si>
  <si>
    <t>【大分類】０６工作及び作業用機械類【中分類】０３機械及び原動機類（工業用）発電機</t>
  </si>
  <si>
    <t>26.6.10に廃車</t>
  </si>
  <si>
    <t>３多１－１　　　３多１－２</t>
  </si>
  <si>
    <t>３多２－１　　　　　～２－８</t>
  </si>
  <si>
    <t>３多３－１　　　　～３－１０</t>
  </si>
  <si>
    <t>３多４－１</t>
  </si>
  <si>
    <t>３多５－１</t>
  </si>
  <si>
    <t>３多６－１</t>
  </si>
  <si>
    <t>３多７－１</t>
  </si>
  <si>
    <t>３多８－１</t>
  </si>
  <si>
    <t>３多９－１</t>
  </si>
  <si>
    <t>３多１０－１</t>
  </si>
  <si>
    <t>３多１１－１</t>
  </si>
  <si>
    <t>３多１５－１</t>
  </si>
  <si>
    <t>３多１６－１</t>
  </si>
  <si>
    <t>３多１７－１</t>
  </si>
  <si>
    <t>３多１８－１</t>
  </si>
  <si>
    <t>３多２１－１</t>
  </si>
  <si>
    <t>３ボ１－１　　　　～１－３</t>
  </si>
  <si>
    <t>スタッキングチェア</t>
  </si>
  <si>
    <t>３地１－１　　　　～１－２</t>
  </si>
  <si>
    <t>コートハンガー</t>
  </si>
  <si>
    <t>３ボ４－１</t>
  </si>
  <si>
    <t>ヘルパールームより１台移動（固定）【計３台】</t>
  </si>
  <si>
    <t>３へ１－１</t>
  </si>
  <si>
    <t>１F相談室より１台移動（固定）</t>
  </si>
  <si>
    <t>3階倉庫</t>
  </si>
  <si>
    <t>18.6.10</t>
  </si>
  <si>
    <t>地下室より移動（固定）</t>
  </si>
  <si>
    <t>３ボ５－１</t>
  </si>
  <si>
    <t>３ヘ３－１</t>
  </si>
  <si>
    <t>ヘルパールーム・１Fロビーに1台づつ移動</t>
  </si>
  <si>
    <t>３F多目的ホールに移動</t>
  </si>
  <si>
    <t>相談室　１</t>
  </si>
  <si>
    <t>デイルームに１台移動【固定】</t>
  </si>
  <si>
    <t>事務所より移動【固定】</t>
  </si>
  <si>
    <t>ミーティングテーブル　　　　　ライオンNL-1575GTC　399-07</t>
  </si>
  <si>
    <t>H18/2/15廃棄処分</t>
  </si>
  <si>
    <t>H23/10/18廃棄処分</t>
  </si>
  <si>
    <t>23.10.21</t>
  </si>
  <si>
    <t>ハンドメガホン　　　　TS714（黄）</t>
  </si>
  <si>
    <t>H23/5/12廃棄処分</t>
  </si>
  <si>
    <t>H24/3/25廃棄処分</t>
  </si>
  <si>
    <t>３Fヘルパールームに移動【固定】</t>
  </si>
  <si>
    <t>１ジ１－１</t>
  </si>
  <si>
    <t>１ジ３－１</t>
  </si>
  <si>
    <t>１ジ４－１</t>
  </si>
  <si>
    <t>１ジ５－１</t>
  </si>
  <si>
    <t>１ジ６－１　　　　～６－２</t>
  </si>
  <si>
    <t>１ジ７－１</t>
  </si>
  <si>
    <t>１ジ２－１　　　　～２－２</t>
  </si>
  <si>
    <t>１ジ８－１　　　　～８－８</t>
  </si>
  <si>
    <t>１ジ９－１</t>
  </si>
  <si>
    <t>１ジ１０－１　　　～１０－５</t>
  </si>
  <si>
    <t>１ジ１１－１</t>
  </si>
  <si>
    <t>１ジ１２－１</t>
  </si>
  <si>
    <t>１ジ１３－１</t>
  </si>
  <si>
    <t>１ジ１４－１</t>
  </si>
  <si>
    <t>１ジ１５－Ⅰ</t>
  </si>
  <si>
    <t>１ジ１６－１　　　～１６－３</t>
  </si>
  <si>
    <t>１ジ１７－１</t>
  </si>
  <si>
    <t>H22/3/26廃棄処分</t>
  </si>
  <si>
    <t>H23/5/23廃棄処分</t>
  </si>
  <si>
    <t>１ジ１８－１</t>
  </si>
  <si>
    <t>１ジ１９－１</t>
  </si>
  <si>
    <t>１ジキ２０－１　　　～２０－２</t>
  </si>
  <si>
    <t>１ジキ２０－３　　　～２０－４</t>
  </si>
  <si>
    <t>１ジキ２１－１　　～２１－２</t>
  </si>
  <si>
    <t>１ジキ２１－３　　～２１－４</t>
  </si>
  <si>
    <t>１ジキ２２－１</t>
  </si>
  <si>
    <t>１ジキ２３－１</t>
  </si>
  <si>
    <t>１ジ２４－１　　～２４－２</t>
  </si>
  <si>
    <t>１ジ２５－１</t>
  </si>
  <si>
    <t>１ジ２６－１</t>
  </si>
  <si>
    <t>１ジ２７－１</t>
  </si>
  <si>
    <t>１ジ２８－１</t>
  </si>
  <si>
    <t>１ジ２９－１</t>
  </si>
  <si>
    <t>１ジ３０－１</t>
  </si>
  <si>
    <t>１ジ３１－１</t>
  </si>
  <si>
    <t>１ジ３２－１</t>
  </si>
  <si>
    <t>１ジ３３－１</t>
  </si>
  <si>
    <t>１ジ３３－１</t>
  </si>
  <si>
    <t>１ジキ３４－１</t>
  </si>
  <si>
    <t>１ジ３５－１</t>
  </si>
  <si>
    <t>１ジ３６－１</t>
  </si>
  <si>
    <t>１ジ３７－１</t>
  </si>
  <si>
    <t>１ジ３８－１</t>
  </si>
  <si>
    <t>１ジ３９－１</t>
  </si>
  <si>
    <t>１ジ４０－１</t>
  </si>
  <si>
    <t>１ジ４１－１</t>
  </si>
  <si>
    <t>２休１－１　　～１－２</t>
  </si>
  <si>
    <t>２チュ１－１</t>
  </si>
  <si>
    <t>２チュ２－１</t>
  </si>
  <si>
    <t>２チュ３－１</t>
  </si>
  <si>
    <t>２ダ１－１　　　～１－３</t>
  </si>
  <si>
    <t>〃</t>
  </si>
  <si>
    <t>２ダ１－４　　　　　２ヨ１－１</t>
  </si>
  <si>
    <t>２洗１－１</t>
  </si>
  <si>
    <t>３ヘ２－１</t>
  </si>
  <si>
    <t>３へ４－１　　　　～４－２</t>
  </si>
  <si>
    <t>３ヘ５－１</t>
  </si>
  <si>
    <t>Ⅰ</t>
  </si>
  <si>
    <t>卓上パンフレットスタンドコクヨZR-PS4JN</t>
  </si>
  <si>
    <t>26／4／10廃棄処分</t>
  </si>
  <si>
    <t>１情２－１</t>
  </si>
  <si>
    <t>１情３－Ⅰ</t>
  </si>
  <si>
    <t>１情４－１　　　～４－６</t>
  </si>
  <si>
    <t>１情５－１</t>
  </si>
  <si>
    <t>１情６－１</t>
  </si>
  <si>
    <t>１情７－１</t>
  </si>
  <si>
    <t>１情８－１</t>
  </si>
  <si>
    <t>１情９－１</t>
  </si>
  <si>
    <t>３多１２－１　　　　～１２－２</t>
  </si>
  <si>
    <t>３多１３－１　　　～１３－２</t>
  </si>
  <si>
    <t>３多１４－１</t>
  </si>
  <si>
    <t>３多１９－１　　　　～１９－２０</t>
  </si>
  <si>
    <t>３多２０－１</t>
  </si>
  <si>
    <t>Ｈ２２／６月廃棄</t>
  </si>
  <si>
    <t>１ソ１－１　　　～１－６</t>
  </si>
  <si>
    <t>３ホ１－１　　　～１－６</t>
  </si>
  <si>
    <t>１２台中６台を　３Fロビーに移動</t>
  </si>
  <si>
    <t>１ソ２－１</t>
  </si>
  <si>
    <t>１ソ３－１</t>
  </si>
  <si>
    <t>１ソ４－１</t>
  </si>
  <si>
    <t>１ソ５－１</t>
  </si>
  <si>
    <t>１ソ６－１</t>
  </si>
  <si>
    <t>１ソ７－１</t>
  </si>
  <si>
    <t>３ボ６－１</t>
  </si>
  <si>
    <t>３ボ７－１</t>
  </si>
  <si>
    <t>３ソ１－１　　　　３ソ１－２</t>
  </si>
  <si>
    <t>３ソ２－１</t>
  </si>
  <si>
    <t>３ソ３－１</t>
  </si>
  <si>
    <t>３ソ４－１</t>
  </si>
  <si>
    <t>３ソ５－１</t>
  </si>
  <si>
    <t>Ｈ２２／４／６廃棄</t>
  </si>
  <si>
    <t>１ロ１－１</t>
  </si>
  <si>
    <t>１ロ２－１</t>
  </si>
  <si>
    <t>１ロ３－１</t>
  </si>
  <si>
    <t>１ロ４－１</t>
  </si>
  <si>
    <t>１ロ５－１</t>
  </si>
  <si>
    <t>１ロ６－１</t>
  </si>
  <si>
    <t>１ロ７－１</t>
  </si>
  <si>
    <t>１ロ８－１</t>
  </si>
  <si>
    <t>１ロ９－１</t>
  </si>
  <si>
    <t>１ロ１０－１</t>
  </si>
  <si>
    <t>１ロ１１－１</t>
  </si>
  <si>
    <t>１ロ１２－１</t>
  </si>
  <si>
    <t>１ロ１３－１</t>
  </si>
  <si>
    <t>１ロ１４－１</t>
  </si>
  <si>
    <t>１ロ１５－１</t>
  </si>
  <si>
    <t>１ロ１６－１</t>
  </si>
  <si>
    <t>１ロ１７－１</t>
  </si>
  <si>
    <t>１ロ１９－１</t>
  </si>
  <si>
    <t>３ホ２－１</t>
  </si>
  <si>
    <t>３ホ３－１　　　　～３－３</t>
  </si>
  <si>
    <t>Ｈ２６／８／２３廃棄</t>
  </si>
  <si>
    <t>１チ１－１</t>
  </si>
  <si>
    <t>１チ２－１</t>
  </si>
  <si>
    <t>１チ３－１</t>
  </si>
  <si>
    <t>１チ４－１</t>
  </si>
  <si>
    <t>Ｈ１９／４／２８廃棄</t>
  </si>
  <si>
    <t>３調１－１</t>
  </si>
  <si>
    <t>３調２－Ⅰ</t>
  </si>
  <si>
    <t>３調３－１　　　　　　３－２</t>
  </si>
  <si>
    <t>３調４－１</t>
  </si>
  <si>
    <t>３調５－１　　　　　５－２</t>
  </si>
  <si>
    <t>３調６－１</t>
  </si>
  <si>
    <t>３調７－１</t>
  </si>
  <si>
    <t>３調８－１</t>
  </si>
  <si>
    <t>３調９－１</t>
  </si>
  <si>
    <t>３調１０－１</t>
  </si>
  <si>
    <t>２デ１－１</t>
  </si>
  <si>
    <t>２デ２－１</t>
  </si>
  <si>
    <t>２デ３－１</t>
  </si>
  <si>
    <t>２デ４－１</t>
  </si>
  <si>
    <t>２デ５－１</t>
  </si>
  <si>
    <t>２デ６－１</t>
  </si>
  <si>
    <t>２デ７－１</t>
  </si>
  <si>
    <t>H23年3／18　廃棄</t>
  </si>
  <si>
    <t>22.4.6</t>
  </si>
  <si>
    <t>寄付</t>
  </si>
  <si>
    <t>ベイスターズより</t>
  </si>
  <si>
    <t>２デ７－１　　　　～７－２</t>
  </si>
  <si>
    <t>２デ８－１　　　～８－３</t>
  </si>
  <si>
    <t>２デ９－１</t>
  </si>
  <si>
    <t>２デ１０－１</t>
  </si>
  <si>
    <t>２デ１１－１　　　～１１－２</t>
  </si>
  <si>
    <t>２デ１２－１</t>
  </si>
  <si>
    <t>２デ１３－１</t>
  </si>
  <si>
    <t>２デ１４－１</t>
  </si>
  <si>
    <t>２デ１５－１　　　～１５－２</t>
  </si>
  <si>
    <t>２デ１６－１</t>
  </si>
  <si>
    <t>２デ１７－１</t>
  </si>
  <si>
    <t>２デ１８－１</t>
  </si>
  <si>
    <t>２デ２１－１</t>
  </si>
  <si>
    <t>２デ２２－１</t>
  </si>
  <si>
    <t>２デ２３－１</t>
  </si>
  <si>
    <t>２デ２４－１</t>
  </si>
  <si>
    <t>２デ２５－１</t>
  </si>
  <si>
    <t>２デ２６－１</t>
  </si>
  <si>
    <t>２デ２７－１</t>
  </si>
  <si>
    <t>２デ２８－１</t>
  </si>
  <si>
    <t>無し</t>
  </si>
  <si>
    <r>
      <rPr>
        <b/>
        <sz val="20"/>
        <rFont val="ＭＳ ゴシック"/>
        <family val="3"/>
      </rPr>
      <t>Ａ　　　　　　　　　　　　　　　　　　　　　　</t>
    </r>
    <r>
      <rPr>
        <sz val="16"/>
        <rFont val="ＭＳ ゴシック"/>
        <family val="3"/>
      </rPr>
      <t>大：２デ１９－１　　　～１９ー６　　　　　小：１９－７　　　　～１９－１７　　　　　中：１９－１８　　　　～１９－１９</t>
    </r>
  </si>
  <si>
    <r>
      <rPr>
        <b/>
        <sz val="20"/>
        <rFont val="ＭＳ ゴシック"/>
        <family val="3"/>
      </rPr>
      <t>Ａ　　　　　　　　　　　　　　　　</t>
    </r>
    <r>
      <rPr>
        <sz val="16"/>
        <rFont val="ＭＳ ゴシック"/>
        <family val="3"/>
      </rPr>
      <t>黄：２デ２０－１　　　～２０－３２　　　赤：２デ２０ー　　　３３　　　　　　　　　～２０－５２</t>
    </r>
  </si>
  <si>
    <t>２デ４１－２</t>
  </si>
  <si>
    <t>２デ４１－１</t>
  </si>
  <si>
    <t>２デ４１－３</t>
  </si>
  <si>
    <t>２デ４１－４　　～４１－５</t>
  </si>
  <si>
    <t>２デ４１－６</t>
  </si>
  <si>
    <t>１ロ２１－１</t>
  </si>
  <si>
    <t>３地２－１　　　　～２－１３　</t>
  </si>
  <si>
    <t>３地３－１　</t>
  </si>
  <si>
    <t>３ボ２－１　　　　　～２－１６　</t>
  </si>
  <si>
    <t>３ボ３－１　</t>
  </si>
  <si>
    <t>地デジ　モニター</t>
  </si>
  <si>
    <t>１ジ４２－１　　　～４２－２</t>
  </si>
  <si>
    <t>24.11.8</t>
  </si>
  <si>
    <t>23.11.7</t>
  </si>
  <si>
    <t>パソコン　HP（デスクトップ）</t>
  </si>
  <si>
    <t>24／11／8廃棄　　　　　　25/11/25廃棄</t>
  </si>
  <si>
    <t>１ジ４３－１</t>
  </si>
  <si>
    <t>１ジ４３－２　　　～４３－４</t>
  </si>
  <si>
    <t>１ジ４３－５　　　　～４３－８</t>
  </si>
  <si>
    <t>１ジ４３－９</t>
  </si>
  <si>
    <t>１ジ４３－１０</t>
  </si>
  <si>
    <t>１ジ４３－１１　　　　～４３－１２</t>
  </si>
  <si>
    <t>１ジ４３－１３　　　～４３－１４</t>
  </si>
  <si>
    <t>１ジ４３－１５</t>
  </si>
  <si>
    <t>１ジ４３－１６</t>
  </si>
  <si>
    <t>１ジ４３－１７</t>
  </si>
  <si>
    <t>パソコン　HP（本体）</t>
  </si>
  <si>
    <t>26.3.4</t>
  </si>
  <si>
    <t>Ⅰ</t>
  </si>
  <si>
    <t>リヤカー（SMC-2　折畳式）</t>
  </si>
  <si>
    <t>特別避難場所用として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</si>
</sst>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\!\-&quot;¥&quot;\!\ &quot;¥&quot;\!\ #,##0"/>
    <numFmt numFmtId="201" formatCode="&quot;№&quot;&quot;¥&quot;\!\ #,##0"/>
    <numFmt numFmtId="202" formatCode="#,##0_);[Red]\(#,##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51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16"/>
      <color indexed="10"/>
      <name val="ＭＳ ゴシック"/>
      <family val="3"/>
    </font>
    <font>
      <sz val="18"/>
      <color indexed="10"/>
      <name val="ＭＳ ゴシック"/>
      <family val="3"/>
    </font>
    <font>
      <sz val="18"/>
      <color indexed="10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shrinkToFit="1"/>
    </xf>
    <xf numFmtId="0" fontId="4" fillId="0" borderId="25" xfId="0" applyFont="1" applyBorder="1" applyAlignment="1">
      <alignment horizontal="center" shrinkToFit="1"/>
    </xf>
    <xf numFmtId="0" fontId="4" fillId="0" borderId="25" xfId="0" applyFont="1" applyBorder="1" applyAlignment="1">
      <alignment shrinkToFit="1"/>
    </xf>
    <xf numFmtId="201" fontId="4" fillId="0" borderId="25" xfId="0" applyNumberFormat="1" applyFont="1" applyBorder="1" applyAlignment="1">
      <alignment horizontal="right" shrinkToFit="1"/>
    </xf>
    <xf numFmtId="0" fontId="4" fillId="0" borderId="26" xfId="0" applyFont="1" applyBorder="1" applyAlignment="1">
      <alignment shrinkToFit="1"/>
    </xf>
    <xf numFmtId="0" fontId="4" fillId="0" borderId="27" xfId="0" applyFont="1" applyBorder="1" applyAlignment="1">
      <alignment horizontal="center" shrinkToFit="1"/>
    </xf>
    <xf numFmtId="38" fontId="3" fillId="0" borderId="22" xfId="49" applyFont="1" applyBorder="1" applyAlignment="1">
      <alignment vertical="center" shrinkToFit="1"/>
    </xf>
    <xf numFmtId="38" fontId="3" fillId="0" borderId="15" xfId="49" applyFont="1" applyBorder="1" applyAlignment="1">
      <alignment vertical="center" shrinkToFit="1"/>
    </xf>
    <xf numFmtId="38" fontId="3" fillId="0" borderId="16" xfId="49" applyFont="1" applyBorder="1" applyAlignment="1">
      <alignment vertical="center" shrinkToFit="1"/>
    </xf>
    <xf numFmtId="38" fontId="3" fillId="0" borderId="28" xfId="49" applyFont="1" applyBorder="1" applyAlignment="1">
      <alignment vertical="center" shrinkToFit="1"/>
    </xf>
    <xf numFmtId="38" fontId="3" fillId="0" borderId="23" xfId="49" applyFont="1" applyBorder="1" applyAlignment="1">
      <alignment vertical="center" shrinkToFit="1"/>
    </xf>
    <xf numFmtId="38" fontId="3" fillId="0" borderId="11" xfId="49" applyFont="1" applyBorder="1" applyAlignment="1">
      <alignment vertical="center" shrinkToFit="1"/>
    </xf>
    <xf numFmtId="38" fontId="3" fillId="0" borderId="12" xfId="49" applyFont="1" applyBorder="1" applyAlignment="1">
      <alignment vertical="center" shrinkToFit="1"/>
    </xf>
    <xf numFmtId="38" fontId="3" fillId="0" borderId="29" xfId="49" applyFont="1" applyBorder="1" applyAlignment="1">
      <alignment vertical="center" shrinkToFit="1"/>
    </xf>
    <xf numFmtId="38" fontId="3" fillId="0" borderId="24" xfId="49" applyFont="1" applyBorder="1" applyAlignment="1">
      <alignment vertical="center" shrinkToFit="1"/>
    </xf>
    <xf numFmtId="38" fontId="3" fillId="0" borderId="13" xfId="49" applyFont="1" applyBorder="1" applyAlignment="1">
      <alignment vertical="center" shrinkToFit="1"/>
    </xf>
    <xf numFmtId="38" fontId="3" fillId="0" borderId="14" xfId="49" applyFont="1" applyBorder="1" applyAlignment="1">
      <alignment vertical="center" shrinkToFit="1"/>
    </xf>
    <xf numFmtId="38" fontId="3" fillId="0" borderId="30" xfId="49" applyFont="1" applyBorder="1" applyAlignment="1">
      <alignment vertical="center" shrinkToFit="1"/>
    </xf>
    <xf numFmtId="201" fontId="8" fillId="0" borderId="25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vertical="center" wrapText="1" shrinkToFit="1"/>
    </xf>
    <xf numFmtId="0" fontId="3" fillId="0" borderId="25" xfId="0" applyFont="1" applyBorder="1" applyAlignment="1">
      <alignment horizontal="center" shrinkToFit="1"/>
    </xf>
    <xf numFmtId="0" fontId="4" fillId="0" borderId="31" xfId="0" applyFont="1" applyBorder="1" applyAlignment="1">
      <alignment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 shrinkToFit="1"/>
    </xf>
    <xf numFmtId="38" fontId="3" fillId="0" borderId="11" xfId="49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38" fontId="3" fillId="0" borderId="12" xfId="49" applyFont="1" applyBorder="1" applyAlignment="1">
      <alignment horizontal="right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202" fontId="4" fillId="0" borderId="0" xfId="0" applyNumberFormat="1" applyFont="1" applyAlignment="1">
      <alignment vertical="center" shrinkToFit="1"/>
    </xf>
    <xf numFmtId="202" fontId="4" fillId="0" borderId="0" xfId="0" applyNumberFormat="1" applyFont="1" applyAlignment="1">
      <alignment shrinkToFit="1"/>
    </xf>
    <xf numFmtId="202" fontId="4" fillId="0" borderId="17" xfId="0" applyNumberFormat="1" applyFont="1" applyBorder="1" applyAlignment="1">
      <alignment horizontal="center" vertical="center" shrinkToFit="1"/>
    </xf>
    <xf numFmtId="202" fontId="4" fillId="0" borderId="34" xfId="0" applyNumberFormat="1" applyFont="1" applyBorder="1" applyAlignment="1">
      <alignment horizontal="right" vertical="center" shrinkToFit="1"/>
    </xf>
    <xf numFmtId="202" fontId="4" fillId="0" borderId="15" xfId="0" applyNumberFormat="1" applyFont="1" applyBorder="1" applyAlignment="1">
      <alignment horizontal="center" vertical="center" shrinkToFit="1"/>
    </xf>
    <xf numFmtId="202" fontId="4" fillId="0" borderId="11" xfId="0" applyNumberFormat="1" applyFont="1" applyBorder="1" applyAlignment="1">
      <alignment horizontal="right" vertical="center" shrinkToFit="1"/>
    </xf>
    <xf numFmtId="202" fontId="4" fillId="0" borderId="11" xfId="0" applyNumberFormat="1" applyFont="1" applyBorder="1" applyAlignment="1">
      <alignment horizontal="center" vertical="center" shrinkToFit="1"/>
    </xf>
    <xf numFmtId="202" fontId="4" fillId="0" borderId="13" xfId="0" applyNumberFormat="1" applyFont="1" applyBorder="1" applyAlignment="1">
      <alignment horizontal="right" vertical="center" shrinkToFit="1"/>
    </xf>
    <xf numFmtId="202" fontId="4" fillId="0" borderId="0" xfId="0" applyNumberFormat="1" applyFont="1" applyBorder="1" applyAlignment="1">
      <alignment vertical="center" shrinkToFit="1"/>
    </xf>
    <xf numFmtId="202" fontId="4" fillId="0" borderId="0" xfId="0" applyNumberFormat="1" applyFont="1" applyAlignment="1">
      <alignment vertical="center"/>
    </xf>
    <xf numFmtId="202" fontId="4" fillId="0" borderId="25" xfId="0" applyNumberFormat="1" applyFont="1" applyBorder="1" applyAlignment="1">
      <alignment shrinkToFit="1"/>
    </xf>
    <xf numFmtId="202" fontId="4" fillId="0" borderId="21" xfId="0" applyNumberFormat="1" applyFont="1" applyBorder="1" applyAlignment="1">
      <alignment horizontal="center" vertical="center" shrinkToFit="1"/>
    </xf>
    <xf numFmtId="202" fontId="4" fillId="0" borderId="36" xfId="0" applyNumberFormat="1" applyFont="1" applyBorder="1" applyAlignment="1">
      <alignment horizontal="right" vertical="center" shrinkToFit="1"/>
    </xf>
    <xf numFmtId="202" fontId="4" fillId="0" borderId="12" xfId="0" applyNumberFormat="1" applyFont="1" applyBorder="1" applyAlignment="1">
      <alignment horizontal="right" vertical="center" shrinkToFit="1"/>
    </xf>
    <xf numFmtId="202" fontId="4" fillId="0" borderId="14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202" fontId="3" fillId="0" borderId="21" xfId="0" applyNumberFormat="1" applyFont="1" applyBorder="1" applyAlignment="1">
      <alignment horizontal="center" vertical="center" shrinkToFit="1"/>
    </xf>
    <xf numFmtId="202" fontId="3" fillId="0" borderId="0" xfId="0" applyNumberFormat="1" applyFont="1" applyBorder="1" applyAlignment="1">
      <alignment vertical="center" shrinkToFit="1"/>
    </xf>
    <xf numFmtId="202" fontId="3" fillId="0" borderId="0" xfId="0" applyNumberFormat="1" applyFont="1" applyAlignment="1">
      <alignment vertical="center"/>
    </xf>
    <xf numFmtId="202" fontId="3" fillId="0" borderId="0" xfId="0" applyNumberFormat="1" applyFont="1" applyAlignment="1">
      <alignment vertical="center" shrinkToFit="1"/>
    </xf>
    <xf numFmtId="38" fontId="3" fillId="0" borderId="15" xfId="49" applyFont="1" applyBorder="1" applyAlignment="1">
      <alignment horizontal="righ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202" fontId="3" fillId="0" borderId="12" xfId="0" applyNumberFormat="1" applyFont="1" applyBorder="1" applyAlignment="1">
      <alignment horizontal="right" vertical="center" shrinkToFit="1"/>
    </xf>
    <xf numFmtId="38" fontId="3" fillId="0" borderId="22" xfId="49" applyFont="1" applyBorder="1" applyAlignment="1">
      <alignment horizontal="right" vertical="center" shrinkToFit="1"/>
    </xf>
    <xf numFmtId="38" fontId="3" fillId="0" borderId="23" xfId="49" applyFont="1" applyBorder="1" applyAlignment="1">
      <alignment horizontal="right" vertical="center" shrinkToFit="1"/>
    </xf>
    <xf numFmtId="38" fontId="3" fillId="0" borderId="24" xfId="49" applyFont="1" applyBorder="1" applyAlignment="1">
      <alignment horizontal="right" vertical="center" shrinkToFit="1"/>
    </xf>
    <xf numFmtId="38" fontId="3" fillId="0" borderId="13" xfId="49" applyFont="1" applyBorder="1" applyAlignment="1">
      <alignment horizontal="right" vertical="center" shrinkToFit="1"/>
    </xf>
    <xf numFmtId="202" fontId="3" fillId="0" borderId="14" xfId="0" applyNumberFormat="1" applyFont="1" applyBorder="1" applyAlignment="1">
      <alignment horizontal="right" vertical="center" shrinkToFit="1"/>
    </xf>
    <xf numFmtId="38" fontId="3" fillId="0" borderId="28" xfId="49" applyFont="1" applyBorder="1" applyAlignment="1">
      <alignment horizontal="right" vertical="center" shrinkToFit="1"/>
    </xf>
    <xf numFmtId="38" fontId="3" fillId="0" borderId="29" xfId="49" applyFont="1" applyBorder="1" applyAlignment="1">
      <alignment horizontal="right" vertical="center" shrinkToFit="1"/>
    </xf>
    <xf numFmtId="38" fontId="3" fillId="0" borderId="30" xfId="49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38" fontId="3" fillId="0" borderId="35" xfId="49" applyFont="1" applyBorder="1" applyAlignment="1">
      <alignment vertical="center" shrinkToFit="1"/>
    </xf>
    <xf numFmtId="38" fontId="3" fillId="0" borderId="34" xfId="49" applyFont="1" applyBorder="1" applyAlignment="1">
      <alignment vertical="center" shrinkToFit="1"/>
    </xf>
    <xf numFmtId="38" fontId="3" fillId="0" borderId="36" xfId="49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202" fontId="4" fillId="0" borderId="15" xfId="49" applyNumberFormat="1" applyFont="1" applyBorder="1" applyAlignment="1">
      <alignment vertical="center" shrinkToFit="1"/>
    </xf>
    <xf numFmtId="38" fontId="4" fillId="0" borderId="15" xfId="49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202" fontId="4" fillId="0" borderId="11" xfId="49" applyNumberFormat="1" applyFont="1" applyBorder="1" applyAlignment="1">
      <alignment vertical="center" shrinkToFit="1"/>
    </xf>
    <xf numFmtId="38" fontId="4" fillId="0" borderId="11" xfId="49" applyFont="1" applyBorder="1" applyAlignment="1">
      <alignment vertical="center" shrinkToFit="1"/>
    </xf>
    <xf numFmtId="38" fontId="4" fillId="0" borderId="29" xfId="49" applyFont="1" applyBorder="1" applyAlignment="1">
      <alignment vertical="center" shrinkToFit="1"/>
    </xf>
    <xf numFmtId="202" fontId="4" fillId="0" borderId="13" xfId="49" applyNumberFormat="1" applyFont="1" applyBorder="1" applyAlignment="1">
      <alignment vertical="center" shrinkToFit="1"/>
    </xf>
    <xf numFmtId="38" fontId="3" fillId="0" borderId="23" xfId="49" applyFont="1" applyBorder="1" applyAlignment="1">
      <alignment horizontal="center" vertical="center" shrinkToFit="1"/>
    </xf>
    <xf numFmtId="202" fontId="3" fillId="0" borderId="11" xfId="0" applyNumberFormat="1" applyFont="1" applyBorder="1" applyAlignment="1">
      <alignment horizontal="right" vertical="center" shrinkToFit="1"/>
    </xf>
    <xf numFmtId="202" fontId="3" fillId="0" borderId="11" xfId="49" applyNumberFormat="1" applyFont="1" applyBorder="1" applyAlignment="1">
      <alignment horizontal="right" vertical="center" shrinkToFit="1"/>
    </xf>
    <xf numFmtId="0" fontId="4" fillId="0" borderId="37" xfId="0" applyFont="1" applyBorder="1" applyAlignment="1">
      <alignment vertical="center" shrinkToFit="1"/>
    </xf>
    <xf numFmtId="38" fontId="3" fillId="0" borderId="38" xfId="49" applyFont="1" applyBorder="1" applyAlignment="1">
      <alignment vertical="center" shrinkToFit="1"/>
    </xf>
    <xf numFmtId="38" fontId="3" fillId="0" borderId="37" xfId="49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3" fontId="3" fillId="0" borderId="34" xfId="0" applyNumberFormat="1" applyFont="1" applyBorder="1" applyAlignment="1">
      <alignment horizontal="right" vertical="center" shrinkToFit="1"/>
    </xf>
    <xf numFmtId="3" fontId="3" fillId="0" borderId="36" xfId="0" applyNumberFormat="1" applyFont="1" applyBorder="1" applyAlignment="1">
      <alignment horizontal="right" vertical="center" shrinkToFit="1"/>
    </xf>
    <xf numFmtId="3" fontId="3" fillId="0" borderId="11" xfId="0" applyNumberFormat="1" applyFont="1" applyBorder="1" applyAlignment="1">
      <alignment horizontal="right" vertical="center" shrinkToFit="1"/>
    </xf>
    <xf numFmtId="3" fontId="3" fillId="0" borderId="12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wrapText="1" shrinkToFit="1"/>
    </xf>
    <xf numFmtId="0" fontId="4" fillId="0" borderId="40" xfId="0" applyFont="1" applyBorder="1" applyAlignment="1">
      <alignment vertical="center" shrinkToFit="1"/>
    </xf>
    <xf numFmtId="202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0" xfId="0" applyFont="1" applyBorder="1" applyAlignment="1">
      <alignment horizontal="center" wrapText="1" shrinkToFit="1"/>
    </xf>
    <xf numFmtId="0" fontId="4" fillId="0" borderId="12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41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38" fontId="3" fillId="0" borderId="41" xfId="49" applyFont="1" applyBorder="1" applyAlignment="1">
      <alignment vertical="center" shrinkToFit="1"/>
    </xf>
    <xf numFmtId="38" fontId="3" fillId="0" borderId="42" xfId="49" applyFont="1" applyBorder="1" applyAlignment="1">
      <alignment vertical="center" shrinkToFit="1"/>
    </xf>
    <xf numFmtId="38" fontId="3" fillId="0" borderId="43" xfId="49" applyFont="1" applyBorder="1" applyAlignment="1">
      <alignment vertical="center" shrinkToFit="1"/>
    </xf>
    <xf numFmtId="38" fontId="3" fillId="0" borderId="44" xfId="49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38" fontId="3" fillId="0" borderId="39" xfId="49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35" xfId="0" applyFont="1" applyBorder="1" applyAlignment="1">
      <alignment horizontal="left" vertical="center" shrinkToFit="1"/>
    </xf>
    <xf numFmtId="38" fontId="3" fillId="0" borderId="47" xfId="49" applyFont="1" applyBorder="1" applyAlignment="1">
      <alignment vertical="center" shrinkToFit="1"/>
    </xf>
    <xf numFmtId="38" fontId="3" fillId="0" borderId="11" xfId="49" applyFont="1" applyFill="1" applyBorder="1" applyAlignment="1">
      <alignment vertical="center" shrinkToFit="1"/>
    </xf>
    <xf numFmtId="0" fontId="4" fillId="0" borderId="14" xfId="0" applyFont="1" applyBorder="1" applyAlignment="1">
      <alignment vertical="center" wrapText="1" shrinkToFit="1"/>
    </xf>
    <xf numFmtId="202" fontId="3" fillId="0" borderId="12" xfId="49" applyNumberFormat="1" applyFont="1" applyBorder="1" applyAlignment="1">
      <alignment horizontal="right" vertical="center" shrinkToFit="1"/>
    </xf>
    <xf numFmtId="38" fontId="3" fillId="0" borderId="46" xfId="49" applyFont="1" applyBorder="1" applyAlignment="1">
      <alignment vertical="center" shrinkToFit="1"/>
    </xf>
    <xf numFmtId="38" fontId="3" fillId="0" borderId="48" xfId="49" applyFont="1" applyBorder="1" applyAlignment="1">
      <alignment vertical="center" shrinkToFit="1"/>
    </xf>
    <xf numFmtId="0" fontId="4" fillId="0" borderId="46" xfId="0" applyFont="1" applyBorder="1" applyAlignment="1">
      <alignment horizontal="center" vertical="center" shrinkToFit="1"/>
    </xf>
    <xf numFmtId="38" fontId="3" fillId="0" borderId="35" xfId="49" applyFont="1" applyBorder="1" applyAlignment="1">
      <alignment horizontal="center" vertical="center" shrinkToFit="1"/>
    </xf>
    <xf numFmtId="38" fontId="3" fillId="0" borderId="34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wrapText="1" shrinkToFit="1"/>
    </xf>
    <xf numFmtId="38" fontId="3" fillId="0" borderId="0" xfId="49" applyFont="1" applyBorder="1" applyAlignment="1">
      <alignment horizontal="center" vertical="center" shrinkToFit="1"/>
    </xf>
    <xf numFmtId="202" fontId="3" fillId="0" borderId="0" xfId="49" applyNumberFormat="1" applyFont="1" applyBorder="1" applyAlignment="1">
      <alignment horizontal="right" vertical="center" shrinkToFit="1"/>
    </xf>
    <xf numFmtId="38" fontId="3" fillId="0" borderId="0" xfId="49" applyFont="1" applyBorder="1" applyAlignment="1">
      <alignment vertical="center" shrinkToFit="1"/>
    </xf>
    <xf numFmtId="38" fontId="3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9" xfId="0" applyFont="1" applyBorder="1" applyAlignment="1">
      <alignment vertical="center" shrinkToFit="1"/>
    </xf>
    <xf numFmtId="38" fontId="3" fillId="0" borderId="15" xfId="49" applyFont="1" applyBorder="1" applyAlignment="1" quotePrefix="1">
      <alignment horizontal="right" vertical="center" shrinkToFit="1"/>
    </xf>
    <xf numFmtId="0" fontId="4" fillId="0" borderId="50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42" xfId="0" applyFont="1" applyBorder="1" applyAlignment="1">
      <alignment horizontal="center" vertical="center" shrinkToFit="1"/>
    </xf>
    <xf numFmtId="38" fontId="3" fillId="0" borderId="11" xfId="49" applyFont="1" applyBorder="1" applyAlignment="1" quotePrefix="1">
      <alignment horizontal="right" vertical="center" shrinkToFit="1"/>
    </xf>
    <xf numFmtId="38" fontId="3" fillId="0" borderId="13" xfId="49" applyFont="1" applyBorder="1" applyAlignment="1" quotePrefix="1">
      <alignment horizontal="right" vertical="center" shrinkToFit="1"/>
    </xf>
    <xf numFmtId="0" fontId="4" fillId="0" borderId="36" xfId="0" applyFont="1" applyBorder="1" applyAlignment="1">
      <alignment vertical="center" wrapText="1" shrinkToFit="1"/>
    </xf>
    <xf numFmtId="0" fontId="4" fillId="0" borderId="53" xfId="0" applyFont="1" applyBorder="1" applyAlignment="1">
      <alignment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54" xfId="0" applyFont="1" applyBorder="1" applyAlignment="1">
      <alignment vertical="center" wrapText="1" shrinkToFit="1"/>
    </xf>
    <xf numFmtId="0" fontId="4" fillId="0" borderId="52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38" fontId="3" fillId="0" borderId="20" xfId="49" applyFont="1" applyBorder="1" applyAlignment="1">
      <alignment vertical="center" shrinkToFit="1"/>
    </xf>
    <xf numFmtId="38" fontId="3" fillId="0" borderId="17" xfId="49" applyFont="1" applyBorder="1" applyAlignment="1">
      <alignment vertical="center" shrinkToFit="1"/>
    </xf>
    <xf numFmtId="38" fontId="3" fillId="0" borderId="21" xfId="49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38" fontId="3" fillId="0" borderId="55" xfId="49" applyFont="1" applyBorder="1" applyAlignment="1">
      <alignment vertical="center" shrinkToFit="1"/>
    </xf>
    <xf numFmtId="38" fontId="3" fillId="0" borderId="19" xfId="49" applyFont="1" applyBorder="1" applyAlignment="1">
      <alignment vertical="center" shrinkToFit="1"/>
    </xf>
    <xf numFmtId="0" fontId="4" fillId="0" borderId="55" xfId="0" applyFont="1" applyBorder="1" applyAlignment="1">
      <alignment horizontal="center" vertical="center" shrinkToFit="1"/>
    </xf>
    <xf numFmtId="3" fontId="4" fillId="0" borderId="34" xfId="0" applyNumberFormat="1" applyFont="1" applyBorder="1" applyAlignment="1">
      <alignment vertical="center" shrinkToFit="1"/>
    </xf>
    <xf numFmtId="3" fontId="4" fillId="0" borderId="36" xfId="0" applyNumberFormat="1" applyFont="1" applyBorder="1" applyAlignment="1">
      <alignment vertical="center" shrinkToFit="1"/>
    </xf>
    <xf numFmtId="38" fontId="3" fillId="0" borderId="22" xfId="49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wrapText="1" shrinkToFit="1"/>
    </xf>
    <xf numFmtId="14" fontId="4" fillId="33" borderId="12" xfId="0" applyNumberFormat="1" applyFont="1" applyFill="1" applyBorder="1" applyAlignment="1">
      <alignment vertical="center" shrinkToFit="1"/>
    </xf>
    <xf numFmtId="14" fontId="3" fillId="33" borderId="12" xfId="0" applyNumberFormat="1" applyFont="1" applyFill="1" applyBorder="1" applyAlignment="1">
      <alignment vertical="center" wrapText="1"/>
    </xf>
    <xf numFmtId="38" fontId="3" fillId="0" borderId="49" xfId="49" applyFont="1" applyBorder="1" applyAlignment="1">
      <alignment vertical="center" shrinkToFit="1"/>
    </xf>
    <xf numFmtId="38" fontId="3" fillId="0" borderId="50" xfId="49" applyFont="1" applyBorder="1" applyAlignment="1">
      <alignment vertical="center" shrinkToFit="1"/>
    </xf>
    <xf numFmtId="38" fontId="3" fillId="0" borderId="40" xfId="49" applyFont="1" applyBorder="1" applyAlignment="1">
      <alignment vertical="center" shrinkToFit="1"/>
    </xf>
    <xf numFmtId="0" fontId="4" fillId="0" borderId="22" xfId="0" applyFont="1" applyBorder="1" applyAlignment="1">
      <alignment horizontal="right" vertical="center" shrinkToFit="1"/>
    </xf>
    <xf numFmtId="38" fontId="3" fillId="0" borderId="12" xfId="49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left" vertical="center" shrinkToFit="1"/>
    </xf>
    <xf numFmtId="0" fontId="4" fillId="0" borderId="38" xfId="0" applyFont="1" applyBorder="1" applyAlignment="1">
      <alignment vertical="center" shrinkToFit="1"/>
    </xf>
    <xf numFmtId="38" fontId="3" fillId="0" borderId="27" xfId="49" applyFont="1" applyBorder="1" applyAlignment="1">
      <alignment vertical="center" shrinkToFit="1"/>
    </xf>
    <xf numFmtId="0" fontId="4" fillId="33" borderId="43" xfId="0" applyFont="1" applyFill="1" applyBorder="1" applyAlignment="1">
      <alignment vertical="center" wrapText="1"/>
    </xf>
    <xf numFmtId="38" fontId="3" fillId="0" borderId="29" xfId="49" applyFont="1" applyFill="1" applyBorder="1" applyAlignment="1">
      <alignment vertical="center" shrinkToFit="1"/>
    </xf>
    <xf numFmtId="0" fontId="4" fillId="34" borderId="12" xfId="0" applyFont="1" applyFill="1" applyBorder="1" applyAlignment="1">
      <alignment horizontal="left" vertical="center" wrapText="1" shrinkToFit="1"/>
    </xf>
    <xf numFmtId="0" fontId="4" fillId="34" borderId="12" xfId="0" applyFont="1" applyFill="1" applyBorder="1" applyAlignment="1">
      <alignment vertical="center" wrapText="1" shrinkToFit="1"/>
    </xf>
    <xf numFmtId="57" fontId="4" fillId="34" borderId="12" xfId="0" applyNumberFormat="1" applyFont="1" applyFill="1" applyBorder="1" applyAlignment="1">
      <alignment vertical="center" wrapText="1" shrinkToFit="1"/>
    </xf>
    <xf numFmtId="38" fontId="3" fillId="0" borderId="11" xfId="49" applyFont="1" applyBorder="1" applyAlignment="1" quotePrefix="1">
      <alignment vertical="center" shrinkToFit="1"/>
    </xf>
    <xf numFmtId="0" fontId="4" fillId="0" borderId="12" xfId="0" applyFont="1" applyBorder="1" applyAlignment="1" quotePrefix="1">
      <alignment vertical="center" wrapText="1" shrinkToFit="1"/>
    </xf>
    <xf numFmtId="0" fontId="4" fillId="34" borderId="16" xfId="0" applyFont="1" applyFill="1" applyBorder="1" applyAlignment="1">
      <alignment vertical="center" shrinkToFit="1"/>
    </xf>
    <xf numFmtId="0" fontId="4" fillId="34" borderId="36" xfId="0" applyFont="1" applyFill="1" applyBorder="1" applyAlignment="1">
      <alignment vertical="center" wrapText="1" shrinkToFit="1"/>
    </xf>
    <xf numFmtId="0" fontId="4" fillId="34" borderId="27" xfId="0" applyFont="1" applyFill="1" applyBorder="1" applyAlignment="1">
      <alignment vertical="center" shrinkToFit="1"/>
    </xf>
    <xf numFmtId="0" fontId="4" fillId="34" borderId="56" xfId="0" applyFont="1" applyFill="1" applyBorder="1" applyAlignment="1">
      <alignment vertical="center" shrinkToFit="1"/>
    </xf>
    <xf numFmtId="3" fontId="4" fillId="0" borderId="23" xfId="0" applyNumberFormat="1" applyFont="1" applyBorder="1" applyAlignment="1">
      <alignment horizontal="left" vertical="center" shrinkToFit="1"/>
    </xf>
    <xf numFmtId="38" fontId="3" fillId="0" borderId="28" xfId="49" applyFont="1" applyBorder="1" applyAlignment="1">
      <alignment vertical="center" wrapText="1" shrinkToFit="1"/>
    </xf>
    <xf numFmtId="38" fontId="3" fillId="0" borderId="29" xfId="49" applyFont="1" applyBorder="1" applyAlignment="1">
      <alignment vertical="center" wrapText="1" shrinkToFit="1"/>
    </xf>
    <xf numFmtId="38" fontId="3" fillId="0" borderId="44" xfId="49" applyFont="1" applyBorder="1" applyAlignment="1">
      <alignment vertical="center" wrapText="1" shrinkToFit="1"/>
    </xf>
    <xf numFmtId="0" fontId="4" fillId="34" borderId="12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38" fontId="3" fillId="0" borderId="29" xfId="49" applyFont="1" applyBorder="1" applyAlignment="1">
      <alignment horizontal="center" vertical="center" shrinkToFit="1"/>
    </xf>
    <xf numFmtId="38" fontId="3" fillId="0" borderId="29" xfId="49" applyFont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left" vertical="center" shrinkToFit="1"/>
    </xf>
    <xf numFmtId="0" fontId="4" fillId="34" borderId="12" xfId="0" applyFont="1" applyFill="1" applyBorder="1" applyAlignment="1">
      <alignment vertical="center" shrinkToFit="1"/>
    </xf>
    <xf numFmtId="38" fontId="3" fillId="0" borderId="11" xfId="49" applyFont="1" applyBorder="1" applyAlignment="1">
      <alignment vertical="center" wrapText="1" shrinkToFit="1"/>
    </xf>
    <xf numFmtId="38" fontId="3" fillId="0" borderId="47" xfId="49" applyFont="1" applyBorder="1" applyAlignment="1">
      <alignment vertical="center" wrapText="1" shrinkToFit="1"/>
    </xf>
    <xf numFmtId="0" fontId="3" fillId="0" borderId="23" xfId="0" applyFont="1" applyBorder="1" applyAlignment="1">
      <alignment horizontal="left" vertical="center" shrinkToFit="1"/>
    </xf>
    <xf numFmtId="38" fontId="3" fillId="0" borderId="11" xfId="49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38" fontId="11" fillId="0" borderId="12" xfId="49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 shrinkToFit="1"/>
    </xf>
    <xf numFmtId="38" fontId="6" fillId="0" borderId="15" xfId="49" applyFont="1" applyBorder="1" applyAlignment="1">
      <alignment horizontal="center" vertical="center" wrapText="1" shrinkToFit="1"/>
    </xf>
    <xf numFmtId="38" fontId="3" fillId="0" borderId="15" xfId="49" applyFont="1" applyBorder="1" applyAlignment="1">
      <alignment vertical="center" wrapText="1" shrinkToFit="1"/>
    </xf>
    <xf numFmtId="0" fontId="4" fillId="34" borderId="39" xfId="0" applyFont="1" applyFill="1" applyBorder="1" applyAlignment="1">
      <alignment vertical="center" wrapText="1" shrinkToFit="1"/>
    </xf>
    <xf numFmtId="0" fontId="4" fillId="34" borderId="12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wrapText="1" shrinkToFit="1"/>
    </xf>
    <xf numFmtId="0" fontId="4" fillId="34" borderId="12" xfId="0" applyFont="1" applyFill="1" applyBorder="1" applyAlignment="1">
      <alignment vertical="center" shrinkToFit="1"/>
    </xf>
    <xf numFmtId="0" fontId="4" fillId="0" borderId="36" xfId="0" applyFont="1" applyBorder="1" applyAlignment="1">
      <alignment horizontal="center" vertical="center" shrinkToFit="1"/>
    </xf>
    <xf numFmtId="202" fontId="3" fillId="0" borderId="48" xfId="0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vertical="center" wrapText="1" shrinkToFit="1"/>
    </xf>
    <xf numFmtId="0" fontId="4" fillId="33" borderId="16" xfId="0" applyFont="1" applyFill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202" fontId="3" fillId="0" borderId="15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3" fontId="3" fillId="0" borderId="15" xfId="0" applyNumberFormat="1" applyFont="1" applyBorder="1" applyAlignment="1">
      <alignment horizontal="right" vertical="center" shrinkToFit="1"/>
    </xf>
    <xf numFmtId="3" fontId="3" fillId="0" borderId="16" xfId="0" applyNumberFormat="1" applyFont="1" applyBorder="1" applyAlignment="1">
      <alignment horizontal="right" vertical="center" shrinkToFit="1"/>
    </xf>
    <xf numFmtId="202" fontId="3" fillId="0" borderId="34" xfId="49" applyNumberFormat="1" applyFont="1" applyBorder="1" applyAlignment="1">
      <alignment horizontal="right" vertical="center" shrinkToFit="1"/>
    </xf>
    <xf numFmtId="202" fontId="3" fillId="0" borderId="36" xfId="0" applyNumberFormat="1" applyFont="1" applyBorder="1" applyAlignment="1">
      <alignment horizontal="right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35" borderId="12" xfId="0" applyFont="1" applyFill="1" applyBorder="1" applyAlignment="1">
      <alignment vertical="center" wrapText="1" shrinkToFit="1"/>
    </xf>
    <xf numFmtId="0" fontId="4" fillId="33" borderId="11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57" fontId="4" fillId="0" borderId="12" xfId="0" applyNumberFormat="1" applyFont="1" applyFill="1" applyBorder="1" applyAlignment="1">
      <alignment vertical="center" wrapText="1" shrinkToFit="1"/>
    </xf>
    <xf numFmtId="38" fontId="3" fillId="0" borderId="29" xfId="49" applyFont="1" applyFill="1" applyBorder="1" applyAlignment="1">
      <alignment vertical="center" wrapText="1" shrinkToFit="1"/>
    </xf>
    <xf numFmtId="38" fontId="4" fillId="0" borderId="11" xfId="49" applyFont="1" applyFill="1" applyBorder="1" applyAlignment="1">
      <alignment vertical="center" wrapText="1" shrinkToFit="1"/>
    </xf>
    <xf numFmtId="38" fontId="4" fillId="0" borderId="29" xfId="49" applyFont="1" applyFill="1" applyBorder="1" applyAlignment="1">
      <alignment vertical="center" wrapText="1" shrinkToFit="1"/>
    </xf>
    <xf numFmtId="0" fontId="7" fillId="0" borderId="0" xfId="0" applyFont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0" fontId="4" fillId="0" borderId="25" xfId="0" applyFont="1" applyBorder="1" applyAlignment="1">
      <alignment horizontal="center" shrinkToFit="1"/>
    </xf>
    <xf numFmtId="0" fontId="3" fillId="0" borderId="0" xfId="0" applyFont="1" applyBorder="1" applyAlignment="1">
      <alignment horizontal="center" wrapText="1" shrinkToFit="1"/>
    </xf>
    <xf numFmtId="0" fontId="3" fillId="0" borderId="25" xfId="0" applyFont="1" applyBorder="1" applyAlignment="1">
      <alignment horizontal="center" wrapText="1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2" fillId="0" borderId="25" xfId="0" applyFont="1" applyBorder="1" applyAlignment="1">
      <alignment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left" vertical="center" wrapText="1" shrinkToFit="1"/>
    </xf>
    <xf numFmtId="0" fontId="4" fillId="0" borderId="51" xfId="0" applyFont="1" applyBorder="1" applyAlignment="1">
      <alignment horizontal="left" vertical="center" wrapText="1" shrinkToFit="1"/>
    </xf>
    <xf numFmtId="0" fontId="4" fillId="0" borderId="6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left" vertical="center" wrapText="1" shrinkToFit="1"/>
    </xf>
    <xf numFmtId="0" fontId="4" fillId="0" borderId="65" xfId="0" applyFont="1" applyBorder="1" applyAlignment="1">
      <alignment horizontal="left" vertical="center" wrapText="1" shrinkToFit="1"/>
    </xf>
    <xf numFmtId="0" fontId="4" fillId="0" borderId="40" xfId="0" applyFont="1" applyBorder="1" applyAlignment="1">
      <alignment horizontal="left" vertical="center" wrapText="1" shrinkToFit="1"/>
    </xf>
    <xf numFmtId="0" fontId="4" fillId="0" borderId="52" xfId="0" applyFont="1" applyBorder="1" applyAlignment="1">
      <alignment horizontal="left" vertical="center" wrapText="1" shrinkToFit="1"/>
    </xf>
    <xf numFmtId="0" fontId="4" fillId="34" borderId="11" xfId="0" applyFont="1" applyFill="1" applyBorder="1" applyAlignment="1">
      <alignment vertical="center" wrapText="1" shrinkToFit="1"/>
    </xf>
    <xf numFmtId="0" fontId="4" fillId="34" borderId="12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horizontal="left" vertical="center" wrapText="1" shrinkToFit="1"/>
    </xf>
    <xf numFmtId="0" fontId="4" fillId="0" borderId="66" xfId="0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shrinkToFit="1"/>
    </xf>
    <xf numFmtId="0" fontId="4" fillId="34" borderId="49" xfId="0" applyFont="1" applyFill="1" applyBorder="1" applyAlignment="1">
      <alignment vertical="center" wrapText="1" shrinkToFit="1"/>
    </xf>
    <xf numFmtId="0" fontId="4" fillId="34" borderId="65" xfId="0" applyFont="1" applyFill="1" applyBorder="1" applyAlignment="1">
      <alignment vertical="center" wrapText="1" shrinkToFit="1"/>
    </xf>
    <xf numFmtId="0" fontId="4" fillId="34" borderId="65" xfId="0" applyFont="1" applyFill="1" applyBorder="1" applyAlignment="1">
      <alignment vertical="center" shrinkToFit="1"/>
    </xf>
    <xf numFmtId="0" fontId="4" fillId="34" borderId="49" xfId="0" applyFont="1" applyFill="1" applyBorder="1" applyAlignment="1">
      <alignment horizontal="left" vertical="center" wrapText="1" shrinkToFit="1"/>
    </xf>
    <xf numFmtId="0" fontId="4" fillId="34" borderId="65" xfId="0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left" vertical="center" wrapText="1" shrinkToFit="1"/>
    </xf>
    <xf numFmtId="0" fontId="4" fillId="34" borderId="12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4" fillId="33" borderId="49" xfId="0" applyFont="1" applyFill="1" applyBorder="1" applyAlignment="1">
      <alignment vertical="center" shrinkToFit="1"/>
    </xf>
    <xf numFmtId="49" fontId="11" fillId="0" borderId="53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wrapText="1" shrinkToFit="1"/>
    </xf>
    <xf numFmtId="0" fontId="4" fillId="0" borderId="25" xfId="0" applyFont="1" applyBorder="1" applyAlignment="1">
      <alignment horizontal="left" shrinkToFit="1"/>
    </xf>
    <xf numFmtId="49" fontId="11" fillId="0" borderId="57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4" fillId="0" borderId="49" xfId="0" applyFont="1" applyBorder="1" applyAlignment="1">
      <alignment vertical="center" wrapText="1" shrinkToFit="1"/>
    </xf>
    <xf numFmtId="0" fontId="4" fillId="0" borderId="65" xfId="0" applyFont="1" applyBorder="1" applyAlignment="1">
      <alignment vertical="center" wrapText="1" shrinkToFit="1"/>
    </xf>
    <xf numFmtId="0" fontId="4" fillId="34" borderId="50" xfId="0" applyFont="1" applyFill="1" applyBorder="1" applyAlignment="1">
      <alignment vertical="center" wrapText="1" shrinkToFit="1"/>
    </xf>
    <xf numFmtId="0" fontId="4" fillId="34" borderId="51" xfId="0" applyFont="1" applyFill="1" applyBorder="1" applyAlignment="1">
      <alignment vertical="center" wrapText="1" shrinkToFit="1"/>
    </xf>
    <xf numFmtId="0" fontId="4" fillId="0" borderId="49" xfId="0" applyFont="1" applyFill="1" applyBorder="1" applyAlignment="1">
      <alignment vertical="center" wrapText="1" shrinkToFit="1"/>
    </xf>
    <xf numFmtId="0" fontId="4" fillId="0" borderId="65" xfId="0" applyFont="1" applyFill="1" applyBorder="1" applyAlignment="1">
      <alignment vertical="center" wrapText="1" shrinkToFit="1"/>
    </xf>
    <xf numFmtId="0" fontId="4" fillId="34" borderId="40" xfId="0" applyFont="1" applyFill="1" applyBorder="1" applyAlignment="1">
      <alignment vertical="center" wrapText="1" shrinkToFit="1"/>
    </xf>
    <xf numFmtId="0" fontId="4" fillId="34" borderId="52" xfId="0" applyFont="1" applyFill="1" applyBorder="1" applyAlignment="1">
      <alignment vertical="center" wrapText="1" shrinkToFit="1"/>
    </xf>
    <xf numFmtId="0" fontId="4" fillId="0" borderId="58" xfId="0" applyFont="1" applyBorder="1" applyAlignment="1">
      <alignment vertical="center" wrapText="1" shrinkToFit="1"/>
    </xf>
    <xf numFmtId="0" fontId="4" fillId="0" borderId="54" xfId="0" applyFont="1" applyBorder="1" applyAlignment="1">
      <alignment vertical="center" wrapText="1" shrinkToFit="1"/>
    </xf>
    <xf numFmtId="0" fontId="4" fillId="0" borderId="50" xfId="0" applyFont="1" applyBorder="1" applyAlignment="1">
      <alignment vertical="center" wrapText="1" shrinkToFit="1"/>
    </xf>
    <xf numFmtId="0" fontId="4" fillId="0" borderId="51" xfId="0" applyFont="1" applyBorder="1" applyAlignment="1">
      <alignment vertical="center" wrapText="1" shrinkToFit="1"/>
    </xf>
    <xf numFmtId="0" fontId="4" fillId="0" borderId="50" xfId="0" applyFont="1" applyFill="1" applyBorder="1" applyAlignment="1">
      <alignment vertical="center" wrapText="1" shrinkToFit="1"/>
    </xf>
    <xf numFmtId="0" fontId="4" fillId="0" borderId="51" xfId="0" applyFont="1" applyFill="1" applyBorder="1" applyAlignment="1">
      <alignment vertical="center" wrapText="1" shrinkToFit="1"/>
    </xf>
    <xf numFmtId="0" fontId="0" fillId="0" borderId="65" xfId="0" applyFill="1" applyBorder="1" applyAlignment="1">
      <alignment vertical="center" wrapText="1" shrinkToFit="1"/>
    </xf>
    <xf numFmtId="0" fontId="4" fillId="0" borderId="40" xfId="0" applyFont="1" applyBorder="1" applyAlignment="1">
      <alignment vertical="center" wrapText="1" shrinkToFit="1"/>
    </xf>
    <xf numFmtId="0" fontId="4" fillId="0" borderId="52" xfId="0" applyFont="1" applyBorder="1" applyAlignment="1">
      <alignment vertical="center" wrapText="1" shrinkToFit="1"/>
    </xf>
    <xf numFmtId="0" fontId="4" fillId="0" borderId="49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51" xfId="0" applyFont="1" applyFill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5" xfId="0" applyFont="1" applyFill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34" borderId="49" xfId="0" applyFont="1" applyFill="1" applyBorder="1" applyAlignment="1">
      <alignment vertical="center" shrinkToFit="1"/>
    </xf>
    <xf numFmtId="0" fontId="4" fillId="0" borderId="54" xfId="0" applyFont="1" applyBorder="1" applyAlignment="1">
      <alignment vertical="center" shrinkToFit="1"/>
    </xf>
    <xf numFmtId="0" fontId="4" fillId="0" borderId="34" xfId="0" applyFont="1" applyBorder="1" applyAlignment="1">
      <alignment vertical="center" wrapText="1" shrinkToFit="1"/>
    </xf>
    <xf numFmtId="0" fontId="4" fillId="0" borderId="36" xfId="0" applyFont="1" applyBorder="1" applyAlignment="1">
      <alignment vertical="center" shrinkToFit="1"/>
    </xf>
    <xf numFmtId="0" fontId="4" fillId="33" borderId="15" xfId="0" applyFont="1" applyFill="1" applyBorder="1" applyAlignment="1">
      <alignment horizontal="left" vertical="center" wrapText="1" shrinkToFit="1"/>
    </xf>
    <xf numFmtId="0" fontId="4" fillId="33" borderId="16" xfId="0" applyFont="1" applyFill="1" applyBorder="1" applyAlignment="1">
      <alignment horizontal="left" vertical="center" shrinkToFit="1"/>
    </xf>
    <xf numFmtId="0" fontId="4" fillId="34" borderId="67" xfId="0" applyFont="1" applyFill="1" applyBorder="1" applyAlignment="1">
      <alignment vertical="center" wrapText="1" shrinkToFit="1"/>
    </xf>
    <xf numFmtId="0" fontId="4" fillId="34" borderId="68" xfId="0" applyFont="1" applyFill="1" applyBorder="1" applyAlignment="1">
      <alignment vertical="center" shrinkToFit="1"/>
    </xf>
    <xf numFmtId="0" fontId="4" fillId="0" borderId="67" xfId="0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0" fontId="4" fillId="0" borderId="50" xfId="0" applyFont="1" applyBorder="1" applyAlignment="1">
      <alignment vertical="top" wrapText="1" shrinkToFit="1"/>
    </xf>
    <xf numFmtId="0" fontId="0" fillId="0" borderId="51" xfId="0" applyBorder="1" applyAlignment="1">
      <alignment vertical="top" wrapText="1" shrinkToFit="1"/>
    </xf>
    <xf numFmtId="0" fontId="4" fillId="0" borderId="65" xfId="0" applyFont="1" applyFill="1" applyBorder="1" applyAlignment="1">
      <alignment horizontal="left" vertical="center" wrapText="1" shrinkToFit="1"/>
    </xf>
    <xf numFmtId="0" fontId="4" fillId="0" borderId="67" xfId="0" applyFont="1" applyFill="1" applyBorder="1" applyAlignment="1">
      <alignment vertical="center" wrapText="1" shrinkToFit="1"/>
    </xf>
    <xf numFmtId="0" fontId="4" fillId="0" borderId="68" xfId="0" applyFont="1" applyFill="1" applyBorder="1" applyAlignment="1">
      <alignment vertical="center" shrinkToFit="1"/>
    </xf>
    <xf numFmtId="0" fontId="4" fillId="0" borderId="66" xfId="0" applyFont="1" applyBorder="1" applyAlignment="1">
      <alignment horizontal="left" vertical="center" wrapText="1" shrinkToFit="1"/>
    </xf>
    <xf numFmtId="0" fontId="4" fillId="0" borderId="66" xfId="0" applyFont="1" applyBorder="1" applyAlignment="1">
      <alignment vertical="center" shrinkToFit="1"/>
    </xf>
    <xf numFmtId="0" fontId="4" fillId="33" borderId="66" xfId="0" applyFont="1" applyFill="1" applyBorder="1" applyAlignment="1">
      <alignment vertical="center" shrinkToFit="1"/>
    </xf>
    <xf numFmtId="0" fontId="4" fillId="33" borderId="66" xfId="0" applyFont="1" applyFill="1" applyBorder="1" applyAlignment="1">
      <alignment horizontal="left" vertical="center" wrapText="1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4" fillId="0" borderId="63" xfId="0" applyFont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shrinkToFit="1"/>
    </xf>
    <xf numFmtId="49" fontId="5" fillId="0" borderId="57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shrinkToFit="1"/>
    </xf>
    <xf numFmtId="0" fontId="5" fillId="0" borderId="49" xfId="0" applyFont="1" applyBorder="1" applyAlignment="1">
      <alignment horizontal="left" vertical="center" wrapText="1" shrinkToFit="1"/>
    </xf>
    <xf numFmtId="0" fontId="5" fillId="0" borderId="65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5" fillId="0" borderId="11" xfId="0" applyFont="1" applyBorder="1" applyAlignment="1">
      <alignment vertical="center" wrapText="1" shrinkToFit="1"/>
    </xf>
    <xf numFmtId="0" fontId="15" fillId="0" borderId="12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34" borderId="49" xfId="0" applyFont="1" applyFill="1" applyBorder="1" applyAlignment="1">
      <alignment vertical="center" wrapText="1" shrinkToFit="1"/>
    </xf>
    <xf numFmtId="0" fontId="3" fillId="33" borderId="65" xfId="0" applyFont="1" applyFill="1" applyBorder="1" applyAlignment="1">
      <alignment vertical="center" shrinkToFit="1"/>
    </xf>
    <xf numFmtId="0" fontId="3" fillId="0" borderId="6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49" xfId="0" applyFont="1" applyFill="1" applyBorder="1" applyAlignment="1">
      <alignment vertical="center" shrinkToFit="1"/>
    </xf>
    <xf numFmtId="0" fontId="3" fillId="0" borderId="65" xfId="0" applyFont="1" applyFill="1" applyBorder="1" applyAlignment="1">
      <alignment vertical="center" shrinkToFit="1"/>
    </xf>
    <xf numFmtId="0" fontId="3" fillId="0" borderId="6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shrinkToFit="1"/>
    </xf>
    <xf numFmtId="0" fontId="3" fillId="34" borderId="50" xfId="0" applyFont="1" applyFill="1" applyBorder="1" applyAlignment="1">
      <alignment vertical="center" wrapText="1" shrinkToFit="1"/>
    </xf>
    <xf numFmtId="0" fontId="3" fillId="33" borderId="51" xfId="0" applyFont="1" applyFill="1" applyBorder="1" applyAlignment="1">
      <alignment vertical="center" shrinkToFit="1"/>
    </xf>
    <xf numFmtId="0" fontId="4" fillId="0" borderId="0" xfId="0" applyFont="1" applyAlignment="1">
      <alignment horizontal="center" shrinkToFit="1"/>
    </xf>
    <xf numFmtId="0" fontId="4" fillId="0" borderId="69" xfId="0" applyFont="1" applyBorder="1" applyAlignment="1">
      <alignment vertical="center" wrapText="1" shrinkToFit="1"/>
    </xf>
    <xf numFmtId="0" fontId="4" fillId="0" borderId="70" xfId="0" applyFont="1" applyBorder="1" applyAlignment="1">
      <alignment vertical="center" shrinkToFit="1"/>
    </xf>
    <xf numFmtId="0" fontId="4" fillId="34" borderId="50" xfId="0" applyFont="1" applyFill="1" applyBorder="1" applyAlignment="1">
      <alignment vertical="center" shrinkToFit="1"/>
    </xf>
    <xf numFmtId="0" fontId="4" fillId="34" borderId="51" xfId="0" applyFont="1" applyFill="1" applyBorder="1" applyAlignment="1">
      <alignment vertical="center" shrinkToFit="1"/>
    </xf>
    <xf numFmtId="0" fontId="4" fillId="34" borderId="40" xfId="0" applyFont="1" applyFill="1" applyBorder="1" applyAlignment="1">
      <alignment vertical="center" shrinkToFit="1"/>
    </xf>
    <xf numFmtId="0" fontId="4" fillId="34" borderId="52" xfId="0" applyFont="1" applyFill="1" applyBorder="1" applyAlignment="1">
      <alignment vertical="center" shrinkToFit="1"/>
    </xf>
    <xf numFmtId="0" fontId="4" fillId="0" borderId="69" xfId="0" applyFont="1" applyBorder="1" applyAlignment="1">
      <alignment vertical="center" shrinkToFit="1"/>
    </xf>
    <xf numFmtId="0" fontId="4" fillId="34" borderId="69" xfId="0" applyFont="1" applyFill="1" applyBorder="1" applyAlignment="1">
      <alignment vertical="center" shrinkToFit="1"/>
    </xf>
    <xf numFmtId="0" fontId="4" fillId="34" borderId="70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vertical="center" shrinkToFit="1"/>
    </xf>
    <xf numFmtId="0" fontId="4" fillId="0" borderId="67" xfId="0" applyFont="1" applyBorder="1" applyAlignment="1">
      <alignment vertical="center" wrapText="1" shrinkToFit="1"/>
    </xf>
    <xf numFmtId="0" fontId="4" fillId="34" borderId="58" xfId="0" applyFont="1" applyFill="1" applyBorder="1" applyAlignment="1">
      <alignment vertical="center" wrapText="1" shrinkToFit="1"/>
    </xf>
    <xf numFmtId="0" fontId="4" fillId="34" borderId="54" xfId="0" applyFont="1" applyFill="1" applyBorder="1" applyAlignment="1">
      <alignment vertical="center" shrinkToFit="1"/>
    </xf>
    <xf numFmtId="0" fontId="4" fillId="0" borderId="27" xfId="0" applyFont="1" applyBorder="1" applyAlignment="1">
      <alignment horizontal="right" shrinkToFit="1"/>
    </xf>
    <xf numFmtId="0" fontId="0" fillId="0" borderId="56" xfId="0" applyBorder="1" applyAlignment="1">
      <alignment horizontal="right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0" fontId="4" fillId="0" borderId="72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view="pageLayout" zoomScale="50" zoomScaleNormal="50" zoomScaleSheetLayoutView="50" zoomScalePageLayoutView="50" workbookViewId="0" topLeftCell="A1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25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93</v>
      </c>
      <c r="C2" s="282" t="s">
        <v>94</v>
      </c>
      <c r="D2" s="283"/>
    </row>
    <row r="3" spans="1:16" s="21" customFormat="1" ht="18" customHeight="1">
      <c r="A3" s="44" t="s">
        <v>259</v>
      </c>
      <c r="B3" s="45"/>
      <c r="C3" s="284"/>
      <c r="D3" s="285"/>
      <c r="F3" s="286" t="s">
        <v>96</v>
      </c>
      <c r="G3" s="286"/>
      <c r="P3" s="287" t="s">
        <v>33</v>
      </c>
    </row>
    <row r="4" spans="1:16" s="21" customFormat="1" ht="28.5" customHeight="1" thickBot="1">
      <c r="A4" s="42" t="s">
        <v>97</v>
      </c>
      <c r="B4" s="43"/>
      <c r="C4" s="289"/>
      <c r="D4" s="290"/>
      <c r="F4" s="39"/>
      <c r="G4" s="291" t="s">
        <v>361</v>
      </c>
      <c r="H4" s="292"/>
      <c r="I4" s="292"/>
      <c r="J4" s="292"/>
      <c r="K4" s="23"/>
      <c r="O4" s="22" t="s">
        <v>56</v>
      </c>
      <c r="P4" s="288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98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89.25" customHeight="1">
      <c r="A8" s="16"/>
      <c r="B8" s="9"/>
      <c r="C8" s="9"/>
      <c r="D8" s="298"/>
      <c r="E8" s="299"/>
      <c r="F8" s="27"/>
      <c r="G8" s="28"/>
      <c r="H8" s="28">
        <f>F8*G8</f>
        <v>0</v>
      </c>
      <c r="I8" s="28"/>
      <c r="J8" s="28"/>
      <c r="K8" s="28">
        <f>I8*J8</f>
        <v>0</v>
      </c>
      <c r="L8" s="28">
        <f>F8-I8</f>
        <v>0</v>
      </c>
      <c r="M8" s="28">
        <f>G8</f>
        <v>0</v>
      </c>
      <c r="N8" s="29">
        <f>H8-K8</f>
        <v>0</v>
      </c>
      <c r="O8" s="30"/>
      <c r="P8" s="10"/>
    </row>
    <row r="9" spans="1:16" ht="89.25" customHeight="1">
      <c r="A9" s="16"/>
      <c r="B9" s="9"/>
      <c r="C9" s="9"/>
      <c r="D9" s="298"/>
      <c r="E9" s="299"/>
      <c r="F9" s="27"/>
      <c r="G9" s="28"/>
      <c r="H9" s="28">
        <f>F9*G9</f>
        <v>0</v>
      </c>
      <c r="I9" s="28"/>
      <c r="J9" s="28"/>
      <c r="K9" s="28">
        <f>I9*J9</f>
        <v>0</v>
      </c>
      <c r="L9" s="28">
        <f>F9-I9</f>
        <v>0</v>
      </c>
      <c r="M9" s="28">
        <f>G9</f>
        <v>0</v>
      </c>
      <c r="N9" s="29">
        <f>H9-K9</f>
        <v>0</v>
      </c>
      <c r="O9" s="30"/>
      <c r="P9" s="10"/>
    </row>
    <row r="10" spans="1:16" ht="89.25" customHeight="1">
      <c r="A10" s="16"/>
      <c r="B10" s="9"/>
      <c r="C10" s="9"/>
      <c r="D10" s="298"/>
      <c r="E10" s="299"/>
      <c r="F10" s="27"/>
      <c r="G10" s="28"/>
      <c r="H10" s="28">
        <f aca="true" t="shared" si="0" ref="H10:H16">F10*G10</f>
        <v>0</v>
      </c>
      <c r="I10" s="28"/>
      <c r="J10" s="28"/>
      <c r="K10" s="28">
        <f aca="true" t="shared" si="1" ref="K10:K16">I10*J10</f>
        <v>0</v>
      </c>
      <c r="L10" s="28">
        <f aca="true" t="shared" si="2" ref="L10:L16">F10-I10</f>
        <v>0</v>
      </c>
      <c r="M10" s="28">
        <f aca="true" t="shared" si="3" ref="M10:M16">G10</f>
        <v>0</v>
      </c>
      <c r="N10" s="29">
        <f aca="true" t="shared" si="4" ref="N10:N16">H10-K10</f>
        <v>0</v>
      </c>
      <c r="O10" s="30"/>
      <c r="P10" s="10"/>
    </row>
    <row r="11" spans="1:16" ht="89.25" customHeight="1">
      <c r="A11" s="16"/>
      <c r="B11" s="5"/>
      <c r="C11" s="9"/>
      <c r="D11" s="307"/>
      <c r="E11" s="308"/>
      <c r="F11" s="31"/>
      <c r="G11" s="32"/>
      <c r="H11" s="28">
        <f t="shared" si="0"/>
        <v>0</v>
      </c>
      <c r="I11" s="32"/>
      <c r="J11" s="28"/>
      <c r="K11" s="28">
        <f t="shared" si="1"/>
        <v>0</v>
      </c>
      <c r="L11" s="28">
        <f t="shared" si="2"/>
        <v>0</v>
      </c>
      <c r="M11" s="28">
        <f t="shared" si="3"/>
        <v>0</v>
      </c>
      <c r="N11" s="29">
        <f t="shared" si="4"/>
        <v>0</v>
      </c>
      <c r="O11" s="34"/>
      <c r="P11" s="10"/>
    </row>
    <row r="12" spans="1:16" ht="89.25" customHeight="1">
      <c r="A12" s="16"/>
      <c r="B12" s="5"/>
      <c r="C12" s="9"/>
      <c r="D12" s="307"/>
      <c r="E12" s="308"/>
      <c r="F12" s="31"/>
      <c r="G12" s="32"/>
      <c r="H12" s="28">
        <f t="shared" si="0"/>
        <v>0</v>
      </c>
      <c r="I12" s="32"/>
      <c r="J12" s="28"/>
      <c r="K12" s="28">
        <f t="shared" si="1"/>
        <v>0</v>
      </c>
      <c r="L12" s="28">
        <f t="shared" si="2"/>
        <v>0</v>
      </c>
      <c r="M12" s="28">
        <f t="shared" si="3"/>
        <v>0</v>
      </c>
      <c r="N12" s="29">
        <f t="shared" si="4"/>
        <v>0</v>
      </c>
      <c r="O12" s="34"/>
      <c r="P12" s="10"/>
    </row>
    <row r="13" spans="1:16" ht="66.75" customHeight="1">
      <c r="A13" s="17"/>
      <c r="B13" s="5"/>
      <c r="C13" s="5"/>
      <c r="D13" s="307"/>
      <c r="E13" s="308"/>
      <c r="F13" s="31"/>
      <c r="G13" s="32"/>
      <c r="H13" s="28">
        <f t="shared" si="0"/>
        <v>0</v>
      </c>
      <c r="I13" s="32"/>
      <c r="J13" s="28"/>
      <c r="K13" s="28">
        <f t="shared" si="1"/>
        <v>0</v>
      </c>
      <c r="L13" s="28">
        <f t="shared" si="2"/>
        <v>0</v>
      </c>
      <c r="M13" s="28">
        <f t="shared" si="3"/>
        <v>0</v>
      </c>
      <c r="N13" s="29">
        <f t="shared" si="4"/>
        <v>0</v>
      </c>
      <c r="O13" s="34"/>
      <c r="P13" s="6"/>
    </row>
    <row r="14" spans="1:16" ht="66.75" customHeight="1">
      <c r="A14" s="17"/>
      <c r="B14" s="5"/>
      <c r="C14" s="5"/>
      <c r="D14" s="307"/>
      <c r="E14" s="308"/>
      <c r="F14" s="31"/>
      <c r="G14" s="32"/>
      <c r="H14" s="28">
        <f t="shared" si="0"/>
        <v>0</v>
      </c>
      <c r="I14" s="32"/>
      <c r="J14" s="28"/>
      <c r="K14" s="28">
        <f t="shared" si="1"/>
        <v>0</v>
      </c>
      <c r="L14" s="28">
        <f t="shared" si="2"/>
        <v>0</v>
      </c>
      <c r="M14" s="28">
        <f t="shared" si="3"/>
        <v>0</v>
      </c>
      <c r="N14" s="29">
        <f t="shared" si="4"/>
        <v>0</v>
      </c>
      <c r="O14" s="34"/>
      <c r="P14" s="6"/>
    </row>
    <row r="15" spans="1:16" ht="66.75" customHeight="1">
      <c r="A15" s="17"/>
      <c r="B15" s="5"/>
      <c r="C15" s="5"/>
      <c r="D15" s="307"/>
      <c r="E15" s="308"/>
      <c r="F15" s="31"/>
      <c r="G15" s="32"/>
      <c r="H15" s="28">
        <f t="shared" si="0"/>
        <v>0</v>
      </c>
      <c r="I15" s="32"/>
      <c r="J15" s="28"/>
      <c r="K15" s="28">
        <f t="shared" si="1"/>
        <v>0</v>
      </c>
      <c r="L15" s="28">
        <f t="shared" si="2"/>
        <v>0</v>
      </c>
      <c r="M15" s="28">
        <f t="shared" si="3"/>
        <v>0</v>
      </c>
      <c r="N15" s="29">
        <f t="shared" si="4"/>
        <v>0</v>
      </c>
      <c r="O15" s="34"/>
      <c r="P15" s="6"/>
    </row>
    <row r="16" spans="1:16" ht="66.75" customHeight="1" thickBot="1">
      <c r="A16" s="18"/>
      <c r="B16" s="7"/>
      <c r="C16" s="139"/>
      <c r="D16" s="309"/>
      <c r="E16" s="310"/>
      <c r="F16" s="35"/>
      <c r="G16" s="36"/>
      <c r="H16" s="36">
        <f t="shared" si="0"/>
        <v>0</v>
      </c>
      <c r="I16" s="36"/>
      <c r="J16" s="36"/>
      <c r="K16" s="36">
        <f t="shared" si="1"/>
        <v>0</v>
      </c>
      <c r="L16" s="36">
        <f t="shared" si="2"/>
        <v>0</v>
      </c>
      <c r="M16" s="36">
        <f t="shared" si="3"/>
        <v>0</v>
      </c>
      <c r="N16" s="37">
        <f t="shared" si="4"/>
        <v>0</v>
      </c>
      <c r="O16" s="38"/>
      <c r="P16" s="8"/>
    </row>
    <row r="17" spans="1:16" ht="15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0" s="20" customFormat="1" ht="19.5" customHeight="1">
      <c r="B18" s="20" t="s">
        <v>9</v>
      </c>
      <c r="J18" s="20" t="s">
        <v>12</v>
      </c>
    </row>
    <row r="19" spans="2:10" s="20" customFormat="1" ht="19.5" customHeight="1">
      <c r="B19" s="20" t="s">
        <v>10</v>
      </c>
      <c r="J19" s="20" t="s">
        <v>13</v>
      </c>
    </row>
    <row r="20" spans="2:10" s="20" customFormat="1" ht="19.5" customHeight="1">
      <c r="B20" s="20" t="s">
        <v>11</v>
      </c>
      <c r="J20" s="20" t="s">
        <v>14</v>
      </c>
    </row>
    <row r="21" s="1" customFormat="1" ht="24.75" customHeight="1"/>
    <row r="22" s="1" customFormat="1" ht="24.75" customHeight="1"/>
    <row r="23" s="1" customFormat="1" ht="24.75" customHeight="1"/>
    <row r="24" s="1" customFormat="1" ht="18.75"/>
    <row r="25" s="1" customFormat="1" ht="18.75"/>
    <row r="26" s="1" customFormat="1" ht="18.75"/>
    <row r="27" s="1" customFormat="1" ht="18.75"/>
  </sheetData>
  <sheetProtection/>
  <mergeCells count="22">
    <mergeCell ref="D15:E15"/>
    <mergeCell ref="D16:E16"/>
    <mergeCell ref="D14:E14"/>
    <mergeCell ref="D13:E13"/>
    <mergeCell ref="D9:E9"/>
    <mergeCell ref="D10:E10"/>
    <mergeCell ref="D11:E11"/>
    <mergeCell ref="D12:E12"/>
    <mergeCell ref="L6:N6"/>
    <mergeCell ref="P6:P7"/>
    <mergeCell ref="D8:E8"/>
    <mergeCell ref="A6:A7"/>
    <mergeCell ref="D6:E7"/>
    <mergeCell ref="F6:H6"/>
    <mergeCell ref="I6:K6"/>
    <mergeCell ref="A1:P1"/>
    <mergeCell ref="C2:D2"/>
    <mergeCell ref="C3:D3"/>
    <mergeCell ref="F3:G3"/>
    <mergeCell ref="P3:P4"/>
    <mergeCell ref="C4:D4"/>
    <mergeCell ref="G4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view="pageLayout" zoomScaleNormal="50" workbookViewId="0" topLeftCell="A16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1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287" t="s">
        <v>33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34</v>
      </c>
      <c r="H4" s="292"/>
      <c r="I4" s="292"/>
      <c r="J4" s="292"/>
      <c r="K4" s="23"/>
      <c r="O4" s="22" t="s">
        <v>26</v>
      </c>
      <c r="P4" s="288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66.75" customHeight="1">
      <c r="A8" s="131" t="s">
        <v>29</v>
      </c>
      <c r="B8" s="132"/>
      <c r="C8" s="132" t="s">
        <v>30</v>
      </c>
      <c r="D8" s="346" t="s">
        <v>69</v>
      </c>
      <c r="E8" s="368"/>
      <c r="F8" s="113">
        <v>3</v>
      </c>
      <c r="G8" s="114">
        <v>16000</v>
      </c>
      <c r="H8" s="114">
        <f aca="true" t="shared" si="0" ref="H8:H13">F8*G8</f>
        <v>48000</v>
      </c>
      <c r="I8" s="114"/>
      <c r="J8" s="114"/>
      <c r="K8" s="114">
        <f aca="true" t="shared" si="1" ref="K8:K13">I8*J8</f>
        <v>0</v>
      </c>
      <c r="L8" s="114">
        <f aca="true" t="shared" si="2" ref="L8:L13">F8-I8</f>
        <v>3</v>
      </c>
      <c r="M8" s="114">
        <f aca="true" t="shared" si="3" ref="M8:M13">G8</f>
        <v>16000</v>
      </c>
      <c r="N8" s="115">
        <f aca="true" t="shared" si="4" ref="N8:N13">H8-K8</f>
        <v>48000</v>
      </c>
      <c r="O8" s="163"/>
      <c r="P8" s="223" t="s">
        <v>205</v>
      </c>
    </row>
    <row r="9" spans="1:16" ht="66.75" customHeight="1">
      <c r="A9" s="17" t="s">
        <v>29</v>
      </c>
      <c r="B9" s="5"/>
      <c r="C9" s="5" t="s">
        <v>30</v>
      </c>
      <c r="D9" s="338" t="s">
        <v>74</v>
      </c>
      <c r="E9" s="356"/>
      <c r="F9" s="31">
        <v>1</v>
      </c>
      <c r="G9" s="32">
        <v>19000</v>
      </c>
      <c r="H9" s="32">
        <f t="shared" si="0"/>
        <v>19000</v>
      </c>
      <c r="I9" s="32"/>
      <c r="J9" s="32"/>
      <c r="K9" s="32">
        <f t="shared" si="1"/>
        <v>0</v>
      </c>
      <c r="L9" s="32">
        <f t="shared" si="2"/>
        <v>1</v>
      </c>
      <c r="M9" s="32">
        <f t="shared" si="3"/>
        <v>19000</v>
      </c>
      <c r="N9" s="33">
        <f t="shared" si="4"/>
        <v>19000</v>
      </c>
      <c r="O9" s="34"/>
      <c r="P9" s="148" t="s">
        <v>205</v>
      </c>
    </row>
    <row r="10" spans="1:16" ht="66.75" customHeight="1">
      <c r="A10" s="17" t="s">
        <v>29</v>
      </c>
      <c r="B10" s="5"/>
      <c r="C10" s="5" t="s">
        <v>30</v>
      </c>
      <c r="D10" s="338" t="s">
        <v>75</v>
      </c>
      <c r="E10" s="356"/>
      <c r="F10" s="31">
        <v>1</v>
      </c>
      <c r="G10" s="32">
        <v>18000</v>
      </c>
      <c r="H10" s="32">
        <f t="shared" si="0"/>
        <v>18000</v>
      </c>
      <c r="I10" s="32"/>
      <c r="J10" s="32"/>
      <c r="K10" s="32">
        <f t="shared" si="1"/>
        <v>0</v>
      </c>
      <c r="L10" s="32">
        <f t="shared" si="2"/>
        <v>1</v>
      </c>
      <c r="M10" s="32">
        <f t="shared" si="3"/>
        <v>18000</v>
      </c>
      <c r="N10" s="33">
        <f t="shared" si="4"/>
        <v>18000</v>
      </c>
      <c r="O10" s="34"/>
      <c r="P10" s="144" t="s">
        <v>205</v>
      </c>
    </row>
    <row r="11" spans="1:16" ht="66.75" customHeight="1">
      <c r="A11" s="17" t="s">
        <v>87</v>
      </c>
      <c r="B11" s="5"/>
      <c r="C11" s="5" t="s">
        <v>30</v>
      </c>
      <c r="D11" s="338" t="s">
        <v>125</v>
      </c>
      <c r="E11" s="356"/>
      <c r="F11" s="31">
        <v>2</v>
      </c>
      <c r="G11" s="32">
        <v>39800</v>
      </c>
      <c r="H11" s="32">
        <f t="shared" si="0"/>
        <v>79600</v>
      </c>
      <c r="I11" s="32"/>
      <c r="J11" s="32"/>
      <c r="K11" s="32">
        <f t="shared" si="1"/>
        <v>0</v>
      </c>
      <c r="L11" s="32">
        <f t="shared" si="2"/>
        <v>2</v>
      </c>
      <c r="M11" s="32">
        <f t="shared" si="3"/>
        <v>39800</v>
      </c>
      <c r="N11" s="33">
        <f t="shared" si="4"/>
        <v>79600</v>
      </c>
      <c r="O11" s="239" t="s">
        <v>591</v>
      </c>
      <c r="P11" s="144" t="s">
        <v>159</v>
      </c>
    </row>
    <row r="12" spans="1:16" ht="66.75" customHeight="1">
      <c r="A12" s="17" t="s">
        <v>87</v>
      </c>
      <c r="B12" s="5"/>
      <c r="C12" s="5" t="s">
        <v>30</v>
      </c>
      <c r="D12" s="338" t="s">
        <v>125</v>
      </c>
      <c r="E12" s="356"/>
      <c r="F12" s="31">
        <v>1</v>
      </c>
      <c r="G12" s="32">
        <v>39800</v>
      </c>
      <c r="H12" s="32">
        <f t="shared" si="0"/>
        <v>39800</v>
      </c>
      <c r="I12" s="32"/>
      <c r="J12" s="32"/>
      <c r="K12" s="32">
        <f t="shared" si="1"/>
        <v>0</v>
      </c>
      <c r="L12" s="32">
        <f t="shared" si="2"/>
        <v>1</v>
      </c>
      <c r="M12" s="32">
        <f t="shared" si="3"/>
        <v>39800</v>
      </c>
      <c r="N12" s="33">
        <f t="shared" si="4"/>
        <v>39800</v>
      </c>
      <c r="O12" s="244" t="s">
        <v>592</v>
      </c>
      <c r="P12" s="144" t="s">
        <v>159</v>
      </c>
    </row>
    <row r="13" spans="1:16" ht="81.75" customHeight="1">
      <c r="A13" s="17" t="s">
        <v>87</v>
      </c>
      <c r="B13" s="5"/>
      <c r="C13" s="5" t="s">
        <v>30</v>
      </c>
      <c r="D13" s="338" t="s">
        <v>249</v>
      </c>
      <c r="E13" s="356"/>
      <c r="F13" s="31">
        <v>2</v>
      </c>
      <c r="G13" s="32">
        <v>15000</v>
      </c>
      <c r="H13" s="32">
        <f t="shared" si="0"/>
        <v>30000</v>
      </c>
      <c r="I13" s="32"/>
      <c r="J13" s="32"/>
      <c r="K13" s="32">
        <f t="shared" si="1"/>
        <v>0</v>
      </c>
      <c r="L13" s="32">
        <f t="shared" si="2"/>
        <v>2</v>
      </c>
      <c r="M13" s="32">
        <f t="shared" si="3"/>
        <v>15000</v>
      </c>
      <c r="N13" s="33">
        <f t="shared" si="4"/>
        <v>30000</v>
      </c>
      <c r="O13" s="239" t="s">
        <v>593</v>
      </c>
      <c r="P13" s="144" t="s">
        <v>227</v>
      </c>
    </row>
    <row r="14" spans="1:16" ht="66.75" customHeight="1" thickBot="1">
      <c r="A14" s="18"/>
      <c r="B14" s="7"/>
      <c r="C14" s="7"/>
      <c r="D14" s="139"/>
      <c r="E14" s="184"/>
      <c r="F14" s="35"/>
      <c r="G14" s="36"/>
      <c r="H14" s="36">
        <f>F14*G14</f>
        <v>0</v>
      </c>
      <c r="I14" s="36"/>
      <c r="J14" s="36"/>
      <c r="K14" s="36">
        <f>I14*J14</f>
        <v>0</v>
      </c>
      <c r="L14" s="36">
        <f>F14-I14</f>
        <v>0</v>
      </c>
      <c r="M14" s="36">
        <f>G14</f>
        <v>0</v>
      </c>
      <c r="N14" s="37">
        <f>H14-K14</f>
        <v>0</v>
      </c>
      <c r="O14" s="38"/>
      <c r="P14" s="147"/>
    </row>
    <row r="15" spans="1:16" ht="15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0" s="20" customFormat="1" ht="19.5" customHeight="1">
      <c r="B16" s="20" t="s">
        <v>9</v>
      </c>
      <c r="J16" s="20" t="s">
        <v>12</v>
      </c>
    </row>
    <row r="17" spans="2:10" s="20" customFormat="1" ht="19.5" customHeight="1">
      <c r="B17" s="20" t="s">
        <v>10</v>
      </c>
      <c r="J17" s="20" t="s">
        <v>13</v>
      </c>
    </row>
    <row r="18" spans="2:10" s="20" customFormat="1" ht="19.5" customHeight="1">
      <c r="B18" s="20" t="s">
        <v>11</v>
      </c>
      <c r="J18" s="20" t="s">
        <v>14</v>
      </c>
    </row>
    <row r="19" s="1" customFormat="1" ht="24.75" customHeight="1"/>
    <row r="20" s="1" customFormat="1" ht="24.75" customHeight="1"/>
    <row r="21" s="1" customFormat="1" ht="24.75" customHeight="1"/>
    <row r="22" s="1" customFormat="1" ht="18.75"/>
    <row r="23" s="1" customFormat="1" ht="18.75"/>
    <row r="24" s="1" customFormat="1" ht="18.75"/>
    <row r="25" s="1" customFormat="1" ht="18.75"/>
  </sheetData>
  <sheetProtection/>
  <mergeCells count="19">
    <mergeCell ref="A1:P1"/>
    <mergeCell ref="C2:D2"/>
    <mergeCell ref="C3:D3"/>
    <mergeCell ref="F3:G3"/>
    <mergeCell ref="P3:P4"/>
    <mergeCell ref="A6:A7"/>
    <mergeCell ref="D6:E7"/>
    <mergeCell ref="P6:P7"/>
    <mergeCell ref="C4:D4"/>
    <mergeCell ref="D10:E10"/>
    <mergeCell ref="G4:J4"/>
    <mergeCell ref="D12:E12"/>
    <mergeCell ref="D13:E13"/>
    <mergeCell ref="D11:E11"/>
    <mergeCell ref="D8:E8"/>
    <mergeCell ref="D9:E9"/>
    <mergeCell ref="F6:H6"/>
    <mergeCell ref="I6:K6"/>
    <mergeCell ref="L6:N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view="pageLayout" zoomScaleNormal="50" workbookViewId="0" topLeftCell="A16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59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25.5" customHeight="1">
      <c r="A2" s="46"/>
      <c r="B2" s="47" t="s">
        <v>19</v>
      </c>
      <c r="C2" s="282" t="s">
        <v>27</v>
      </c>
      <c r="D2" s="283"/>
      <c r="P2" s="14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N3" s="60"/>
      <c r="P3" s="287" t="s">
        <v>33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55</v>
      </c>
      <c r="H4" s="292"/>
      <c r="I4" s="292"/>
      <c r="J4" s="292"/>
      <c r="K4" s="23"/>
      <c r="N4" s="60"/>
      <c r="O4" s="22" t="s">
        <v>26</v>
      </c>
      <c r="P4" s="288"/>
    </row>
    <row r="5" ht="15" customHeight="1" thickBot="1"/>
    <row r="6" spans="1:16" s="76" customFormat="1" ht="24.75" customHeight="1">
      <c r="A6" s="416" t="s">
        <v>0</v>
      </c>
      <c r="B6" s="74" t="s">
        <v>1</v>
      </c>
      <c r="C6" s="74" t="s">
        <v>3</v>
      </c>
      <c r="D6" s="418" t="s">
        <v>15</v>
      </c>
      <c r="E6" s="419"/>
      <c r="F6" s="422" t="s">
        <v>5</v>
      </c>
      <c r="G6" s="407"/>
      <c r="H6" s="408"/>
      <c r="I6" s="406" t="s">
        <v>6</v>
      </c>
      <c r="J6" s="407"/>
      <c r="K6" s="408"/>
      <c r="L6" s="406" t="s">
        <v>7</v>
      </c>
      <c r="M6" s="407"/>
      <c r="N6" s="413"/>
      <c r="O6" s="75" t="s">
        <v>8</v>
      </c>
      <c r="P6" s="411" t="s">
        <v>98</v>
      </c>
    </row>
    <row r="7" spans="1:16" s="76" customFormat="1" ht="24.75" customHeight="1" thickBot="1">
      <c r="A7" s="417"/>
      <c r="B7" s="77" t="s">
        <v>2</v>
      </c>
      <c r="C7" s="77" t="s">
        <v>4</v>
      </c>
      <c r="D7" s="420"/>
      <c r="E7" s="421"/>
      <c r="F7" s="78" t="s">
        <v>16</v>
      </c>
      <c r="G7" s="77" t="s">
        <v>18</v>
      </c>
      <c r="H7" s="77" t="s">
        <v>17</v>
      </c>
      <c r="I7" s="77" t="s">
        <v>16</v>
      </c>
      <c r="J7" s="77" t="s">
        <v>18</v>
      </c>
      <c r="K7" s="77" t="s">
        <v>17</v>
      </c>
      <c r="L7" s="77" t="s">
        <v>16</v>
      </c>
      <c r="M7" s="77" t="s">
        <v>18</v>
      </c>
      <c r="N7" s="91" t="s">
        <v>17</v>
      </c>
      <c r="O7" s="79" t="s">
        <v>2</v>
      </c>
      <c r="P7" s="412"/>
    </row>
    <row r="8" spans="1:16" s="83" customFormat="1" ht="66.75" customHeight="1">
      <c r="A8" s="80" t="s">
        <v>99</v>
      </c>
      <c r="B8" s="82"/>
      <c r="C8" s="82" t="s">
        <v>30</v>
      </c>
      <c r="D8" s="425" t="s">
        <v>77</v>
      </c>
      <c r="E8" s="426"/>
      <c r="F8" s="101">
        <v>1</v>
      </c>
      <c r="G8" s="95" t="s">
        <v>48</v>
      </c>
      <c r="H8" s="110"/>
      <c r="I8" s="106"/>
      <c r="J8" s="95"/>
      <c r="K8" s="110">
        <f aca="true" t="shared" si="0" ref="K8:K13">I8*J8</f>
        <v>0</v>
      </c>
      <c r="L8" s="98">
        <f aca="true" t="shared" si="1" ref="L8:L13">F8-I8</f>
        <v>1</v>
      </c>
      <c r="M8" s="95" t="s">
        <v>48</v>
      </c>
      <c r="N8" s="100"/>
      <c r="O8" s="31"/>
      <c r="P8" s="215" t="s">
        <v>412</v>
      </c>
    </row>
    <row r="9" spans="1:16" s="83" customFormat="1" ht="66.75" customHeight="1">
      <c r="A9" s="80" t="s">
        <v>106</v>
      </c>
      <c r="B9" s="81"/>
      <c r="C9" s="82" t="s">
        <v>30</v>
      </c>
      <c r="D9" s="409" t="s">
        <v>78</v>
      </c>
      <c r="E9" s="410"/>
      <c r="F9" s="102">
        <v>1</v>
      </c>
      <c r="G9" s="48" t="s">
        <v>48</v>
      </c>
      <c r="H9" s="110"/>
      <c r="I9" s="107"/>
      <c r="J9" s="48"/>
      <c r="K9" s="110">
        <f t="shared" si="0"/>
        <v>0</v>
      </c>
      <c r="L9" s="98">
        <f t="shared" si="1"/>
        <v>1</v>
      </c>
      <c r="M9" s="48" t="s">
        <v>48</v>
      </c>
      <c r="N9" s="100"/>
      <c r="O9" s="31"/>
      <c r="P9" s="215" t="s">
        <v>412</v>
      </c>
    </row>
    <row r="10" spans="1:16" s="83" customFormat="1" ht="66.75" customHeight="1">
      <c r="A10" s="80" t="s">
        <v>106</v>
      </c>
      <c r="B10" s="81"/>
      <c r="C10" s="82" t="s">
        <v>30</v>
      </c>
      <c r="D10" s="409" t="s">
        <v>79</v>
      </c>
      <c r="E10" s="410"/>
      <c r="F10" s="102">
        <v>1</v>
      </c>
      <c r="G10" s="48" t="s">
        <v>48</v>
      </c>
      <c r="H10" s="110"/>
      <c r="I10" s="107"/>
      <c r="J10" s="48"/>
      <c r="K10" s="110">
        <f t="shared" si="0"/>
        <v>0</v>
      </c>
      <c r="L10" s="98">
        <f t="shared" si="1"/>
        <v>1</v>
      </c>
      <c r="M10" s="48" t="s">
        <v>48</v>
      </c>
      <c r="N10" s="100"/>
      <c r="O10" s="31"/>
      <c r="P10" s="215" t="s">
        <v>412</v>
      </c>
    </row>
    <row r="11" spans="1:16" s="83" customFormat="1" ht="66.75" customHeight="1">
      <c r="A11" s="80" t="s">
        <v>107</v>
      </c>
      <c r="B11" s="81"/>
      <c r="C11" s="82" t="s">
        <v>30</v>
      </c>
      <c r="D11" s="409" t="s">
        <v>80</v>
      </c>
      <c r="E11" s="410"/>
      <c r="F11" s="102">
        <v>2</v>
      </c>
      <c r="G11" s="48" t="s">
        <v>48</v>
      </c>
      <c r="H11" s="110"/>
      <c r="I11" s="107"/>
      <c r="J11" s="48"/>
      <c r="K11" s="110">
        <f t="shared" si="0"/>
        <v>0</v>
      </c>
      <c r="L11" s="98">
        <f t="shared" si="1"/>
        <v>2</v>
      </c>
      <c r="M11" s="48" t="s">
        <v>48</v>
      </c>
      <c r="N11" s="100"/>
      <c r="O11" s="31"/>
      <c r="P11" s="215" t="s">
        <v>412</v>
      </c>
    </row>
    <row r="12" spans="1:16" s="83" customFormat="1" ht="66.75" customHeight="1">
      <c r="A12" s="80" t="s">
        <v>106</v>
      </c>
      <c r="B12" s="81"/>
      <c r="C12" s="82" t="s">
        <v>30</v>
      </c>
      <c r="D12" s="409" t="s">
        <v>81</v>
      </c>
      <c r="E12" s="410"/>
      <c r="F12" s="102">
        <v>2</v>
      </c>
      <c r="G12" s="48">
        <v>8000</v>
      </c>
      <c r="H12" s="110">
        <f>F12*G12</f>
        <v>16000</v>
      </c>
      <c r="I12" s="107"/>
      <c r="J12" s="48"/>
      <c r="K12" s="110">
        <f t="shared" si="0"/>
        <v>0</v>
      </c>
      <c r="L12" s="98">
        <f t="shared" si="1"/>
        <v>2</v>
      </c>
      <c r="M12" s="95">
        <f>G12</f>
        <v>8000</v>
      </c>
      <c r="N12" s="100">
        <f>L12*M12</f>
        <v>16000</v>
      </c>
      <c r="O12" s="31"/>
      <c r="P12" s="215" t="s">
        <v>412</v>
      </c>
    </row>
    <row r="13" spans="1:16" s="83" customFormat="1" ht="66.75" customHeight="1" thickBot="1">
      <c r="A13" s="86" t="s">
        <v>87</v>
      </c>
      <c r="B13" s="87"/>
      <c r="C13" s="87" t="s">
        <v>30</v>
      </c>
      <c r="D13" s="423" t="s">
        <v>89</v>
      </c>
      <c r="E13" s="424"/>
      <c r="F13" s="103">
        <v>1</v>
      </c>
      <c r="G13" s="104">
        <v>53900</v>
      </c>
      <c r="H13" s="111">
        <f>F13*G13</f>
        <v>53900</v>
      </c>
      <c r="I13" s="108"/>
      <c r="J13" s="104"/>
      <c r="K13" s="111">
        <f t="shared" si="0"/>
        <v>0</v>
      </c>
      <c r="L13" s="112">
        <f t="shared" si="1"/>
        <v>1</v>
      </c>
      <c r="M13" s="104">
        <f>G13</f>
        <v>53900</v>
      </c>
      <c r="N13" s="105">
        <f>L13*M13</f>
        <v>53900</v>
      </c>
      <c r="O13" s="38" t="s">
        <v>594</v>
      </c>
      <c r="P13" s="88" t="s">
        <v>159</v>
      </c>
    </row>
    <row r="14" spans="1:16" s="83" customFormat="1" ht="66.75" customHeight="1">
      <c r="A14" s="80"/>
      <c r="B14" s="81"/>
      <c r="C14" s="82"/>
      <c r="D14" s="414"/>
      <c r="E14" s="415"/>
      <c r="F14" s="102"/>
      <c r="G14" s="48"/>
      <c r="H14" s="50"/>
      <c r="I14" s="107"/>
      <c r="J14" s="95"/>
      <c r="K14" s="110">
        <f>I14*J14</f>
        <v>0</v>
      </c>
      <c r="L14" s="98">
        <f>F14-I14</f>
        <v>0</v>
      </c>
      <c r="M14" s="95">
        <f>G14</f>
        <v>0</v>
      </c>
      <c r="N14" s="100">
        <f>L14*M14</f>
        <v>0</v>
      </c>
      <c r="O14" s="34"/>
      <c r="P14" s="84"/>
    </row>
    <row r="15" spans="1:16" s="83" customFormat="1" ht="66.75" customHeight="1">
      <c r="A15" s="80"/>
      <c r="B15" s="81"/>
      <c r="C15" s="82"/>
      <c r="D15" s="414"/>
      <c r="E15" s="415"/>
      <c r="F15" s="102"/>
      <c r="G15" s="48"/>
      <c r="H15" s="50"/>
      <c r="I15" s="107"/>
      <c r="J15" s="95"/>
      <c r="K15" s="110">
        <f>I15*J15</f>
        <v>0</v>
      </c>
      <c r="L15" s="98">
        <f>F15-I15</f>
        <v>0</v>
      </c>
      <c r="M15" s="95">
        <f>G15</f>
        <v>0</v>
      </c>
      <c r="N15" s="100">
        <f>L15*M15</f>
        <v>0</v>
      </c>
      <c r="O15" s="34"/>
      <c r="P15" s="84"/>
    </row>
    <row r="16" spans="1:16" s="83" customFormat="1" ht="15.7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2"/>
      <c r="O16" s="89"/>
      <c r="P16" s="89"/>
    </row>
    <row r="17" spans="2:14" s="90" customFormat="1" ht="19.5" customHeight="1">
      <c r="B17" s="90" t="s">
        <v>9</v>
      </c>
      <c r="J17" s="90" t="s">
        <v>12</v>
      </c>
      <c r="N17" s="93"/>
    </row>
    <row r="18" spans="2:14" s="90" customFormat="1" ht="19.5" customHeight="1">
      <c r="B18" s="90" t="s">
        <v>10</v>
      </c>
      <c r="J18" s="90" t="s">
        <v>13</v>
      </c>
      <c r="N18" s="93"/>
    </row>
    <row r="19" spans="2:14" s="90" customFormat="1" ht="19.5" customHeight="1">
      <c r="B19" s="90" t="s">
        <v>11</v>
      </c>
      <c r="J19" s="90" t="s">
        <v>14</v>
      </c>
      <c r="N19" s="93"/>
    </row>
    <row r="20" s="90" customFormat="1" ht="24.75" customHeight="1">
      <c r="N20" s="93"/>
    </row>
    <row r="21" s="90" customFormat="1" ht="24.75" customHeight="1">
      <c r="N21" s="93"/>
    </row>
    <row r="22" s="90" customFormat="1" ht="24.75" customHeight="1">
      <c r="N22" s="93"/>
    </row>
    <row r="23" s="90" customFormat="1" ht="21">
      <c r="N23" s="93"/>
    </row>
    <row r="24" s="90" customFormat="1" ht="21">
      <c r="N24" s="93"/>
    </row>
    <row r="25" s="90" customFormat="1" ht="21">
      <c r="N25" s="93"/>
    </row>
    <row r="26" s="90" customFormat="1" ht="21">
      <c r="N26" s="93"/>
    </row>
    <row r="27" s="83" customFormat="1" ht="21">
      <c r="N27" s="94"/>
    </row>
    <row r="28" s="83" customFormat="1" ht="21">
      <c r="N28" s="94"/>
    </row>
    <row r="29" s="83" customFormat="1" ht="21">
      <c r="N29" s="94"/>
    </row>
    <row r="30" s="83" customFormat="1" ht="21">
      <c r="N30" s="94"/>
    </row>
    <row r="31" s="83" customFormat="1" ht="21">
      <c r="N31" s="94"/>
    </row>
    <row r="32" s="83" customFormat="1" ht="21">
      <c r="N32" s="94"/>
    </row>
    <row r="33" s="83" customFormat="1" ht="21">
      <c r="N33" s="94"/>
    </row>
    <row r="34" s="83" customFormat="1" ht="21">
      <c r="N34" s="94"/>
    </row>
    <row r="35" s="83" customFormat="1" ht="21">
      <c r="N35" s="94"/>
    </row>
  </sheetData>
  <sheetProtection/>
  <mergeCells count="21">
    <mergeCell ref="D9:E9"/>
    <mergeCell ref="L6:N6"/>
    <mergeCell ref="D14:E14"/>
    <mergeCell ref="D15:E15"/>
    <mergeCell ref="A6:A7"/>
    <mergeCell ref="D6:E7"/>
    <mergeCell ref="F6:H6"/>
    <mergeCell ref="D11:E11"/>
    <mergeCell ref="D12:E12"/>
    <mergeCell ref="D13:E13"/>
    <mergeCell ref="D8:E8"/>
    <mergeCell ref="I6:K6"/>
    <mergeCell ref="D10:E10"/>
    <mergeCell ref="P6:P7"/>
    <mergeCell ref="C4:D4"/>
    <mergeCell ref="P3:P4"/>
    <mergeCell ref="A1:P1"/>
    <mergeCell ref="C2:D2"/>
    <mergeCell ref="C3:D3"/>
    <mergeCell ref="F3:G3"/>
    <mergeCell ref="G4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view="pageLayout" zoomScaleNormal="50" zoomScaleSheetLayoutView="50" workbookViewId="0" topLeftCell="A7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427" t="s">
        <v>40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38</v>
      </c>
      <c r="H4" s="292"/>
      <c r="I4" s="292"/>
      <c r="J4" s="292"/>
      <c r="K4" s="23"/>
      <c r="O4" s="22" t="s">
        <v>26</v>
      </c>
      <c r="P4" s="286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66.75" customHeight="1" thickBot="1">
      <c r="A8" s="152" t="s">
        <v>29</v>
      </c>
      <c r="B8" s="153"/>
      <c r="C8" s="153" t="s">
        <v>30</v>
      </c>
      <c r="D8" s="428" t="s">
        <v>129</v>
      </c>
      <c r="E8" s="429"/>
      <c r="F8" s="154">
        <v>2</v>
      </c>
      <c r="G8" s="155">
        <v>48800</v>
      </c>
      <c r="H8" s="155">
        <f aca="true" t="shared" si="0" ref="H8:H15">F8*G8</f>
        <v>97600</v>
      </c>
      <c r="I8" s="155"/>
      <c r="J8" s="155"/>
      <c r="K8" s="155">
        <f aca="true" t="shared" si="1" ref="K8:K15">I8*J8</f>
        <v>0</v>
      </c>
      <c r="L8" s="155">
        <f aca="true" t="shared" si="2" ref="L8:L15">F8-I8</f>
        <v>2</v>
      </c>
      <c r="M8" s="155">
        <f aca="true" t="shared" si="3" ref="M8:M15">G8</f>
        <v>48800</v>
      </c>
      <c r="N8" s="156">
        <f aca="true" t="shared" si="4" ref="N8:N15">H8-K8</f>
        <v>97600</v>
      </c>
      <c r="O8" s="240" t="s">
        <v>517</v>
      </c>
      <c r="P8" s="158" t="s">
        <v>159</v>
      </c>
    </row>
    <row r="9" spans="1:16" ht="66.75" customHeight="1">
      <c r="A9" s="131" t="s">
        <v>29</v>
      </c>
      <c r="B9" s="132"/>
      <c r="C9" s="132" t="s">
        <v>30</v>
      </c>
      <c r="D9" s="365" t="s">
        <v>516</v>
      </c>
      <c r="E9" s="366"/>
      <c r="F9" s="27">
        <v>13</v>
      </c>
      <c r="G9" s="28">
        <v>10430</v>
      </c>
      <c r="H9" s="28">
        <f t="shared" si="0"/>
        <v>135590</v>
      </c>
      <c r="I9" s="28"/>
      <c r="J9" s="28"/>
      <c r="K9" s="28">
        <f t="shared" si="1"/>
        <v>0</v>
      </c>
      <c r="L9" s="28">
        <f t="shared" si="2"/>
        <v>13</v>
      </c>
      <c r="M9" s="28">
        <f t="shared" si="3"/>
        <v>10430</v>
      </c>
      <c r="N9" s="29">
        <f t="shared" si="4"/>
        <v>135590</v>
      </c>
      <c r="O9" s="238" t="s">
        <v>708</v>
      </c>
      <c r="P9" s="10"/>
    </row>
    <row r="10" spans="1:16" ht="66.75" customHeight="1">
      <c r="A10" s="17" t="s">
        <v>29</v>
      </c>
      <c r="B10" s="5"/>
      <c r="C10" s="5" t="s">
        <v>30</v>
      </c>
      <c r="D10" s="355" t="s">
        <v>518</v>
      </c>
      <c r="E10" s="356"/>
      <c r="F10" s="31">
        <v>1</v>
      </c>
      <c r="G10" s="32">
        <v>8960</v>
      </c>
      <c r="H10" s="28">
        <f t="shared" si="0"/>
        <v>8960</v>
      </c>
      <c r="I10" s="32"/>
      <c r="J10" s="28"/>
      <c r="K10" s="28">
        <f t="shared" si="1"/>
        <v>0</v>
      </c>
      <c r="L10" s="28">
        <f t="shared" si="2"/>
        <v>1</v>
      </c>
      <c r="M10" s="28">
        <f t="shared" si="3"/>
        <v>8960</v>
      </c>
      <c r="N10" s="29">
        <f t="shared" si="4"/>
        <v>8960</v>
      </c>
      <c r="O10" s="34" t="s">
        <v>709</v>
      </c>
      <c r="P10" s="6"/>
    </row>
    <row r="11" spans="1:16" ht="66.75" customHeight="1">
      <c r="A11" s="16"/>
      <c r="B11" s="9"/>
      <c r="C11" s="9"/>
      <c r="D11" s="355"/>
      <c r="E11" s="356"/>
      <c r="F11" s="31"/>
      <c r="G11" s="32"/>
      <c r="H11" s="28">
        <f t="shared" si="0"/>
        <v>0</v>
      </c>
      <c r="I11" s="32"/>
      <c r="J11" s="28"/>
      <c r="K11" s="28">
        <f t="shared" si="1"/>
        <v>0</v>
      </c>
      <c r="L11" s="28">
        <f t="shared" si="2"/>
        <v>0</v>
      </c>
      <c r="M11" s="28">
        <f t="shared" si="3"/>
        <v>0</v>
      </c>
      <c r="N11" s="29">
        <f t="shared" si="4"/>
        <v>0</v>
      </c>
      <c r="O11" s="34"/>
      <c r="P11" s="6"/>
    </row>
    <row r="12" spans="1:16" ht="66.75" customHeight="1">
      <c r="A12" s="17"/>
      <c r="B12" s="5"/>
      <c r="C12" s="5"/>
      <c r="D12" s="355"/>
      <c r="E12" s="356"/>
      <c r="F12" s="31"/>
      <c r="G12" s="32"/>
      <c r="H12" s="28">
        <f t="shared" si="0"/>
        <v>0</v>
      </c>
      <c r="I12" s="32"/>
      <c r="J12" s="28"/>
      <c r="K12" s="28">
        <f t="shared" si="1"/>
        <v>0</v>
      </c>
      <c r="L12" s="28">
        <f t="shared" si="2"/>
        <v>0</v>
      </c>
      <c r="M12" s="28">
        <f t="shared" si="3"/>
        <v>0</v>
      </c>
      <c r="N12" s="29">
        <f t="shared" si="4"/>
        <v>0</v>
      </c>
      <c r="O12" s="34"/>
      <c r="P12" s="6"/>
    </row>
    <row r="13" spans="1:16" ht="66.75" customHeight="1">
      <c r="A13" s="17"/>
      <c r="B13" s="5"/>
      <c r="C13" s="5"/>
      <c r="D13" s="355"/>
      <c r="E13" s="356"/>
      <c r="F13" s="31"/>
      <c r="G13" s="32"/>
      <c r="H13" s="28">
        <f t="shared" si="0"/>
        <v>0</v>
      </c>
      <c r="I13" s="32"/>
      <c r="J13" s="28"/>
      <c r="K13" s="28">
        <f t="shared" si="1"/>
        <v>0</v>
      </c>
      <c r="L13" s="28">
        <f t="shared" si="2"/>
        <v>0</v>
      </c>
      <c r="M13" s="28">
        <f t="shared" si="3"/>
        <v>0</v>
      </c>
      <c r="N13" s="29">
        <f t="shared" si="4"/>
        <v>0</v>
      </c>
      <c r="O13" s="34"/>
      <c r="P13" s="6"/>
    </row>
    <row r="14" spans="1:16" ht="66.75" customHeight="1">
      <c r="A14" s="17"/>
      <c r="B14" s="5"/>
      <c r="C14" s="5"/>
      <c r="D14" s="355"/>
      <c r="E14" s="356"/>
      <c r="F14" s="31"/>
      <c r="G14" s="32"/>
      <c r="H14" s="28">
        <f t="shared" si="0"/>
        <v>0</v>
      </c>
      <c r="I14" s="32"/>
      <c r="J14" s="28"/>
      <c r="K14" s="28">
        <f t="shared" si="1"/>
        <v>0</v>
      </c>
      <c r="L14" s="28">
        <f t="shared" si="2"/>
        <v>0</v>
      </c>
      <c r="M14" s="28">
        <f t="shared" si="3"/>
        <v>0</v>
      </c>
      <c r="N14" s="29">
        <f t="shared" si="4"/>
        <v>0</v>
      </c>
      <c r="O14" s="34"/>
      <c r="P14" s="6"/>
    </row>
    <row r="15" spans="1:16" ht="66.75" customHeight="1" thickBot="1">
      <c r="A15" s="18"/>
      <c r="B15" s="7"/>
      <c r="C15" s="7"/>
      <c r="D15" s="357"/>
      <c r="E15" s="358"/>
      <c r="F15" s="35"/>
      <c r="G15" s="36"/>
      <c r="H15" s="36">
        <f t="shared" si="0"/>
        <v>0</v>
      </c>
      <c r="I15" s="36"/>
      <c r="J15" s="36"/>
      <c r="K15" s="36">
        <f t="shared" si="1"/>
        <v>0</v>
      </c>
      <c r="L15" s="36">
        <f t="shared" si="2"/>
        <v>0</v>
      </c>
      <c r="M15" s="36">
        <f t="shared" si="3"/>
        <v>0</v>
      </c>
      <c r="N15" s="37">
        <f t="shared" si="4"/>
        <v>0</v>
      </c>
      <c r="O15" s="38"/>
      <c r="P15" s="8"/>
    </row>
    <row r="16" spans="1:16" ht="15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0" s="20" customFormat="1" ht="19.5" customHeight="1">
      <c r="B17" s="20" t="s">
        <v>9</v>
      </c>
      <c r="J17" s="20" t="s">
        <v>12</v>
      </c>
    </row>
    <row r="18" spans="2:10" s="20" customFormat="1" ht="19.5" customHeight="1">
      <c r="B18" s="20" t="s">
        <v>10</v>
      </c>
      <c r="J18" s="20" t="s">
        <v>13</v>
      </c>
    </row>
    <row r="19" spans="2:10" s="20" customFormat="1" ht="19.5" customHeight="1">
      <c r="B19" s="20" t="s">
        <v>11</v>
      </c>
      <c r="J19" s="20" t="s">
        <v>14</v>
      </c>
    </row>
    <row r="20" s="1" customFormat="1" ht="24.75" customHeight="1"/>
    <row r="21" s="1" customFormat="1" ht="24.75" customHeight="1"/>
    <row r="22" s="1" customFormat="1" ht="24.75" customHeight="1"/>
    <row r="23" s="1" customFormat="1" ht="18.75"/>
    <row r="24" s="1" customFormat="1" ht="18.75"/>
    <row r="25" s="1" customFormat="1" ht="18.75"/>
    <row r="26" s="1" customFormat="1" ht="18.75"/>
  </sheetData>
  <sheetProtection/>
  <mergeCells count="21">
    <mergeCell ref="D9:E9"/>
    <mergeCell ref="D10:E10"/>
    <mergeCell ref="D14:E14"/>
    <mergeCell ref="D15:E15"/>
    <mergeCell ref="D11:E11"/>
    <mergeCell ref="D12:E12"/>
    <mergeCell ref="D13:E13"/>
    <mergeCell ref="L6:N6"/>
    <mergeCell ref="P6:P7"/>
    <mergeCell ref="D8:E8"/>
    <mergeCell ref="A6:A7"/>
    <mergeCell ref="D6:E7"/>
    <mergeCell ref="F6:H6"/>
    <mergeCell ref="I6:K6"/>
    <mergeCell ref="A1:P1"/>
    <mergeCell ref="C2:D2"/>
    <mergeCell ref="C3:D3"/>
    <mergeCell ref="F3:G3"/>
    <mergeCell ref="P3:P4"/>
    <mergeCell ref="C4:D4"/>
    <mergeCell ref="G4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view="pageLayout" zoomScaleNormal="50" zoomScaleSheetLayoutView="50" workbookViewId="0" topLeftCell="A13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427" t="s">
        <v>40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215</v>
      </c>
      <c r="H4" s="292"/>
      <c r="I4" s="292"/>
      <c r="J4" s="292"/>
      <c r="K4" s="23"/>
      <c r="O4" s="22" t="s">
        <v>26</v>
      </c>
      <c r="P4" s="286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66.75" customHeight="1">
      <c r="A8" s="131" t="s">
        <v>216</v>
      </c>
      <c r="B8" s="132"/>
      <c r="C8" s="132" t="s">
        <v>30</v>
      </c>
      <c r="D8" s="346" t="s">
        <v>129</v>
      </c>
      <c r="E8" s="368"/>
      <c r="F8" s="113">
        <v>3</v>
      </c>
      <c r="G8" s="114">
        <v>48800</v>
      </c>
      <c r="H8" s="114">
        <f>F8*G8</f>
        <v>146400</v>
      </c>
      <c r="I8" s="114"/>
      <c r="J8" s="114"/>
      <c r="K8" s="114">
        <f>I8*J8</f>
        <v>0</v>
      </c>
      <c r="L8" s="114">
        <f>F8-I8</f>
        <v>3</v>
      </c>
      <c r="M8" s="114">
        <f>G8</f>
        <v>48800</v>
      </c>
      <c r="N8" s="115">
        <f>L8*M8</f>
        <v>146400</v>
      </c>
      <c r="O8" s="249" t="s">
        <v>515</v>
      </c>
      <c r="P8" s="188" t="s">
        <v>520</v>
      </c>
    </row>
    <row r="9" spans="1:16" ht="66.75" customHeight="1">
      <c r="A9" s="17" t="s">
        <v>203</v>
      </c>
      <c r="B9" s="5"/>
      <c r="C9" s="5" t="s">
        <v>30</v>
      </c>
      <c r="D9" s="365" t="s">
        <v>516</v>
      </c>
      <c r="E9" s="366"/>
      <c r="F9" s="27">
        <v>16</v>
      </c>
      <c r="G9" s="28">
        <v>10430</v>
      </c>
      <c r="H9" s="28">
        <f>F9*G9</f>
        <v>166880</v>
      </c>
      <c r="I9" s="28"/>
      <c r="J9" s="28"/>
      <c r="K9" s="28">
        <f>I9*J9</f>
        <v>0</v>
      </c>
      <c r="L9" s="28">
        <f>F9-I9</f>
        <v>16</v>
      </c>
      <c r="M9" s="28">
        <f>G9</f>
        <v>10430</v>
      </c>
      <c r="N9" s="29">
        <f>L9*M9</f>
        <v>166880</v>
      </c>
      <c r="O9" s="238" t="s">
        <v>710</v>
      </c>
      <c r="P9" s="10"/>
    </row>
    <row r="10" spans="1:16" ht="66.75" customHeight="1">
      <c r="A10" s="17" t="s">
        <v>203</v>
      </c>
      <c r="B10" s="5"/>
      <c r="C10" s="9" t="s">
        <v>30</v>
      </c>
      <c r="D10" s="355" t="s">
        <v>518</v>
      </c>
      <c r="E10" s="356"/>
      <c r="F10" s="31">
        <v>1</v>
      </c>
      <c r="G10" s="32">
        <v>8960</v>
      </c>
      <c r="H10" s="28">
        <f>F10*G10</f>
        <v>8960</v>
      </c>
      <c r="I10" s="32"/>
      <c r="J10" s="32"/>
      <c r="K10" s="28">
        <f>I10*J10</f>
        <v>0</v>
      </c>
      <c r="L10" s="28">
        <f>F10-I10</f>
        <v>1</v>
      </c>
      <c r="M10" s="28">
        <f>G10</f>
        <v>8960</v>
      </c>
      <c r="N10" s="29">
        <f>L10*M10</f>
        <v>8960</v>
      </c>
      <c r="O10" s="34" t="s">
        <v>711</v>
      </c>
      <c r="P10" s="6"/>
    </row>
    <row r="11" spans="1:16" ht="84.75" customHeight="1">
      <c r="A11" s="150" t="s">
        <v>232</v>
      </c>
      <c r="B11" s="49" t="s">
        <v>473</v>
      </c>
      <c r="C11" s="5" t="s">
        <v>178</v>
      </c>
      <c r="D11" s="342" t="s">
        <v>254</v>
      </c>
      <c r="E11" s="364"/>
      <c r="F11" s="31">
        <v>1</v>
      </c>
      <c r="G11" s="32">
        <v>28631</v>
      </c>
      <c r="H11" s="28">
        <f>'玄関・廊下・ロビー'!G35*'玄関・廊下・ロビー'!F35</f>
        <v>0</v>
      </c>
      <c r="I11" s="32"/>
      <c r="J11" s="248"/>
      <c r="K11" s="28">
        <f>J11*I11</f>
        <v>0</v>
      </c>
      <c r="L11" s="28">
        <f>F11-I11</f>
        <v>1</v>
      </c>
      <c r="M11" s="28">
        <f>'玄関・廊下・ロビー'!G35</f>
        <v>0</v>
      </c>
      <c r="N11" s="29">
        <f>'玄関・廊下・ロビー'!M35*'玄関・廊下・ロビー'!L35</f>
        <v>0</v>
      </c>
      <c r="O11" s="34" t="s">
        <v>519</v>
      </c>
      <c r="P11" s="40" t="s">
        <v>223</v>
      </c>
    </row>
    <row r="12" spans="1:16" ht="90.75" customHeight="1">
      <c r="A12" s="151" t="s">
        <v>232</v>
      </c>
      <c r="B12" s="49" t="s">
        <v>473</v>
      </c>
      <c r="C12" s="5" t="s">
        <v>178</v>
      </c>
      <c r="D12" s="342" t="s">
        <v>190</v>
      </c>
      <c r="E12" s="364"/>
      <c r="F12" s="31">
        <v>1</v>
      </c>
      <c r="G12" s="32">
        <v>26556</v>
      </c>
      <c r="H12" s="32">
        <f>G12*F12</f>
        <v>26556</v>
      </c>
      <c r="I12" s="32"/>
      <c r="J12" s="248"/>
      <c r="K12" s="32">
        <f>J12*I12</f>
        <v>0</v>
      </c>
      <c r="L12" s="32">
        <f>F12-I12</f>
        <v>1</v>
      </c>
      <c r="M12" s="32">
        <f>G12</f>
        <v>26556</v>
      </c>
      <c r="N12" s="33">
        <f>M12*L12</f>
        <v>26556</v>
      </c>
      <c r="O12" s="34" t="s">
        <v>526</v>
      </c>
      <c r="P12" s="40" t="s">
        <v>223</v>
      </c>
    </row>
    <row r="13" spans="1:16" ht="66.75" customHeight="1">
      <c r="A13" s="17" t="s">
        <v>299</v>
      </c>
      <c r="B13" s="5" t="s">
        <v>474</v>
      </c>
      <c r="C13" s="5" t="s">
        <v>178</v>
      </c>
      <c r="D13" s="355" t="s">
        <v>300</v>
      </c>
      <c r="E13" s="356"/>
      <c r="F13" s="31">
        <v>1</v>
      </c>
      <c r="G13" s="32">
        <v>58800</v>
      </c>
      <c r="H13" s="32">
        <f aca="true" t="shared" si="0" ref="H13:H20">F13*G13</f>
        <v>58800</v>
      </c>
      <c r="I13" s="32"/>
      <c r="J13" s="32"/>
      <c r="K13" s="32">
        <f aca="true" t="shared" si="1" ref="K13:K20">I13*J13</f>
        <v>0</v>
      </c>
      <c r="L13" s="32">
        <f aca="true" t="shared" si="2" ref="L13:L20">F13-I13</f>
        <v>1</v>
      </c>
      <c r="M13" s="32">
        <f aca="true" t="shared" si="3" ref="M13:M20">G13</f>
        <v>58800</v>
      </c>
      <c r="N13" s="33">
        <f aca="true" t="shared" si="4" ref="N13:N20">L13*M13</f>
        <v>58800</v>
      </c>
      <c r="O13" s="34" t="s">
        <v>624</v>
      </c>
      <c r="P13" s="6" t="s">
        <v>217</v>
      </c>
    </row>
    <row r="14" spans="1:16" ht="66.75" customHeight="1">
      <c r="A14" s="17" t="s">
        <v>357</v>
      </c>
      <c r="B14" s="5" t="s">
        <v>474</v>
      </c>
      <c r="C14" s="5" t="s">
        <v>178</v>
      </c>
      <c r="D14" s="367" t="s">
        <v>358</v>
      </c>
      <c r="E14" s="319"/>
      <c r="F14" s="31">
        <v>1</v>
      </c>
      <c r="G14" s="32">
        <v>36750</v>
      </c>
      <c r="H14" s="32">
        <f t="shared" si="0"/>
        <v>36750</v>
      </c>
      <c r="I14" s="32"/>
      <c r="J14" s="32"/>
      <c r="K14" s="32">
        <f t="shared" si="1"/>
        <v>0</v>
      </c>
      <c r="L14" s="32">
        <f t="shared" si="2"/>
        <v>1</v>
      </c>
      <c r="M14" s="32">
        <f t="shared" si="3"/>
        <v>36750</v>
      </c>
      <c r="N14" s="33">
        <f t="shared" si="4"/>
        <v>36750</v>
      </c>
      <c r="O14" s="34"/>
      <c r="P14" s="212" t="s">
        <v>463</v>
      </c>
    </row>
    <row r="15" spans="1:16" ht="66.75" customHeight="1">
      <c r="A15" s="17" t="s">
        <v>524</v>
      </c>
      <c r="B15" s="5" t="s">
        <v>473</v>
      </c>
      <c r="C15" s="5" t="s">
        <v>178</v>
      </c>
      <c r="D15" s="342" t="s">
        <v>362</v>
      </c>
      <c r="E15" s="364"/>
      <c r="F15" s="31">
        <v>1</v>
      </c>
      <c r="G15" s="32">
        <v>24696</v>
      </c>
      <c r="H15" s="32">
        <v>24696</v>
      </c>
      <c r="I15" s="32"/>
      <c r="J15" s="32"/>
      <c r="K15" s="32">
        <v>0</v>
      </c>
      <c r="L15" s="32"/>
      <c r="M15" s="32">
        <v>24496</v>
      </c>
      <c r="N15" s="33">
        <v>24696</v>
      </c>
      <c r="O15" s="34" t="s">
        <v>625</v>
      </c>
      <c r="P15" s="6" t="s">
        <v>525</v>
      </c>
    </row>
    <row r="16" spans="1:16" ht="66.75" customHeight="1">
      <c r="A16" s="16"/>
      <c r="B16" s="55"/>
      <c r="C16" s="9"/>
      <c r="D16" s="365"/>
      <c r="E16" s="366"/>
      <c r="F16" s="27"/>
      <c r="G16" s="28"/>
      <c r="H16" s="28">
        <f t="shared" si="0"/>
        <v>0</v>
      </c>
      <c r="I16" s="28"/>
      <c r="J16" s="28"/>
      <c r="K16" s="28">
        <f t="shared" si="1"/>
        <v>0</v>
      </c>
      <c r="L16" s="28">
        <f t="shared" si="2"/>
        <v>0</v>
      </c>
      <c r="M16" s="28">
        <f t="shared" si="3"/>
        <v>0</v>
      </c>
      <c r="N16" s="29">
        <f t="shared" si="4"/>
        <v>0</v>
      </c>
      <c r="O16" s="30"/>
      <c r="P16" s="10"/>
    </row>
    <row r="17" spans="1:16" ht="66.75" customHeight="1">
      <c r="A17" s="17"/>
      <c r="B17" s="49"/>
      <c r="C17" s="5"/>
      <c r="D17" s="355"/>
      <c r="E17" s="356"/>
      <c r="F17" s="31"/>
      <c r="G17" s="32"/>
      <c r="H17" s="28">
        <f t="shared" si="0"/>
        <v>0</v>
      </c>
      <c r="I17" s="32"/>
      <c r="J17" s="32"/>
      <c r="K17" s="28">
        <f t="shared" si="1"/>
        <v>0</v>
      </c>
      <c r="L17" s="28">
        <f t="shared" si="2"/>
        <v>0</v>
      </c>
      <c r="M17" s="28">
        <f t="shared" si="3"/>
        <v>0</v>
      </c>
      <c r="N17" s="29">
        <f t="shared" si="4"/>
        <v>0</v>
      </c>
      <c r="O17" s="34"/>
      <c r="P17" s="6"/>
    </row>
    <row r="18" spans="1:16" ht="66.75" customHeight="1">
      <c r="A18" s="17"/>
      <c r="B18" s="49"/>
      <c r="C18" s="5"/>
      <c r="D18" s="355"/>
      <c r="E18" s="356"/>
      <c r="F18" s="31"/>
      <c r="G18" s="32"/>
      <c r="H18" s="28">
        <f t="shared" si="0"/>
        <v>0</v>
      </c>
      <c r="I18" s="32"/>
      <c r="J18" s="32"/>
      <c r="K18" s="28">
        <f t="shared" si="1"/>
        <v>0</v>
      </c>
      <c r="L18" s="28">
        <f t="shared" si="2"/>
        <v>0</v>
      </c>
      <c r="M18" s="28">
        <f t="shared" si="3"/>
        <v>0</v>
      </c>
      <c r="N18" s="29">
        <f t="shared" si="4"/>
        <v>0</v>
      </c>
      <c r="O18" s="34"/>
      <c r="P18" s="6"/>
    </row>
    <row r="19" spans="1:16" ht="66.75" customHeight="1">
      <c r="A19" s="17"/>
      <c r="B19" s="5"/>
      <c r="C19" s="5"/>
      <c r="D19" s="355"/>
      <c r="E19" s="356"/>
      <c r="F19" s="31"/>
      <c r="G19" s="32"/>
      <c r="H19" s="28">
        <f t="shared" si="0"/>
        <v>0</v>
      </c>
      <c r="I19" s="32"/>
      <c r="J19" s="32"/>
      <c r="K19" s="28">
        <f t="shared" si="1"/>
        <v>0</v>
      </c>
      <c r="L19" s="28">
        <f t="shared" si="2"/>
        <v>0</v>
      </c>
      <c r="M19" s="28">
        <f t="shared" si="3"/>
        <v>0</v>
      </c>
      <c r="N19" s="29">
        <f t="shared" si="4"/>
        <v>0</v>
      </c>
      <c r="O19" s="34"/>
      <c r="P19" s="6"/>
    </row>
    <row r="20" spans="1:16" ht="66.75" customHeight="1" thickBot="1">
      <c r="A20" s="18"/>
      <c r="B20" s="7"/>
      <c r="C20" s="7"/>
      <c r="D20" s="357"/>
      <c r="E20" s="358"/>
      <c r="F20" s="35"/>
      <c r="G20" s="36"/>
      <c r="H20" s="36">
        <f t="shared" si="0"/>
        <v>0</v>
      </c>
      <c r="I20" s="36"/>
      <c r="J20" s="36"/>
      <c r="K20" s="36">
        <f t="shared" si="1"/>
        <v>0</v>
      </c>
      <c r="L20" s="36">
        <f t="shared" si="2"/>
        <v>0</v>
      </c>
      <c r="M20" s="36">
        <f t="shared" si="3"/>
        <v>0</v>
      </c>
      <c r="N20" s="37">
        <f t="shared" si="4"/>
        <v>0</v>
      </c>
      <c r="O20" s="38"/>
      <c r="P20" s="8"/>
    </row>
    <row r="21" spans="1:16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0" s="20" customFormat="1" ht="19.5" customHeight="1">
      <c r="B22" s="20" t="s">
        <v>9</v>
      </c>
      <c r="J22" s="20" t="s">
        <v>12</v>
      </c>
    </row>
    <row r="23" spans="2:10" s="20" customFormat="1" ht="19.5" customHeight="1">
      <c r="B23" s="20" t="s">
        <v>10</v>
      </c>
      <c r="J23" s="20" t="s">
        <v>13</v>
      </c>
    </row>
    <row r="24" spans="2:10" s="20" customFormat="1" ht="19.5" customHeight="1">
      <c r="B24" s="20" t="s">
        <v>11</v>
      </c>
      <c r="J24" s="20" t="s">
        <v>14</v>
      </c>
    </row>
    <row r="25" s="1" customFormat="1" ht="24.75" customHeight="1"/>
    <row r="26" s="1" customFormat="1" ht="24.75" customHeight="1"/>
    <row r="27" s="1" customFormat="1" ht="24.75" customHeight="1"/>
    <row r="28" s="1" customFormat="1" ht="18.75"/>
    <row r="29" s="1" customFormat="1" ht="18.75"/>
    <row r="30" s="1" customFormat="1" ht="18.75"/>
    <row r="31" s="1" customFormat="1" ht="18.75"/>
  </sheetData>
  <sheetProtection/>
  <mergeCells count="26">
    <mergeCell ref="D18:E18"/>
    <mergeCell ref="D19:E19"/>
    <mergeCell ref="D15:E15"/>
    <mergeCell ref="D20:E20"/>
    <mergeCell ref="G4:J4"/>
    <mergeCell ref="D14:E14"/>
    <mergeCell ref="D16:E16"/>
    <mergeCell ref="D17:E17"/>
    <mergeCell ref="D9:E9"/>
    <mergeCell ref="D10:E10"/>
    <mergeCell ref="D8:E8"/>
    <mergeCell ref="D13:E13"/>
    <mergeCell ref="A6:A7"/>
    <mergeCell ref="D6:E7"/>
    <mergeCell ref="F6:H6"/>
    <mergeCell ref="D11:E11"/>
    <mergeCell ref="D12:E12"/>
    <mergeCell ref="I6:K6"/>
    <mergeCell ref="L6:N6"/>
    <mergeCell ref="P6:P7"/>
    <mergeCell ref="A1:P1"/>
    <mergeCell ref="C2:D2"/>
    <mergeCell ref="C3:D3"/>
    <mergeCell ref="F3:G3"/>
    <mergeCell ref="P3:P4"/>
    <mergeCell ref="C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1"/>
  <sheetViews>
    <sheetView view="pageLayout" zoomScaleNormal="50" zoomScaleSheetLayoutView="50" workbookViewId="0" topLeftCell="A16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287" t="s">
        <v>40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218</v>
      </c>
      <c r="H4" s="292"/>
      <c r="I4" s="292"/>
      <c r="J4" s="292"/>
      <c r="K4" s="23"/>
      <c r="O4" s="22" t="s">
        <v>56</v>
      </c>
      <c r="P4" s="288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66.75" customHeight="1" thickBot="1">
      <c r="A8" s="152" t="s">
        <v>203</v>
      </c>
      <c r="B8" s="153"/>
      <c r="C8" s="153" t="s">
        <v>30</v>
      </c>
      <c r="D8" s="346" t="s">
        <v>92</v>
      </c>
      <c r="E8" s="368"/>
      <c r="F8" s="31">
        <v>1</v>
      </c>
      <c r="G8" s="32">
        <v>68100</v>
      </c>
      <c r="H8" s="32">
        <f aca="true" t="shared" si="0" ref="H8:H15">F8*G8</f>
        <v>68100</v>
      </c>
      <c r="I8" s="32"/>
      <c r="J8" s="32"/>
      <c r="K8" s="32">
        <f aca="true" t="shared" si="1" ref="K8:K15">I8*J8</f>
        <v>0</v>
      </c>
      <c r="L8" s="32">
        <f aca="true" t="shared" si="2" ref="L8:L15">F8-I8</f>
        <v>1</v>
      </c>
      <c r="M8" s="32">
        <f aca="true" t="shared" si="3" ref="M8:M15">G8</f>
        <v>68100</v>
      </c>
      <c r="N8" s="33">
        <f aca="true" t="shared" si="4" ref="N8:N15">H8-K8</f>
        <v>68100</v>
      </c>
      <c r="O8" s="34" t="s">
        <v>521</v>
      </c>
      <c r="P8" s="6" t="s">
        <v>522</v>
      </c>
    </row>
    <row r="9" spans="1:16" ht="93.75" customHeight="1">
      <c r="A9" s="17" t="s">
        <v>29</v>
      </c>
      <c r="B9" s="5"/>
      <c r="C9" s="5" t="s">
        <v>30</v>
      </c>
      <c r="D9" s="338" t="s">
        <v>70</v>
      </c>
      <c r="E9" s="383"/>
      <c r="F9" s="31">
        <v>1</v>
      </c>
      <c r="G9" s="32">
        <v>208000</v>
      </c>
      <c r="H9" s="33">
        <f t="shared" si="0"/>
        <v>208000</v>
      </c>
      <c r="I9" s="31"/>
      <c r="J9" s="248"/>
      <c r="K9" s="33">
        <f t="shared" si="1"/>
        <v>0</v>
      </c>
      <c r="L9" s="31">
        <f t="shared" si="2"/>
        <v>1</v>
      </c>
      <c r="M9" s="32">
        <f t="shared" si="3"/>
        <v>208000</v>
      </c>
      <c r="N9" s="33">
        <f t="shared" si="4"/>
        <v>208000</v>
      </c>
      <c r="O9" s="34" t="s">
        <v>674</v>
      </c>
      <c r="P9" s="6" t="s">
        <v>205</v>
      </c>
    </row>
    <row r="10" spans="1:16" ht="66.75" customHeight="1">
      <c r="A10" s="16" t="s">
        <v>301</v>
      </c>
      <c r="B10" s="49" t="s">
        <v>473</v>
      </c>
      <c r="C10" s="9" t="s">
        <v>178</v>
      </c>
      <c r="D10" s="430" t="s">
        <v>302</v>
      </c>
      <c r="E10" s="431"/>
      <c r="F10" s="27">
        <v>1</v>
      </c>
      <c r="G10" s="28">
        <v>44800</v>
      </c>
      <c r="H10" s="28">
        <f t="shared" si="0"/>
        <v>44800</v>
      </c>
      <c r="I10" s="28"/>
      <c r="J10" s="28"/>
      <c r="K10" s="28">
        <f t="shared" si="1"/>
        <v>0</v>
      </c>
      <c r="L10" s="28">
        <f t="shared" si="2"/>
        <v>1</v>
      </c>
      <c r="M10" s="28">
        <f t="shared" si="3"/>
        <v>44800</v>
      </c>
      <c r="N10" s="29">
        <f t="shared" si="4"/>
        <v>44800</v>
      </c>
      <c r="O10" s="30"/>
      <c r="P10" s="233" t="s">
        <v>484</v>
      </c>
    </row>
    <row r="11" spans="1:16" ht="66.75" customHeight="1" thickBot="1">
      <c r="A11" s="18" t="s">
        <v>303</v>
      </c>
      <c r="B11" s="11" t="s">
        <v>473</v>
      </c>
      <c r="C11" s="7" t="s">
        <v>178</v>
      </c>
      <c r="D11" s="432" t="s">
        <v>304</v>
      </c>
      <c r="E11" s="433"/>
      <c r="F11" s="35">
        <v>1</v>
      </c>
      <c r="G11" s="36">
        <v>21800</v>
      </c>
      <c r="H11" s="36">
        <f t="shared" si="0"/>
        <v>21800</v>
      </c>
      <c r="I11" s="36"/>
      <c r="J11" s="36"/>
      <c r="K11" s="36">
        <f t="shared" si="1"/>
        <v>0</v>
      </c>
      <c r="L11" s="36">
        <f t="shared" si="2"/>
        <v>1</v>
      </c>
      <c r="M11" s="36">
        <f t="shared" si="3"/>
        <v>21800</v>
      </c>
      <c r="N11" s="37">
        <f t="shared" si="4"/>
        <v>21800</v>
      </c>
      <c r="O11" s="38"/>
      <c r="P11" s="233" t="s">
        <v>484</v>
      </c>
    </row>
    <row r="12" spans="1:16" ht="66.75" customHeight="1" thickBot="1">
      <c r="A12" s="152" t="s">
        <v>297</v>
      </c>
      <c r="B12" s="185" t="s">
        <v>473</v>
      </c>
      <c r="C12" s="153" t="s">
        <v>178</v>
      </c>
      <c r="D12" s="435" t="s">
        <v>298</v>
      </c>
      <c r="E12" s="436"/>
      <c r="F12" s="154">
        <v>1</v>
      </c>
      <c r="G12" s="155">
        <v>69800</v>
      </c>
      <c r="H12" s="156">
        <v>69800</v>
      </c>
      <c r="I12" s="154"/>
      <c r="J12" s="155"/>
      <c r="K12" s="156">
        <v>0</v>
      </c>
      <c r="L12" s="154">
        <v>1</v>
      </c>
      <c r="M12" s="155">
        <v>69800</v>
      </c>
      <c r="N12" s="156">
        <v>69800</v>
      </c>
      <c r="O12" s="157"/>
      <c r="P12" s="226" t="s">
        <v>465</v>
      </c>
    </row>
    <row r="13" spans="1:16" ht="66.75" customHeight="1">
      <c r="A13" s="17" t="s">
        <v>365</v>
      </c>
      <c r="B13" s="49" t="s">
        <v>473</v>
      </c>
      <c r="C13" s="49" t="s">
        <v>178</v>
      </c>
      <c r="D13" s="355" t="s">
        <v>366</v>
      </c>
      <c r="E13" s="356"/>
      <c r="F13" s="124">
        <v>1</v>
      </c>
      <c r="G13" s="32">
        <v>57812</v>
      </c>
      <c r="H13" s="33">
        <f>F13*G13</f>
        <v>57812</v>
      </c>
      <c r="I13" s="31"/>
      <c r="J13" s="32"/>
      <c r="K13" s="33">
        <f>I13*J13</f>
        <v>0</v>
      </c>
      <c r="L13" s="31">
        <f>F13-I13</f>
        <v>1</v>
      </c>
      <c r="M13" s="32">
        <f>G13</f>
        <v>57812</v>
      </c>
      <c r="N13" s="216">
        <f>H13-K13</f>
        <v>57812</v>
      </c>
      <c r="O13" s="31" t="s">
        <v>595</v>
      </c>
      <c r="P13" s="6" t="s">
        <v>485</v>
      </c>
    </row>
    <row r="14" spans="1:16" ht="66.75" customHeight="1" thickBot="1">
      <c r="A14" s="151" t="s">
        <v>350</v>
      </c>
      <c r="B14" s="49" t="s">
        <v>474</v>
      </c>
      <c r="C14" s="5" t="s">
        <v>178</v>
      </c>
      <c r="D14" s="342" t="s">
        <v>353</v>
      </c>
      <c r="E14" s="343"/>
      <c r="F14" s="31">
        <v>1</v>
      </c>
      <c r="G14" s="32">
        <v>31374</v>
      </c>
      <c r="H14" s="33">
        <f>G14*F14</f>
        <v>31374</v>
      </c>
      <c r="I14" s="31"/>
      <c r="J14" s="32"/>
      <c r="K14" s="33">
        <f>J14*I14</f>
        <v>0</v>
      </c>
      <c r="L14" s="31">
        <f>F14-I14</f>
        <v>1</v>
      </c>
      <c r="M14" s="32">
        <f>G14</f>
        <v>31374</v>
      </c>
      <c r="N14" s="33">
        <f>M14*L14</f>
        <v>31374</v>
      </c>
      <c r="O14" s="34" t="s">
        <v>527</v>
      </c>
      <c r="P14" s="254" t="s">
        <v>540</v>
      </c>
    </row>
    <row r="15" spans="1:16" ht="66.75" customHeight="1" thickBot="1">
      <c r="A15" s="152" t="s">
        <v>359</v>
      </c>
      <c r="B15" s="185" t="s">
        <v>473</v>
      </c>
      <c r="C15" s="153" t="s">
        <v>178</v>
      </c>
      <c r="D15" s="434" t="s">
        <v>360</v>
      </c>
      <c r="E15" s="429"/>
      <c r="F15" s="154">
        <v>2</v>
      </c>
      <c r="G15" s="155">
        <v>48258</v>
      </c>
      <c r="H15" s="155">
        <f t="shared" si="0"/>
        <v>96516</v>
      </c>
      <c r="I15" s="155"/>
      <c r="J15" s="155"/>
      <c r="K15" s="155">
        <f t="shared" si="1"/>
        <v>0</v>
      </c>
      <c r="L15" s="155">
        <f t="shared" si="2"/>
        <v>2</v>
      </c>
      <c r="M15" s="155">
        <f t="shared" si="3"/>
        <v>48258</v>
      </c>
      <c r="N15" s="156">
        <f t="shared" si="4"/>
        <v>96516</v>
      </c>
      <c r="O15" s="240" t="s">
        <v>596</v>
      </c>
      <c r="P15" s="158" t="s">
        <v>159</v>
      </c>
    </row>
    <row r="16" spans="1:16" ht="66.75" customHeight="1">
      <c r="A16" s="17" t="s">
        <v>524</v>
      </c>
      <c r="B16" s="51" t="s">
        <v>473</v>
      </c>
      <c r="C16" s="132" t="s">
        <v>178</v>
      </c>
      <c r="D16" s="346" t="s">
        <v>362</v>
      </c>
      <c r="E16" s="368"/>
      <c r="F16" s="31">
        <v>1</v>
      </c>
      <c r="G16" s="32">
        <v>34020</v>
      </c>
      <c r="H16" s="32">
        <f>F16*G16</f>
        <v>34020</v>
      </c>
      <c r="I16" s="32"/>
      <c r="J16" s="32"/>
      <c r="K16" s="32">
        <f>I16*J16</f>
        <v>0</v>
      </c>
      <c r="L16" s="32">
        <f>F16-I16</f>
        <v>1</v>
      </c>
      <c r="M16" s="32">
        <f>G16</f>
        <v>34020</v>
      </c>
      <c r="N16" s="33">
        <f>H16-K16</f>
        <v>34020</v>
      </c>
      <c r="O16" s="34" t="s">
        <v>597</v>
      </c>
      <c r="P16" s="10" t="s">
        <v>525</v>
      </c>
    </row>
    <row r="17" spans="1:16" ht="66.75" customHeight="1" thickBot="1">
      <c r="A17" s="18"/>
      <c r="B17" s="7"/>
      <c r="C17" s="7"/>
      <c r="D17" s="357"/>
      <c r="E17" s="358"/>
      <c r="F17" s="35"/>
      <c r="G17" s="36"/>
      <c r="H17" s="36">
        <f>F17*G17</f>
        <v>0</v>
      </c>
      <c r="I17" s="36"/>
      <c r="J17" s="36"/>
      <c r="K17" s="36">
        <f>I17*J17</f>
        <v>0</v>
      </c>
      <c r="L17" s="36">
        <f>F17-I17</f>
        <v>0</v>
      </c>
      <c r="M17" s="36">
        <f>G17</f>
        <v>0</v>
      </c>
      <c r="N17" s="37">
        <f>H17-K17</f>
        <v>0</v>
      </c>
      <c r="O17" s="38"/>
      <c r="P17" s="8"/>
    </row>
    <row r="18" spans="1:16" ht="15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0" s="20" customFormat="1" ht="19.5" customHeight="1">
      <c r="B19" s="20" t="s">
        <v>9</v>
      </c>
      <c r="J19" s="20" t="s">
        <v>12</v>
      </c>
    </row>
    <row r="20" spans="2:10" s="20" customFormat="1" ht="19.5" customHeight="1">
      <c r="B20" s="20" t="s">
        <v>10</v>
      </c>
      <c r="J20" s="20" t="s">
        <v>13</v>
      </c>
    </row>
    <row r="21" spans="2:10" s="20" customFormat="1" ht="19.5" customHeight="1">
      <c r="B21" s="20" t="s">
        <v>11</v>
      </c>
      <c r="J21" s="20" t="s">
        <v>14</v>
      </c>
    </row>
    <row r="22" s="1" customFormat="1" ht="24.75" customHeight="1"/>
    <row r="23" s="1" customFormat="1" ht="24.75" customHeight="1"/>
    <row r="24" s="1" customFormat="1" ht="24.75" customHeight="1"/>
    <row r="25" s="1" customFormat="1" ht="18.75"/>
    <row r="26" s="1" customFormat="1" ht="18.75"/>
    <row r="27" s="1" customFormat="1" ht="18.75"/>
    <row r="28" s="1" customFormat="1" ht="18.75"/>
  </sheetData>
  <sheetProtection/>
  <mergeCells count="23">
    <mergeCell ref="D17:E17"/>
    <mergeCell ref="D15:E15"/>
    <mergeCell ref="D12:E12"/>
    <mergeCell ref="D14:E14"/>
    <mergeCell ref="D13:E13"/>
    <mergeCell ref="D16:E16"/>
    <mergeCell ref="L6:N6"/>
    <mergeCell ref="D8:E8"/>
    <mergeCell ref="D10:E10"/>
    <mergeCell ref="D11:E11"/>
    <mergeCell ref="A6:A7"/>
    <mergeCell ref="D6:E7"/>
    <mergeCell ref="D9:E9"/>
    <mergeCell ref="P6:P7"/>
    <mergeCell ref="A1:P1"/>
    <mergeCell ref="C2:D2"/>
    <mergeCell ref="C3:D3"/>
    <mergeCell ref="F3:G3"/>
    <mergeCell ref="P3:P4"/>
    <mergeCell ref="C4:D4"/>
    <mergeCell ref="G4:J4"/>
    <mergeCell ref="I6:K6"/>
    <mergeCell ref="F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8"/>
  <sheetViews>
    <sheetView view="pageLayout" zoomScaleNormal="50" zoomScaleSheetLayoutView="50" workbookViewId="0" topLeftCell="A31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427" t="s">
        <v>40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37</v>
      </c>
      <c r="H4" s="292"/>
      <c r="I4" s="292"/>
      <c r="J4" s="292"/>
      <c r="K4" s="23"/>
      <c r="O4" s="22" t="s">
        <v>26</v>
      </c>
      <c r="P4" s="286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66.75" customHeight="1">
      <c r="A8" s="16" t="s">
        <v>29</v>
      </c>
      <c r="B8" s="9"/>
      <c r="C8" s="9" t="s">
        <v>30</v>
      </c>
      <c r="D8" s="346" t="s">
        <v>85</v>
      </c>
      <c r="E8" s="368"/>
      <c r="F8" s="113">
        <v>2</v>
      </c>
      <c r="G8" s="114">
        <v>28300</v>
      </c>
      <c r="H8" s="115">
        <f>F8*G8</f>
        <v>56600</v>
      </c>
      <c r="I8" s="113"/>
      <c r="J8" s="114"/>
      <c r="K8" s="115">
        <f>I8*J8</f>
        <v>0</v>
      </c>
      <c r="L8" s="113">
        <f>F8-I8</f>
        <v>2</v>
      </c>
      <c r="M8" s="114">
        <f>G8</f>
        <v>28300</v>
      </c>
      <c r="N8" s="115">
        <f>H8-K8</f>
        <v>56600</v>
      </c>
      <c r="O8" s="238" t="s">
        <v>499</v>
      </c>
      <c r="P8" s="10" t="s">
        <v>159</v>
      </c>
    </row>
    <row r="9" spans="1:16" ht="97.5" customHeight="1">
      <c r="A9" s="16" t="s">
        <v>29</v>
      </c>
      <c r="B9" s="5"/>
      <c r="C9" s="9" t="s">
        <v>30</v>
      </c>
      <c r="D9" s="338" t="s">
        <v>108</v>
      </c>
      <c r="E9" s="356"/>
      <c r="F9" s="31">
        <v>8</v>
      </c>
      <c r="G9" s="32">
        <v>53900</v>
      </c>
      <c r="H9" s="33">
        <f aca="true" t="shared" si="0" ref="H9:H17">F9*G9</f>
        <v>431200</v>
      </c>
      <c r="I9" s="31"/>
      <c r="J9" s="32"/>
      <c r="K9" s="33">
        <f aca="true" t="shared" si="1" ref="K9:K19">I9*J9</f>
        <v>0</v>
      </c>
      <c r="L9" s="31">
        <f aca="true" t="shared" si="2" ref="L9:L19">F9-I9</f>
        <v>8</v>
      </c>
      <c r="M9" s="32">
        <f aca="true" t="shared" si="3" ref="M9:M19">G9</f>
        <v>53900</v>
      </c>
      <c r="N9" s="33">
        <f aca="true" t="shared" si="4" ref="N9:N19">H9-K9</f>
        <v>431200</v>
      </c>
      <c r="O9" s="239" t="s">
        <v>500</v>
      </c>
      <c r="P9" s="6" t="s">
        <v>159</v>
      </c>
    </row>
    <row r="10" spans="1:16" ht="90" customHeight="1">
      <c r="A10" s="16" t="s">
        <v>29</v>
      </c>
      <c r="B10" s="5"/>
      <c r="C10" s="9" t="s">
        <v>30</v>
      </c>
      <c r="D10" s="338" t="s">
        <v>109</v>
      </c>
      <c r="E10" s="356"/>
      <c r="F10" s="31">
        <v>10</v>
      </c>
      <c r="G10" s="32">
        <v>43000</v>
      </c>
      <c r="H10" s="33">
        <f t="shared" si="0"/>
        <v>430000</v>
      </c>
      <c r="I10" s="31"/>
      <c r="J10" s="32"/>
      <c r="K10" s="33">
        <f t="shared" si="1"/>
        <v>0</v>
      </c>
      <c r="L10" s="31">
        <f t="shared" si="2"/>
        <v>10</v>
      </c>
      <c r="M10" s="32">
        <f t="shared" si="3"/>
        <v>43000</v>
      </c>
      <c r="N10" s="33">
        <f t="shared" si="4"/>
        <v>430000</v>
      </c>
      <c r="O10" s="239" t="s">
        <v>501</v>
      </c>
      <c r="P10" s="6" t="s">
        <v>159</v>
      </c>
    </row>
    <row r="11" spans="1:16" ht="94.5" customHeight="1">
      <c r="A11" s="16" t="s">
        <v>29</v>
      </c>
      <c r="B11" s="5"/>
      <c r="C11" s="9" t="s">
        <v>30</v>
      </c>
      <c r="D11" s="342" t="s">
        <v>110</v>
      </c>
      <c r="E11" s="364"/>
      <c r="F11" s="31">
        <v>1</v>
      </c>
      <c r="G11" s="32">
        <v>66800</v>
      </c>
      <c r="H11" s="33">
        <f t="shared" si="0"/>
        <v>66800</v>
      </c>
      <c r="I11" s="31"/>
      <c r="J11" s="32"/>
      <c r="K11" s="33">
        <f t="shared" si="1"/>
        <v>0</v>
      </c>
      <c r="L11" s="31">
        <f t="shared" si="2"/>
        <v>1</v>
      </c>
      <c r="M11" s="32">
        <f t="shared" si="3"/>
        <v>66800</v>
      </c>
      <c r="N11" s="33">
        <f t="shared" si="4"/>
        <v>66800</v>
      </c>
      <c r="O11" s="34" t="s">
        <v>502</v>
      </c>
      <c r="P11" s="6" t="s">
        <v>159</v>
      </c>
    </row>
    <row r="12" spans="1:16" ht="66.75" customHeight="1">
      <c r="A12" s="16" t="s">
        <v>87</v>
      </c>
      <c r="B12" s="5"/>
      <c r="C12" s="9" t="s">
        <v>30</v>
      </c>
      <c r="D12" s="307" t="s">
        <v>128</v>
      </c>
      <c r="E12" s="308"/>
      <c r="F12" s="31">
        <v>1</v>
      </c>
      <c r="G12" s="32">
        <v>27000</v>
      </c>
      <c r="H12" s="33">
        <f t="shared" si="0"/>
        <v>27000</v>
      </c>
      <c r="I12" s="31"/>
      <c r="J12" s="32"/>
      <c r="K12" s="33">
        <f t="shared" si="1"/>
        <v>0</v>
      </c>
      <c r="L12" s="31">
        <f t="shared" si="2"/>
        <v>1</v>
      </c>
      <c r="M12" s="32">
        <f t="shared" si="3"/>
        <v>27000</v>
      </c>
      <c r="N12" s="33">
        <f t="shared" si="4"/>
        <v>27000</v>
      </c>
      <c r="O12" s="34" t="s">
        <v>503</v>
      </c>
      <c r="P12" s="6" t="s">
        <v>159</v>
      </c>
    </row>
    <row r="13" spans="1:16" ht="89.25" customHeight="1">
      <c r="A13" s="16" t="s">
        <v>87</v>
      </c>
      <c r="B13" s="5"/>
      <c r="C13" s="9" t="s">
        <v>30</v>
      </c>
      <c r="D13" s="307" t="s">
        <v>138</v>
      </c>
      <c r="E13" s="308"/>
      <c r="F13" s="31">
        <v>1</v>
      </c>
      <c r="G13" s="32">
        <v>49800</v>
      </c>
      <c r="H13" s="33">
        <f t="shared" si="0"/>
        <v>49800</v>
      </c>
      <c r="I13" s="32"/>
      <c r="J13" s="28"/>
      <c r="K13" s="33">
        <f t="shared" si="1"/>
        <v>0</v>
      </c>
      <c r="L13" s="31">
        <f t="shared" si="2"/>
        <v>1</v>
      </c>
      <c r="M13" s="32">
        <f t="shared" si="3"/>
        <v>49800</v>
      </c>
      <c r="N13" s="33">
        <f t="shared" si="4"/>
        <v>49800</v>
      </c>
      <c r="O13" s="34" t="s">
        <v>504</v>
      </c>
      <c r="P13" s="6" t="s">
        <v>159</v>
      </c>
    </row>
    <row r="14" spans="1:16" ht="89.25" customHeight="1">
      <c r="A14" s="16" t="s">
        <v>87</v>
      </c>
      <c r="B14" s="5"/>
      <c r="C14" s="9" t="s">
        <v>30</v>
      </c>
      <c r="D14" s="338" t="s">
        <v>139</v>
      </c>
      <c r="E14" s="356"/>
      <c r="F14" s="31">
        <v>1</v>
      </c>
      <c r="G14" s="32">
        <v>2950</v>
      </c>
      <c r="H14" s="33">
        <f t="shared" si="0"/>
        <v>2950</v>
      </c>
      <c r="I14" s="31"/>
      <c r="J14" s="32"/>
      <c r="K14" s="33">
        <f t="shared" si="1"/>
        <v>0</v>
      </c>
      <c r="L14" s="31">
        <f t="shared" si="2"/>
        <v>1</v>
      </c>
      <c r="M14" s="32">
        <f t="shared" si="3"/>
        <v>2950</v>
      </c>
      <c r="N14" s="33">
        <f t="shared" si="4"/>
        <v>2950</v>
      </c>
      <c r="O14" s="34" t="s">
        <v>505</v>
      </c>
      <c r="P14" s="6" t="s">
        <v>159</v>
      </c>
    </row>
    <row r="15" spans="1:16" ht="66.75" customHeight="1">
      <c r="A15" s="16" t="s">
        <v>87</v>
      </c>
      <c r="B15" s="5"/>
      <c r="C15" s="9" t="s">
        <v>30</v>
      </c>
      <c r="D15" s="338" t="s">
        <v>140</v>
      </c>
      <c r="E15" s="356"/>
      <c r="F15" s="31">
        <v>1</v>
      </c>
      <c r="G15" s="32">
        <v>7800</v>
      </c>
      <c r="H15" s="33">
        <f t="shared" si="0"/>
        <v>7800</v>
      </c>
      <c r="I15" s="31"/>
      <c r="J15" s="32"/>
      <c r="K15" s="33">
        <f t="shared" si="1"/>
        <v>0</v>
      </c>
      <c r="L15" s="31">
        <f t="shared" si="2"/>
        <v>1</v>
      </c>
      <c r="M15" s="32">
        <f t="shared" si="3"/>
        <v>7800</v>
      </c>
      <c r="N15" s="33">
        <f t="shared" si="4"/>
        <v>7800</v>
      </c>
      <c r="O15" s="34" t="s">
        <v>506</v>
      </c>
      <c r="P15" s="6" t="s">
        <v>159</v>
      </c>
    </row>
    <row r="16" spans="1:16" ht="89.25" customHeight="1">
      <c r="A16" s="16" t="s">
        <v>87</v>
      </c>
      <c r="B16" s="5"/>
      <c r="C16" s="9" t="s">
        <v>30</v>
      </c>
      <c r="D16" s="338" t="s">
        <v>144</v>
      </c>
      <c r="E16" s="356"/>
      <c r="F16" s="31">
        <v>1</v>
      </c>
      <c r="G16" s="32">
        <v>77000</v>
      </c>
      <c r="H16" s="33">
        <f t="shared" si="0"/>
        <v>77000</v>
      </c>
      <c r="I16" s="31"/>
      <c r="J16" s="32"/>
      <c r="K16" s="33">
        <f t="shared" si="1"/>
        <v>0</v>
      </c>
      <c r="L16" s="31">
        <f t="shared" si="2"/>
        <v>1</v>
      </c>
      <c r="M16" s="32">
        <f t="shared" si="3"/>
        <v>77000</v>
      </c>
      <c r="N16" s="33">
        <f t="shared" si="4"/>
        <v>77000</v>
      </c>
      <c r="O16" s="34" t="s">
        <v>507</v>
      </c>
      <c r="P16" s="6" t="s">
        <v>159</v>
      </c>
    </row>
    <row r="17" spans="1:16" ht="89.25" customHeight="1">
      <c r="A17" s="16" t="s">
        <v>87</v>
      </c>
      <c r="B17" s="5"/>
      <c r="C17" s="9" t="s">
        <v>30</v>
      </c>
      <c r="D17" s="338" t="s">
        <v>153</v>
      </c>
      <c r="E17" s="356"/>
      <c r="F17" s="31">
        <v>1</v>
      </c>
      <c r="G17" s="32">
        <v>44000</v>
      </c>
      <c r="H17" s="28">
        <f t="shared" si="0"/>
        <v>44000</v>
      </c>
      <c r="I17" s="32"/>
      <c r="J17" s="28"/>
      <c r="K17" s="28">
        <f t="shared" si="1"/>
        <v>0</v>
      </c>
      <c r="L17" s="28">
        <f t="shared" si="2"/>
        <v>1</v>
      </c>
      <c r="M17" s="28">
        <f t="shared" si="3"/>
        <v>44000</v>
      </c>
      <c r="N17" s="29">
        <f t="shared" si="4"/>
        <v>44000</v>
      </c>
      <c r="O17" s="34" t="s">
        <v>508</v>
      </c>
      <c r="P17" s="6" t="s">
        <v>213</v>
      </c>
    </row>
    <row r="18" spans="1:16" ht="66.75" customHeight="1">
      <c r="A18" s="17" t="s">
        <v>87</v>
      </c>
      <c r="B18" s="5"/>
      <c r="C18" s="5" t="s">
        <v>30</v>
      </c>
      <c r="D18" s="338" t="s">
        <v>250</v>
      </c>
      <c r="E18" s="356"/>
      <c r="F18" s="31">
        <v>1</v>
      </c>
      <c r="G18" s="32">
        <v>18000</v>
      </c>
      <c r="H18" s="33">
        <f aca="true" t="shared" si="5" ref="H18:H28">F18*G18</f>
        <v>18000</v>
      </c>
      <c r="I18" s="31"/>
      <c r="J18" s="32"/>
      <c r="K18" s="33">
        <f t="shared" si="1"/>
        <v>0</v>
      </c>
      <c r="L18" s="31">
        <f t="shared" si="2"/>
        <v>1</v>
      </c>
      <c r="M18" s="32">
        <f t="shared" si="3"/>
        <v>18000</v>
      </c>
      <c r="N18" s="33">
        <f t="shared" si="4"/>
        <v>18000</v>
      </c>
      <c r="O18" s="34" t="s">
        <v>509</v>
      </c>
      <c r="P18" s="6" t="s">
        <v>227</v>
      </c>
    </row>
    <row r="19" spans="1:16" ht="66.75" customHeight="1">
      <c r="A19" s="17" t="s">
        <v>257</v>
      </c>
      <c r="B19" s="49" t="s">
        <v>473</v>
      </c>
      <c r="C19" s="5" t="s">
        <v>178</v>
      </c>
      <c r="D19" s="367" t="s">
        <v>258</v>
      </c>
      <c r="E19" s="319"/>
      <c r="F19" s="31">
        <v>2</v>
      </c>
      <c r="G19" s="32">
        <v>16500</v>
      </c>
      <c r="H19" s="33">
        <f t="shared" si="5"/>
        <v>33000</v>
      </c>
      <c r="I19" s="31"/>
      <c r="J19" s="32"/>
      <c r="K19" s="33">
        <f t="shared" si="1"/>
        <v>0</v>
      </c>
      <c r="L19" s="31">
        <f t="shared" si="2"/>
        <v>2</v>
      </c>
      <c r="M19" s="32">
        <f t="shared" si="3"/>
        <v>16500</v>
      </c>
      <c r="N19" s="33">
        <f t="shared" si="4"/>
        <v>33000</v>
      </c>
      <c r="O19" s="239"/>
      <c r="P19" s="258" t="s">
        <v>614</v>
      </c>
    </row>
    <row r="20" spans="1:16" ht="66.75" customHeight="1">
      <c r="A20" s="16" t="s">
        <v>271</v>
      </c>
      <c r="B20" s="49" t="s">
        <v>473</v>
      </c>
      <c r="C20" s="9" t="s">
        <v>178</v>
      </c>
      <c r="D20" s="348" t="s">
        <v>272</v>
      </c>
      <c r="E20" s="366"/>
      <c r="F20" s="27">
        <v>2</v>
      </c>
      <c r="G20" s="28">
        <v>96600</v>
      </c>
      <c r="H20" s="29">
        <f t="shared" si="5"/>
        <v>193200</v>
      </c>
      <c r="I20" s="27"/>
      <c r="J20" s="28"/>
      <c r="K20" s="29">
        <f aca="true" t="shared" si="6" ref="K20:K28">I20*J20</f>
        <v>0</v>
      </c>
      <c r="L20" s="27">
        <f aca="true" t="shared" si="7" ref="L20:L25">F20-I20</f>
        <v>2</v>
      </c>
      <c r="M20" s="28">
        <f aca="true" t="shared" si="8" ref="M20:M25">G20</f>
        <v>96600</v>
      </c>
      <c r="N20" s="29">
        <f>H20-K20</f>
        <v>193200</v>
      </c>
      <c r="O20" s="238" t="s">
        <v>609</v>
      </c>
      <c r="P20" s="10"/>
    </row>
    <row r="21" spans="1:16" ht="66.75" customHeight="1">
      <c r="A21" s="17" t="s">
        <v>491</v>
      </c>
      <c r="B21" s="169" t="s">
        <v>473</v>
      </c>
      <c r="C21" s="9" t="s">
        <v>178</v>
      </c>
      <c r="D21" s="355" t="s">
        <v>492</v>
      </c>
      <c r="E21" s="356"/>
      <c r="F21" s="31">
        <v>2</v>
      </c>
      <c r="G21" s="32">
        <v>73500</v>
      </c>
      <c r="H21" s="33">
        <f t="shared" si="5"/>
        <v>147000</v>
      </c>
      <c r="I21" s="31"/>
      <c r="J21" s="32"/>
      <c r="K21" s="33">
        <f t="shared" si="6"/>
        <v>0</v>
      </c>
      <c r="L21" s="31">
        <f t="shared" si="7"/>
        <v>2</v>
      </c>
      <c r="M21" s="32">
        <f t="shared" si="8"/>
        <v>73500</v>
      </c>
      <c r="N21" s="33">
        <f>H21-K21</f>
        <v>147000</v>
      </c>
      <c r="O21" s="239" t="s">
        <v>610</v>
      </c>
      <c r="P21" s="6"/>
    </row>
    <row r="22" spans="1:16" ht="66.75" customHeight="1">
      <c r="A22" s="17" t="s">
        <v>270</v>
      </c>
      <c r="B22" s="49" t="s">
        <v>473</v>
      </c>
      <c r="C22" s="9" t="s">
        <v>178</v>
      </c>
      <c r="D22" s="355" t="s">
        <v>273</v>
      </c>
      <c r="E22" s="356"/>
      <c r="F22" s="31">
        <v>1</v>
      </c>
      <c r="G22" s="32">
        <v>73450</v>
      </c>
      <c r="H22" s="33">
        <f t="shared" si="5"/>
        <v>73450</v>
      </c>
      <c r="I22" s="31"/>
      <c r="J22" s="32"/>
      <c r="K22" s="33">
        <f t="shared" si="6"/>
        <v>0</v>
      </c>
      <c r="L22" s="31">
        <f t="shared" si="7"/>
        <v>1</v>
      </c>
      <c r="M22" s="32">
        <f t="shared" si="8"/>
        <v>73450</v>
      </c>
      <c r="N22" s="33">
        <f>H22-K22</f>
        <v>73450</v>
      </c>
      <c r="O22" s="34" t="s">
        <v>611</v>
      </c>
      <c r="P22" s="6"/>
    </row>
    <row r="23" spans="1:16" ht="66.75" customHeight="1">
      <c r="A23" s="17" t="s">
        <v>270</v>
      </c>
      <c r="B23" s="49" t="s">
        <v>473</v>
      </c>
      <c r="C23" s="9" t="s">
        <v>178</v>
      </c>
      <c r="D23" s="355" t="s">
        <v>274</v>
      </c>
      <c r="E23" s="356"/>
      <c r="F23" s="31">
        <v>1</v>
      </c>
      <c r="G23" s="32">
        <v>99750</v>
      </c>
      <c r="H23" s="33">
        <f t="shared" si="5"/>
        <v>99750</v>
      </c>
      <c r="I23" s="31"/>
      <c r="J23" s="32"/>
      <c r="K23" s="33">
        <f t="shared" si="6"/>
        <v>0</v>
      </c>
      <c r="L23" s="31">
        <f t="shared" si="7"/>
        <v>1</v>
      </c>
      <c r="M23" s="32">
        <f t="shared" si="8"/>
        <v>99750</v>
      </c>
      <c r="N23" s="33">
        <f>H23-K23</f>
        <v>99750</v>
      </c>
      <c r="O23" s="34" t="s">
        <v>510</v>
      </c>
      <c r="P23" s="6"/>
    </row>
    <row r="24" spans="1:16" ht="66.75" customHeight="1">
      <c r="A24" s="17" t="s">
        <v>270</v>
      </c>
      <c r="B24" s="49" t="s">
        <v>473</v>
      </c>
      <c r="C24" s="5" t="s">
        <v>178</v>
      </c>
      <c r="D24" s="355" t="s">
        <v>275</v>
      </c>
      <c r="E24" s="356"/>
      <c r="F24" s="31">
        <v>1</v>
      </c>
      <c r="G24" s="32">
        <v>75600</v>
      </c>
      <c r="H24" s="33">
        <f t="shared" si="5"/>
        <v>75600</v>
      </c>
      <c r="I24" s="31"/>
      <c r="J24" s="32"/>
      <c r="K24" s="33">
        <f t="shared" si="6"/>
        <v>0</v>
      </c>
      <c r="L24" s="31">
        <f t="shared" si="7"/>
        <v>1</v>
      </c>
      <c r="M24" s="32">
        <f t="shared" si="8"/>
        <v>75600</v>
      </c>
      <c r="N24" s="33">
        <f>H24-K24</f>
        <v>75600</v>
      </c>
      <c r="O24" s="34" t="s">
        <v>511</v>
      </c>
      <c r="P24" s="6"/>
    </row>
    <row r="25" spans="1:16" ht="66.75" customHeight="1">
      <c r="A25" s="17" t="s">
        <v>397</v>
      </c>
      <c r="B25" s="49" t="s">
        <v>473</v>
      </c>
      <c r="C25" s="5" t="s">
        <v>178</v>
      </c>
      <c r="D25" s="355" t="s">
        <v>396</v>
      </c>
      <c r="E25" s="356"/>
      <c r="F25" s="31">
        <v>1</v>
      </c>
      <c r="G25" s="32">
        <v>37800</v>
      </c>
      <c r="H25" s="33">
        <f t="shared" si="5"/>
        <v>37800</v>
      </c>
      <c r="I25" s="31"/>
      <c r="J25" s="32"/>
      <c r="K25" s="33">
        <f t="shared" si="6"/>
        <v>0</v>
      </c>
      <c r="L25" s="31">
        <f t="shared" si="7"/>
        <v>1</v>
      </c>
      <c r="M25" s="32">
        <f t="shared" si="8"/>
        <v>37800</v>
      </c>
      <c r="N25" s="33">
        <v>37800</v>
      </c>
      <c r="O25" s="34" t="s">
        <v>512</v>
      </c>
      <c r="P25" s="6"/>
    </row>
    <row r="26" spans="1:16" ht="66.75" customHeight="1">
      <c r="A26" s="17" t="s">
        <v>385</v>
      </c>
      <c r="B26" s="5" t="s">
        <v>474</v>
      </c>
      <c r="C26" s="5" t="s">
        <v>178</v>
      </c>
      <c r="D26" s="355" t="s">
        <v>389</v>
      </c>
      <c r="E26" s="356"/>
      <c r="F26" s="31">
        <v>1</v>
      </c>
      <c r="G26" s="32">
        <v>51912</v>
      </c>
      <c r="H26" s="33">
        <f>F26*G26</f>
        <v>51912</v>
      </c>
      <c r="I26" s="31"/>
      <c r="J26" s="32"/>
      <c r="K26" s="33">
        <f>I26*J26</f>
        <v>0</v>
      </c>
      <c r="L26" s="31">
        <f>F26-I26</f>
        <v>1</v>
      </c>
      <c r="M26" s="32">
        <f>G26</f>
        <v>51912</v>
      </c>
      <c r="N26" s="29">
        <f>H26-K26</f>
        <v>51912</v>
      </c>
      <c r="O26" s="30" t="s">
        <v>513</v>
      </c>
      <c r="P26" s="10" t="s">
        <v>529</v>
      </c>
    </row>
    <row r="27" spans="1:16" ht="66.75" customHeight="1">
      <c r="A27" s="16" t="s">
        <v>448</v>
      </c>
      <c r="B27" s="49" t="s">
        <v>473</v>
      </c>
      <c r="C27" s="9" t="s">
        <v>178</v>
      </c>
      <c r="D27" s="359" t="s">
        <v>449</v>
      </c>
      <c r="E27" s="360"/>
      <c r="F27" s="27">
        <v>1</v>
      </c>
      <c r="G27" s="28">
        <v>5880</v>
      </c>
      <c r="H27" s="29">
        <f t="shared" si="5"/>
        <v>5880</v>
      </c>
      <c r="I27" s="27"/>
      <c r="J27" s="28"/>
      <c r="K27" s="29">
        <f t="shared" si="6"/>
        <v>0</v>
      </c>
      <c r="L27" s="27">
        <v>20</v>
      </c>
      <c r="M27" s="28">
        <v>5880</v>
      </c>
      <c r="N27" s="29">
        <v>117600</v>
      </c>
      <c r="O27" s="238" t="s">
        <v>612</v>
      </c>
      <c r="P27" s="10" t="s">
        <v>450</v>
      </c>
    </row>
    <row r="28" spans="1:16" ht="66.75" customHeight="1">
      <c r="A28" s="237" t="s">
        <v>448</v>
      </c>
      <c r="B28" s="49" t="s">
        <v>473</v>
      </c>
      <c r="C28" s="9" t="s">
        <v>178</v>
      </c>
      <c r="D28" s="437" t="s">
        <v>451</v>
      </c>
      <c r="E28" s="364"/>
      <c r="F28" s="31">
        <v>1</v>
      </c>
      <c r="G28" s="32">
        <v>23940</v>
      </c>
      <c r="H28" s="33">
        <f t="shared" si="5"/>
        <v>23940</v>
      </c>
      <c r="I28" s="31"/>
      <c r="J28" s="32"/>
      <c r="K28" s="33">
        <f t="shared" si="6"/>
        <v>0</v>
      </c>
      <c r="L28" s="31">
        <v>1</v>
      </c>
      <c r="M28" s="32">
        <v>23940</v>
      </c>
      <c r="N28" s="33">
        <v>23940</v>
      </c>
      <c r="O28" s="34" t="s">
        <v>613</v>
      </c>
      <c r="P28" s="6"/>
    </row>
    <row r="29" spans="1:16" ht="66.75" customHeight="1">
      <c r="A29" s="17" t="s">
        <v>493</v>
      </c>
      <c r="B29" s="55" t="s">
        <v>473</v>
      </c>
      <c r="C29" s="9" t="s">
        <v>178</v>
      </c>
      <c r="D29" s="338" t="s">
        <v>494</v>
      </c>
      <c r="E29" s="339"/>
      <c r="F29" s="31">
        <v>1</v>
      </c>
      <c r="G29" s="32">
        <v>99800</v>
      </c>
      <c r="H29" s="33">
        <f>F29*G29</f>
        <v>99800</v>
      </c>
      <c r="I29" s="31"/>
      <c r="J29" s="32"/>
      <c r="K29" s="33">
        <f>I29*J29</f>
        <v>0</v>
      </c>
      <c r="L29" s="31">
        <f>F29-I29</f>
        <v>1</v>
      </c>
      <c r="M29" s="32">
        <f>G29</f>
        <v>99800</v>
      </c>
      <c r="N29" s="33">
        <f>H29-K29</f>
        <v>99800</v>
      </c>
      <c r="O29" s="34" t="s">
        <v>514</v>
      </c>
      <c r="P29" s="6"/>
    </row>
    <row r="30" spans="1:16" ht="66.75" customHeight="1">
      <c r="A30" s="17"/>
      <c r="B30" s="191"/>
      <c r="C30" s="9"/>
      <c r="D30" s="355"/>
      <c r="E30" s="356"/>
      <c r="F30" s="31"/>
      <c r="G30" s="32"/>
      <c r="H30" s="33">
        <f>F30*G30</f>
        <v>0</v>
      </c>
      <c r="I30" s="31"/>
      <c r="J30" s="32"/>
      <c r="K30" s="33">
        <f>I30*J30</f>
        <v>0</v>
      </c>
      <c r="L30" s="31">
        <f>F30-I30</f>
        <v>0</v>
      </c>
      <c r="M30" s="32">
        <f>G30</f>
        <v>0</v>
      </c>
      <c r="N30" s="33">
        <f>H30-K30</f>
        <v>0</v>
      </c>
      <c r="O30" s="34"/>
      <c r="P30" s="6"/>
    </row>
    <row r="31" spans="1:16" ht="66.75" customHeight="1">
      <c r="A31" s="17"/>
      <c r="B31" s="191"/>
      <c r="C31" s="9"/>
      <c r="D31" s="355"/>
      <c r="E31" s="356"/>
      <c r="F31" s="31"/>
      <c r="G31" s="32"/>
      <c r="H31" s="33">
        <f>F31*G31</f>
        <v>0</v>
      </c>
      <c r="I31" s="31"/>
      <c r="J31" s="32"/>
      <c r="K31" s="33">
        <f>I31*J31</f>
        <v>0</v>
      </c>
      <c r="L31" s="31">
        <f>F31-I31</f>
        <v>0</v>
      </c>
      <c r="M31" s="32">
        <f>G31</f>
        <v>0</v>
      </c>
      <c r="N31" s="33">
        <f>H31-K31</f>
        <v>0</v>
      </c>
      <c r="O31" s="34"/>
      <c r="P31" s="6"/>
    </row>
    <row r="32" spans="1:16" ht="66.75" customHeight="1">
      <c r="A32" s="17"/>
      <c r="B32" s="191"/>
      <c r="C32" s="9"/>
      <c r="D32" s="355"/>
      <c r="E32" s="356"/>
      <c r="F32" s="31"/>
      <c r="G32" s="32"/>
      <c r="H32" s="33">
        <f aca="true" t="shared" si="9" ref="H32:H43">F32*G32</f>
        <v>0</v>
      </c>
      <c r="I32" s="31"/>
      <c r="J32" s="32"/>
      <c r="K32" s="33">
        <f aca="true" t="shared" si="10" ref="K32:K43">I32*J32</f>
        <v>0</v>
      </c>
      <c r="L32" s="31">
        <f aca="true" t="shared" si="11" ref="L32:L43">F32-I32</f>
        <v>0</v>
      </c>
      <c r="M32" s="32">
        <f aca="true" t="shared" si="12" ref="M32:M43">G32</f>
        <v>0</v>
      </c>
      <c r="N32" s="33">
        <f aca="true" t="shared" si="13" ref="N32:N43">H32-K32</f>
        <v>0</v>
      </c>
      <c r="O32" s="34"/>
      <c r="P32" s="6"/>
    </row>
    <row r="33" spans="1:16" ht="66.75" customHeight="1">
      <c r="A33" s="17"/>
      <c r="B33" s="191"/>
      <c r="C33" s="9"/>
      <c r="D33" s="355"/>
      <c r="E33" s="356"/>
      <c r="F33" s="31"/>
      <c r="G33" s="32"/>
      <c r="H33" s="33">
        <f t="shared" si="9"/>
        <v>0</v>
      </c>
      <c r="I33" s="31"/>
      <c r="J33" s="32"/>
      <c r="K33" s="33">
        <f t="shared" si="10"/>
        <v>0</v>
      </c>
      <c r="L33" s="31">
        <f t="shared" si="11"/>
        <v>0</v>
      </c>
      <c r="M33" s="32">
        <f t="shared" si="12"/>
        <v>0</v>
      </c>
      <c r="N33" s="33">
        <f t="shared" si="13"/>
        <v>0</v>
      </c>
      <c r="O33" s="34"/>
      <c r="P33" s="6"/>
    </row>
    <row r="34" spans="1:16" ht="66.75" customHeight="1">
      <c r="A34" s="17"/>
      <c r="B34" s="191"/>
      <c r="C34" s="9"/>
      <c r="D34" s="355"/>
      <c r="E34" s="356"/>
      <c r="F34" s="31"/>
      <c r="G34" s="32"/>
      <c r="H34" s="33">
        <f t="shared" si="9"/>
        <v>0</v>
      </c>
      <c r="I34" s="31"/>
      <c r="J34" s="32"/>
      <c r="K34" s="33">
        <f t="shared" si="10"/>
        <v>0</v>
      </c>
      <c r="L34" s="31">
        <f t="shared" si="11"/>
        <v>0</v>
      </c>
      <c r="M34" s="32">
        <f t="shared" si="12"/>
        <v>0</v>
      </c>
      <c r="N34" s="33">
        <f t="shared" si="13"/>
        <v>0</v>
      </c>
      <c r="O34" s="34"/>
      <c r="P34" s="6"/>
    </row>
    <row r="35" spans="1:16" ht="66.75" customHeight="1">
      <c r="A35" s="17"/>
      <c r="B35" s="191"/>
      <c r="C35" s="9"/>
      <c r="D35" s="355"/>
      <c r="E35" s="356"/>
      <c r="F35" s="31"/>
      <c r="G35" s="32"/>
      <c r="H35" s="33">
        <f t="shared" si="9"/>
        <v>0</v>
      </c>
      <c r="I35" s="31"/>
      <c r="J35" s="32"/>
      <c r="K35" s="33">
        <f t="shared" si="10"/>
        <v>0</v>
      </c>
      <c r="L35" s="31">
        <f t="shared" si="11"/>
        <v>0</v>
      </c>
      <c r="M35" s="32">
        <f t="shared" si="12"/>
        <v>0</v>
      </c>
      <c r="N35" s="33">
        <f t="shared" si="13"/>
        <v>0</v>
      </c>
      <c r="O35" s="34"/>
      <c r="P35" s="6"/>
    </row>
    <row r="36" spans="1:16" ht="66.75" customHeight="1">
      <c r="A36" s="17"/>
      <c r="B36" s="191"/>
      <c r="C36" s="9"/>
      <c r="D36" s="355"/>
      <c r="E36" s="356"/>
      <c r="F36" s="31"/>
      <c r="G36" s="32"/>
      <c r="H36" s="33">
        <f t="shared" si="9"/>
        <v>0</v>
      </c>
      <c r="I36" s="31"/>
      <c r="J36" s="32"/>
      <c r="K36" s="33">
        <f t="shared" si="10"/>
        <v>0</v>
      </c>
      <c r="L36" s="31">
        <f t="shared" si="11"/>
        <v>0</v>
      </c>
      <c r="M36" s="32">
        <f t="shared" si="12"/>
        <v>0</v>
      </c>
      <c r="N36" s="33">
        <f t="shared" si="13"/>
        <v>0</v>
      </c>
      <c r="O36" s="34"/>
      <c r="P36" s="6"/>
    </row>
    <row r="37" spans="1:16" ht="66.75" customHeight="1">
      <c r="A37" s="17"/>
      <c r="B37" s="191"/>
      <c r="C37" s="9"/>
      <c r="D37" s="355"/>
      <c r="E37" s="356"/>
      <c r="F37" s="31"/>
      <c r="G37" s="32"/>
      <c r="H37" s="33">
        <f t="shared" si="9"/>
        <v>0</v>
      </c>
      <c r="I37" s="31"/>
      <c r="J37" s="32"/>
      <c r="K37" s="33">
        <f t="shared" si="10"/>
        <v>0</v>
      </c>
      <c r="L37" s="31">
        <f t="shared" si="11"/>
        <v>0</v>
      </c>
      <c r="M37" s="32">
        <f t="shared" si="12"/>
        <v>0</v>
      </c>
      <c r="N37" s="33">
        <f t="shared" si="13"/>
        <v>0</v>
      </c>
      <c r="O37" s="34"/>
      <c r="P37" s="6"/>
    </row>
    <row r="38" spans="1:16" ht="66.75" customHeight="1">
      <c r="A38" s="17"/>
      <c r="B38" s="191"/>
      <c r="C38" s="9"/>
      <c r="D38" s="355"/>
      <c r="E38" s="356"/>
      <c r="F38" s="31"/>
      <c r="G38" s="32"/>
      <c r="H38" s="33">
        <f>F38*G38</f>
        <v>0</v>
      </c>
      <c r="I38" s="31"/>
      <c r="J38" s="32"/>
      <c r="K38" s="33">
        <f>I38*J38</f>
        <v>0</v>
      </c>
      <c r="L38" s="31">
        <f>F38-I38</f>
        <v>0</v>
      </c>
      <c r="M38" s="32">
        <f>G38</f>
        <v>0</v>
      </c>
      <c r="N38" s="33">
        <f>H38-K38</f>
        <v>0</v>
      </c>
      <c r="O38" s="34"/>
      <c r="P38" s="6"/>
    </row>
    <row r="39" spans="1:16" ht="66.75" customHeight="1">
      <c r="A39" s="17"/>
      <c r="B39" s="191"/>
      <c r="C39" s="9"/>
      <c r="D39" s="355"/>
      <c r="E39" s="356"/>
      <c r="F39" s="31"/>
      <c r="G39" s="32"/>
      <c r="H39" s="33">
        <f>F39*G39</f>
        <v>0</v>
      </c>
      <c r="I39" s="31"/>
      <c r="J39" s="32"/>
      <c r="K39" s="33">
        <f>I39*J39</f>
        <v>0</v>
      </c>
      <c r="L39" s="31">
        <f>F39-I39</f>
        <v>0</v>
      </c>
      <c r="M39" s="32">
        <f>G39</f>
        <v>0</v>
      </c>
      <c r="N39" s="33">
        <f>H39-K39</f>
        <v>0</v>
      </c>
      <c r="O39" s="34"/>
      <c r="P39" s="6"/>
    </row>
    <row r="40" spans="1:16" ht="66.75" customHeight="1">
      <c r="A40" s="17"/>
      <c r="B40" s="191"/>
      <c r="C40" s="9"/>
      <c r="D40" s="355"/>
      <c r="E40" s="356"/>
      <c r="F40" s="31"/>
      <c r="G40" s="32"/>
      <c r="H40" s="33">
        <f>F40*G40</f>
        <v>0</v>
      </c>
      <c r="I40" s="31"/>
      <c r="J40" s="32"/>
      <c r="K40" s="33">
        <f>I40*J40</f>
        <v>0</v>
      </c>
      <c r="L40" s="31">
        <f>F40-I40</f>
        <v>0</v>
      </c>
      <c r="M40" s="32">
        <f>G40</f>
        <v>0</v>
      </c>
      <c r="N40" s="33">
        <f>H40-K40</f>
        <v>0</v>
      </c>
      <c r="O40" s="34"/>
      <c r="P40" s="6"/>
    </row>
    <row r="41" spans="1:16" ht="66.75" customHeight="1">
      <c r="A41" s="17"/>
      <c r="B41" s="191"/>
      <c r="C41" s="9"/>
      <c r="D41" s="355"/>
      <c r="E41" s="356"/>
      <c r="F41" s="31"/>
      <c r="G41" s="32"/>
      <c r="H41" s="33">
        <f>F41*G41</f>
        <v>0</v>
      </c>
      <c r="I41" s="31"/>
      <c r="J41" s="32"/>
      <c r="K41" s="33">
        <f>I41*J41</f>
        <v>0</v>
      </c>
      <c r="L41" s="31">
        <f>F41-I41</f>
        <v>0</v>
      </c>
      <c r="M41" s="32">
        <f>G41</f>
        <v>0</v>
      </c>
      <c r="N41" s="33">
        <f>H41-K41</f>
        <v>0</v>
      </c>
      <c r="O41" s="34"/>
      <c r="P41" s="6"/>
    </row>
    <row r="42" spans="1:16" ht="66.75" customHeight="1">
      <c r="A42" s="17"/>
      <c r="B42" s="191"/>
      <c r="C42" s="9"/>
      <c r="D42" s="355"/>
      <c r="E42" s="356"/>
      <c r="F42" s="31"/>
      <c r="G42" s="32"/>
      <c r="H42" s="33">
        <f>F42*G42</f>
        <v>0</v>
      </c>
      <c r="I42" s="31"/>
      <c r="J42" s="32"/>
      <c r="K42" s="33">
        <f>I42*J42</f>
        <v>0</v>
      </c>
      <c r="L42" s="31">
        <f>F42-I42</f>
        <v>0</v>
      </c>
      <c r="M42" s="32">
        <f>G42</f>
        <v>0</v>
      </c>
      <c r="N42" s="33">
        <f>H42-K42</f>
        <v>0</v>
      </c>
      <c r="O42" s="34"/>
      <c r="P42" s="6"/>
    </row>
    <row r="43" spans="1:16" ht="66.75" customHeight="1">
      <c r="A43" s="17"/>
      <c r="B43" s="191"/>
      <c r="C43" s="9"/>
      <c r="D43" s="355"/>
      <c r="E43" s="356"/>
      <c r="F43" s="31"/>
      <c r="G43" s="32"/>
      <c r="H43" s="33">
        <f t="shared" si="9"/>
        <v>0</v>
      </c>
      <c r="I43" s="31"/>
      <c r="J43" s="32"/>
      <c r="K43" s="33">
        <f t="shared" si="10"/>
        <v>0</v>
      </c>
      <c r="L43" s="31">
        <f t="shared" si="11"/>
        <v>0</v>
      </c>
      <c r="M43" s="32">
        <f t="shared" si="12"/>
        <v>0</v>
      </c>
      <c r="N43" s="33">
        <f t="shared" si="13"/>
        <v>0</v>
      </c>
      <c r="O43" s="34"/>
      <c r="P43" s="6"/>
    </row>
    <row r="44" spans="1:16" ht="66.75" customHeight="1">
      <c r="A44" s="17"/>
      <c r="B44" s="191"/>
      <c r="C44" s="9"/>
      <c r="D44" s="355"/>
      <c r="E44" s="356"/>
      <c r="F44" s="31"/>
      <c r="G44" s="32"/>
      <c r="H44" s="33">
        <f>F44*G44</f>
        <v>0</v>
      </c>
      <c r="I44" s="31"/>
      <c r="J44" s="32"/>
      <c r="K44" s="33">
        <f>I44*J44</f>
        <v>0</v>
      </c>
      <c r="L44" s="31">
        <f>F44-I44</f>
        <v>0</v>
      </c>
      <c r="M44" s="32">
        <f>G44</f>
        <v>0</v>
      </c>
      <c r="N44" s="33">
        <f>H44-K44</f>
        <v>0</v>
      </c>
      <c r="O44" s="34"/>
      <c r="P44" s="6"/>
    </row>
    <row r="45" spans="1:16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0" s="20" customFormat="1" ht="19.5" customHeight="1">
      <c r="B46" s="20" t="s">
        <v>9</v>
      </c>
      <c r="J46" s="20" t="s">
        <v>12</v>
      </c>
    </row>
    <row r="47" spans="2:10" s="20" customFormat="1" ht="19.5" customHeight="1">
      <c r="B47" s="20" t="s">
        <v>10</v>
      </c>
      <c r="J47" s="20" t="s">
        <v>13</v>
      </c>
    </row>
    <row r="48" spans="2:10" s="20" customFormat="1" ht="19.5" customHeight="1">
      <c r="B48" s="20" t="s">
        <v>11</v>
      </c>
      <c r="J48" s="20" t="s">
        <v>14</v>
      </c>
    </row>
    <row r="49" s="1" customFormat="1" ht="24.75" customHeight="1"/>
    <row r="50" s="1" customFormat="1" ht="24.75" customHeight="1"/>
    <row r="51" s="1" customFormat="1" ht="24.75" customHeight="1"/>
    <row r="52" s="1" customFormat="1" ht="18.75"/>
    <row r="53" s="1" customFormat="1" ht="18.75"/>
    <row r="54" s="1" customFormat="1" ht="18.75"/>
    <row r="55" s="1" customFormat="1" ht="18.75"/>
  </sheetData>
  <sheetProtection/>
  <mergeCells count="50">
    <mergeCell ref="D37:E37"/>
    <mergeCell ref="D43:E43"/>
    <mergeCell ref="D38:E38"/>
    <mergeCell ref="D39:E39"/>
    <mergeCell ref="D40:E40"/>
    <mergeCell ref="D41:E41"/>
    <mergeCell ref="D42:E42"/>
    <mergeCell ref="D30:E30"/>
    <mergeCell ref="D32:E32"/>
    <mergeCell ref="D33:E33"/>
    <mergeCell ref="D34:E34"/>
    <mergeCell ref="D35:E35"/>
    <mergeCell ref="D36:E36"/>
    <mergeCell ref="D29:E29"/>
    <mergeCell ref="D17:E17"/>
    <mergeCell ref="D18:E18"/>
    <mergeCell ref="D23:E23"/>
    <mergeCell ref="D24:E24"/>
    <mergeCell ref="D20:E20"/>
    <mergeCell ref="D21:E21"/>
    <mergeCell ref="D22:E22"/>
    <mergeCell ref="D25:E25"/>
    <mergeCell ref="D27:E27"/>
    <mergeCell ref="D28:E28"/>
    <mergeCell ref="D12:E12"/>
    <mergeCell ref="D13:E13"/>
    <mergeCell ref="D14:E14"/>
    <mergeCell ref="D19:E19"/>
    <mergeCell ref="D15:E15"/>
    <mergeCell ref="D16:E16"/>
    <mergeCell ref="D26:E26"/>
    <mergeCell ref="D11:E11"/>
    <mergeCell ref="L6:N6"/>
    <mergeCell ref="P6:P7"/>
    <mergeCell ref="D8:E8"/>
    <mergeCell ref="D9:E9"/>
    <mergeCell ref="D6:E7"/>
    <mergeCell ref="F6:H6"/>
    <mergeCell ref="I6:K6"/>
    <mergeCell ref="D10:E10"/>
    <mergeCell ref="D44:E44"/>
    <mergeCell ref="A1:P1"/>
    <mergeCell ref="C2:D2"/>
    <mergeCell ref="C3:D3"/>
    <mergeCell ref="F3:G3"/>
    <mergeCell ref="P3:P4"/>
    <mergeCell ref="C4:D4"/>
    <mergeCell ref="D31:E31"/>
    <mergeCell ref="G4:J4"/>
    <mergeCell ref="A6:A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&amp;C横浜市日下地域ケアプラザ　備品Ⅰ種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21"/>
  <sheetViews>
    <sheetView view="pageLayout" zoomScaleNormal="50" zoomScaleSheetLayoutView="50" workbookViewId="0" topLeftCell="A16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93</v>
      </c>
      <c r="C2" s="282" t="s">
        <v>94</v>
      </c>
      <c r="D2" s="283"/>
    </row>
    <row r="3" spans="1:16" s="21" customFormat="1" ht="18" customHeight="1">
      <c r="A3" s="44" t="s">
        <v>259</v>
      </c>
      <c r="B3" s="45"/>
      <c r="C3" s="284"/>
      <c r="D3" s="285"/>
      <c r="F3" s="286" t="s">
        <v>96</v>
      </c>
      <c r="G3" s="286"/>
      <c r="P3" s="334" t="s">
        <v>175</v>
      </c>
    </row>
    <row r="4" spans="1:16" s="21" customFormat="1" ht="28.5" customHeight="1" thickBot="1">
      <c r="A4" s="42" t="s">
        <v>97</v>
      </c>
      <c r="B4" s="43"/>
      <c r="C4" s="289"/>
      <c r="D4" s="290"/>
      <c r="F4" s="39"/>
      <c r="G4" s="291" t="s">
        <v>523</v>
      </c>
      <c r="H4" s="292"/>
      <c r="I4" s="292"/>
      <c r="J4" s="292"/>
      <c r="K4" s="23"/>
      <c r="O4" s="22" t="s">
        <v>56</v>
      </c>
      <c r="P4" s="335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98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s="4" customFormat="1" ht="86.25" customHeight="1">
      <c r="A8" s="16" t="s">
        <v>87</v>
      </c>
      <c r="B8" s="9"/>
      <c r="C8" s="9" t="s">
        <v>30</v>
      </c>
      <c r="D8" s="348" t="s">
        <v>133</v>
      </c>
      <c r="E8" s="366"/>
      <c r="F8" s="27">
        <v>2</v>
      </c>
      <c r="G8" s="28">
        <v>41380</v>
      </c>
      <c r="H8" s="28">
        <f>F8*G8</f>
        <v>82760</v>
      </c>
      <c r="I8" s="28"/>
      <c r="J8" s="28"/>
      <c r="K8" s="28">
        <f>I8*J8</f>
        <v>0</v>
      </c>
      <c r="L8" s="28">
        <f>F8-I8</f>
        <v>2</v>
      </c>
      <c r="M8" s="28">
        <f aca="true" t="shared" si="0" ref="M8:M16">G8</f>
        <v>41380</v>
      </c>
      <c r="N8" s="29">
        <f>H8-K8</f>
        <v>82760</v>
      </c>
      <c r="O8" s="238" t="s">
        <v>626</v>
      </c>
      <c r="P8" s="149" t="s">
        <v>222</v>
      </c>
    </row>
    <row r="9" spans="1:16" s="4" customFormat="1" ht="90.75" customHeight="1">
      <c r="A9" s="16" t="s">
        <v>87</v>
      </c>
      <c r="B9" s="5"/>
      <c r="C9" s="9" t="s">
        <v>30</v>
      </c>
      <c r="D9" s="338" t="s">
        <v>134</v>
      </c>
      <c r="E9" s="356"/>
      <c r="F9" s="31">
        <v>1</v>
      </c>
      <c r="G9" s="32">
        <v>46590</v>
      </c>
      <c r="H9" s="28">
        <f>F9*G9</f>
        <v>46590</v>
      </c>
      <c r="I9" s="32"/>
      <c r="J9" s="28"/>
      <c r="K9" s="28">
        <f>I9*J9</f>
        <v>0</v>
      </c>
      <c r="L9" s="28">
        <f>F9-I9</f>
        <v>1</v>
      </c>
      <c r="M9" s="28">
        <f t="shared" si="0"/>
        <v>46590</v>
      </c>
      <c r="N9" s="29">
        <f>H9-K9</f>
        <v>46590</v>
      </c>
      <c r="O9" s="34" t="s">
        <v>627</v>
      </c>
      <c r="P9" s="40" t="s">
        <v>223</v>
      </c>
    </row>
    <row r="10" spans="1:16" s="4" customFormat="1" ht="93.75" customHeight="1">
      <c r="A10" s="17" t="s">
        <v>87</v>
      </c>
      <c r="B10" s="5"/>
      <c r="C10" s="5" t="s">
        <v>30</v>
      </c>
      <c r="D10" s="338" t="s">
        <v>135</v>
      </c>
      <c r="E10" s="356"/>
      <c r="F10" s="31">
        <v>1</v>
      </c>
      <c r="G10" s="32">
        <v>27110</v>
      </c>
      <c r="H10" s="32">
        <f>F10*G10</f>
        <v>27110</v>
      </c>
      <c r="I10" s="32"/>
      <c r="J10" s="32"/>
      <c r="K10" s="32">
        <f>I10*J10</f>
        <v>0</v>
      </c>
      <c r="L10" s="32">
        <f>F10-I10</f>
        <v>1</v>
      </c>
      <c r="M10" s="32">
        <f t="shared" si="0"/>
        <v>27110</v>
      </c>
      <c r="N10" s="33">
        <f>H10-K10</f>
        <v>27110</v>
      </c>
      <c r="O10" s="34" t="s">
        <v>628</v>
      </c>
      <c r="P10" s="40" t="s">
        <v>221</v>
      </c>
    </row>
    <row r="11" spans="1:16" ht="67.5" customHeight="1">
      <c r="A11" s="16" t="s">
        <v>363</v>
      </c>
      <c r="B11" s="55" t="s">
        <v>473</v>
      </c>
      <c r="C11" s="55" t="s">
        <v>178</v>
      </c>
      <c r="D11" s="365" t="s">
        <v>364</v>
      </c>
      <c r="E11" s="366"/>
      <c r="F11" s="206">
        <v>1</v>
      </c>
      <c r="G11" s="28">
        <v>33600</v>
      </c>
      <c r="H11" s="29">
        <f>F11*G11</f>
        <v>33600</v>
      </c>
      <c r="I11" s="27"/>
      <c r="J11" s="28"/>
      <c r="K11" s="29">
        <f>I11*J11</f>
        <v>0</v>
      </c>
      <c r="L11" s="27">
        <f>F11-I11</f>
        <v>1</v>
      </c>
      <c r="M11" s="28">
        <f t="shared" si="0"/>
        <v>33600</v>
      </c>
      <c r="N11" s="217">
        <f>H11-K11</f>
        <v>33600</v>
      </c>
      <c r="O11" s="27" t="s">
        <v>629</v>
      </c>
      <c r="P11" s="10"/>
    </row>
    <row r="12" spans="1:16" ht="67.5" customHeight="1">
      <c r="A12" s="17" t="s">
        <v>372</v>
      </c>
      <c r="B12" s="49" t="s">
        <v>473</v>
      </c>
      <c r="C12" s="49" t="s">
        <v>178</v>
      </c>
      <c r="D12" s="355" t="s">
        <v>367</v>
      </c>
      <c r="E12" s="356"/>
      <c r="F12" s="124">
        <v>1</v>
      </c>
      <c r="G12" s="32">
        <v>25000</v>
      </c>
      <c r="H12" s="33">
        <f aca="true" t="shared" si="1" ref="H12:H17">F12*G12</f>
        <v>25000</v>
      </c>
      <c r="I12" s="31"/>
      <c r="J12" s="32"/>
      <c r="K12" s="33">
        <f aca="true" t="shared" si="2" ref="K12:K17">I12*J12</f>
        <v>0</v>
      </c>
      <c r="L12" s="31">
        <f aca="true" t="shared" si="3" ref="L12:L17">F12-I12</f>
        <v>1</v>
      </c>
      <c r="M12" s="32">
        <f t="shared" si="0"/>
        <v>25000</v>
      </c>
      <c r="N12" s="216">
        <f aca="true" t="shared" si="4" ref="N12:N17">H12-K12</f>
        <v>25000</v>
      </c>
      <c r="O12" s="31" t="s">
        <v>630</v>
      </c>
      <c r="P12" s="6"/>
    </row>
    <row r="13" spans="1:17" ht="91.5" customHeight="1">
      <c r="A13" s="17"/>
      <c r="B13" s="49"/>
      <c r="C13" s="49"/>
      <c r="D13" s="355"/>
      <c r="E13" s="356"/>
      <c r="F13" s="124"/>
      <c r="G13" s="32"/>
      <c r="H13" s="33">
        <f>F13*G13</f>
        <v>0</v>
      </c>
      <c r="I13" s="31"/>
      <c r="J13" s="251"/>
      <c r="K13" s="33">
        <f>I13*J13</f>
        <v>0</v>
      </c>
      <c r="L13" s="31">
        <f>F13-I13</f>
        <v>0</v>
      </c>
      <c r="M13" s="32">
        <f t="shared" si="0"/>
        <v>0</v>
      </c>
      <c r="N13" s="216">
        <f>H13-K13</f>
        <v>0</v>
      </c>
      <c r="O13" s="31"/>
      <c r="P13" s="6"/>
      <c r="Q13" s="252"/>
    </row>
    <row r="14" spans="1:16" ht="67.5" customHeight="1">
      <c r="A14" s="17"/>
      <c r="B14" s="49"/>
      <c r="C14" s="49"/>
      <c r="D14" s="355"/>
      <c r="E14" s="356"/>
      <c r="F14" s="124"/>
      <c r="G14" s="32"/>
      <c r="H14" s="33">
        <f t="shared" si="1"/>
        <v>0</v>
      </c>
      <c r="I14" s="31"/>
      <c r="J14" s="251"/>
      <c r="K14" s="33">
        <f t="shared" si="2"/>
        <v>0</v>
      </c>
      <c r="L14" s="31">
        <f t="shared" si="3"/>
        <v>0</v>
      </c>
      <c r="M14" s="32">
        <f t="shared" si="0"/>
        <v>0</v>
      </c>
      <c r="N14" s="216">
        <f t="shared" si="4"/>
        <v>0</v>
      </c>
      <c r="O14" s="31"/>
      <c r="P14" s="6"/>
    </row>
    <row r="15" spans="1:16" ht="67.5" customHeight="1">
      <c r="A15" s="17"/>
      <c r="B15" s="5"/>
      <c r="C15" s="49"/>
      <c r="D15" s="355"/>
      <c r="E15" s="356"/>
      <c r="F15" s="124"/>
      <c r="G15" s="32"/>
      <c r="H15" s="33">
        <f t="shared" si="1"/>
        <v>0</v>
      </c>
      <c r="I15" s="31"/>
      <c r="J15" s="32"/>
      <c r="K15" s="33">
        <f t="shared" si="2"/>
        <v>0</v>
      </c>
      <c r="L15" s="31">
        <f t="shared" si="3"/>
        <v>0</v>
      </c>
      <c r="M15" s="32">
        <f t="shared" si="0"/>
        <v>0</v>
      </c>
      <c r="N15" s="216">
        <f t="shared" si="4"/>
        <v>0</v>
      </c>
      <c r="O15" s="31"/>
      <c r="P15" s="6"/>
    </row>
    <row r="16" spans="1:16" ht="67.5" customHeight="1">
      <c r="A16" s="17"/>
      <c r="B16" s="5"/>
      <c r="C16" s="49"/>
      <c r="D16" s="355"/>
      <c r="E16" s="356"/>
      <c r="F16" s="31"/>
      <c r="G16" s="32"/>
      <c r="H16" s="33">
        <f t="shared" si="1"/>
        <v>0</v>
      </c>
      <c r="I16" s="31"/>
      <c r="J16" s="32"/>
      <c r="K16" s="33">
        <f t="shared" si="2"/>
        <v>0</v>
      </c>
      <c r="L16" s="31">
        <f t="shared" si="3"/>
        <v>0</v>
      </c>
      <c r="M16" s="32">
        <f t="shared" si="0"/>
        <v>0</v>
      </c>
      <c r="N16" s="216">
        <f t="shared" si="4"/>
        <v>0</v>
      </c>
      <c r="O16" s="31"/>
      <c r="P16" s="6"/>
    </row>
    <row r="17" spans="1:16" ht="67.5" customHeight="1" thickBot="1">
      <c r="A17" s="18"/>
      <c r="B17" s="7"/>
      <c r="C17" s="7"/>
      <c r="D17" s="357"/>
      <c r="E17" s="358"/>
      <c r="F17" s="35"/>
      <c r="G17" s="36"/>
      <c r="H17" s="37">
        <f t="shared" si="1"/>
        <v>0</v>
      </c>
      <c r="I17" s="35"/>
      <c r="J17" s="36"/>
      <c r="K17" s="37">
        <f t="shared" si="2"/>
        <v>0</v>
      </c>
      <c r="L17" s="35">
        <f t="shared" si="3"/>
        <v>0</v>
      </c>
      <c r="M17" s="36"/>
      <c r="N17" s="218">
        <f t="shared" si="4"/>
        <v>0</v>
      </c>
      <c r="O17" s="35"/>
      <c r="P17" s="8"/>
    </row>
    <row r="18" spans="1:16" ht="15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0" s="20" customFormat="1" ht="19.5" customHeight="1">
      <c r="B19" s="20" t="s">
        <v>9</v>
      </c>
      <c r="J19" s="20" t="s">
        <v>12</v>
      </c>
    </row>
    <row r="20" spans="2:10" s="20" customFormat="1" ht="19.5" customHeight="1">
      <c r="B20" s="20" t="s">
        <v>10</v>
      </c>
      <c r="J20" s="20" t="s">
        <v>13</v>
      </c>
    </row>
    <row r="21" spans="2:10" s="20" customFormat="1" ht="19.5" customHeight="1">
      <c r="B21" s="20" t="s">
        <v>11</v>
      </c>
      <c r="J21" s="20" t="s">
        <v>14</v>
      </c>
    </row>
    <row r="22" s="1" customFormat="1" ht="24.75" customHeight="1"/>
    <row r="23" s="1" customFormat="1" ht="24.75" customHeight="1"/>
    <row r="24" s="1" customFormat="1" ht="24.75" customHeight="1"/>
    <row r="25" s="1" customFormat="1" ht="18.75"/>
    <row r="26" s="1" customFormat="1" ht="18.75"/>
    <row r="27" s="1" customFormat="1" ht="18.75"/>
    <row r="28" s="1" customFormat="1" ht="18.75"/>
  </sheetData>
  <sheetProtection/>
  <mergeCells count="23">
    <mergeCell ref="A1:P1"/>
    <mergeCell ref="C2:D2"/>
    <mergeCell ref="C3:D3"/>
    <mergeCell ref="F3:G3"/>
    <mergeCell ref="P3:P4"/>
    <mergeCell ref="C4:D4"/>
    <mergeCell ref="L6:N6"/>
    <mergeCell ref="P6:P7"/>
    <mergeCell ref="D9:E9"/>
    <mergeCell ref="D10:E10"/>
    <mergeCell ref="A6:A7"/>
    <mergeCell ref="D6:E7"/>
    <mergeCell ref="F6:H6"/>
    <mergeCell ref="I6:K6"/>
    <mergeCell ref="D17:E17"/>
    <mergeCell ref="G4:J4"/>
    <mergeCell ref="D15:E15"/>
    <mergeCell ref="D16:E16"/>
    <mergeCell ref="D13:E13"/>
    <mergeCell ref="D14:E14"/>
    <mergeCell ref="D11:E11"/>
    <mergeCell ref="D12:E12"/>
    <mergeCell ref="D8:E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50" zoomScaleSheetLayoutView="50" workbookViewId="0" topLeftCell="A28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7" s="21" customFormat="1" ht="18" customHeight="1">
      <c r="A3" s="44" t="s">
        <v>20</v>
      </c>
      <c r="B3" s="45"/>
      <c r="C3" s="284"/>
      <c r="D3" s="285"/>
      <c r="F3" s="286" t="s">
        <v>25</v>
      </c>
      <c r="G3" s="286"/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39</v>
      </c>
      <c r="H4" s="292"/>
      <c r="I4" s="292"/>
      <c r="J4" s="292"/>
      <c r="K4" s="23"/>
      <c r="O4" s="22" t="s">
        <v>26</v>
      </c>
      <c r="P4" s="41" t="s">
        <v>40</v>
      </c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66.75" customHeight="1">
      <c r="A8" s="16" t="s">
        <v>29</v>
      </c>
      <c r="B8" s="9"/>
      <c r="C8" s="9" t="s">
        <v>30</v>
      </c>
      <c r="D8" s="439" t="s">
        <v>47</v>
      </c>
      <c r="E8" s="440"/>
      <c r="F8" s="27">
        <v>1</v>
      </c>
      <c r="G8" s="28">
        <v>20000</v>
      </c>
      <c r="H8" s="28">
        <f>F8*G8</f>
        <v>20000</v>
      </c>
      <c r="I8" s="28"/>
      <c r="J8" s="28"/>
      <c r="K8" s="28">
        <f>I8*J8</f>
        <v>0</v>
      </c>
      <c r="L8" s="28">
        <f>F8-I8</f>
        <v>1</v>
      </c>
      <c r="M8" s="28">
        <f>G8</f>
        <v>20000</v>
      </c>
      <c r="N8" s="29">
        <f>H8-K8</f>
        <v>20000</v>
      </c>
      <c r="O8" s="30"/>
      <c r="P8" s="233" t="s">
        <v>657</v>
      </c>
    </row>
    <row r="9" spans="1:16" ht="66.75" customHeight="1">
      <c r="A9" s="16" t="s">
        <v>29</v>
      </c>
      <c r="B9" s="5"/>
      <c r="C9" s="9" t="s">
        <v>30</v>
      </c>
      <c r="D9" s="338" t="s">
        <v>50</v>
      </c>
      <c r="E9" s="356"/>
      <c r="F9" s="31">
        <v>1</v>
      </c>
      <c r="G9" s="32" t="s">
        <v>48</v>
      </c>
      <c r="H9" s="28" t="s">
        <v>48</v>
      </c>
      <c r="I9" s="32"/>
      <c r="J9" s="32"/>
      <c r="K9" s="28">
        <f aca="true" t="shared" si="0" ref="K9:K17">I9*J9</f>
        <v>0</v>
      </c>
      <c r="L9" s="28">
        <f aca="true" t="shared" si="1" ref="L9:L17">F9-I9</f>
        <v>1</v>
      </c>
      <c r="M9" s="28" t="str">
        <f aca="true" t="shared" si="2" ref="M9:M17">G9</f>
        <v>OP価格</v>
      </c>
      <c r="N9" s="29" t="s">
        <v>48</v>
      </c>
      <c r="O9" s="34" t="s">
        <v>658</v>
      </c>
      <c r="P9" s="6" t="s">
        <v>174</v>
      </c>
    </row>
    <row r="10" spans="1:16" ht="66.75" customHeight="1">
      <c r="A10" s="16" t="s">
        <v>29</v>
      </c>
      <c r="B10" s="5"/>
      <c r="C10" s="9" t="s">
        <v>30</v>
      </c>
      <c r="D10" s="338" t="s">
        <v>49</v>
      </c>
      <c r="E10" s="356"/>
      <c r="F10" s="31">
        <v>1</v>
      </c>
      <c r="G10" s="32">
        <v>88000</v>
      </c>
      <c r="H10" s="28">
        <f aca="true" t="shared" si="3" ref="H10:H15">F10*G10</f>
        <v>88000</v>
      </c>
      <c r="I10" s="32"/>
      <c r="J10" s="32"/>
      <c r="K10" s="28">
        <f t="shared" si="0"/>
        <v>0</v>
      </c>
      <c r="L10" s="28">
        <f t="shared" si="1"/>
        <v>1</v>
      </c>
      <c r="M10" s="28">
        <f t="shared" si="2"/>
        <v>88000</v>
      </c>
      <c r="N10" s="29">
        <f aca="true" t="shared" si="4" ref="N10:N15">H10-K10</f>
        <v>88000</v>
      </c>
      <c r="O10" s="34" t="s">
        <v>659</v>
      </c>
      <c r="P10" s="6" t="s">
        <v>174</v>
      </c>
    </row>
    <row r="11" spans="1:16" ht="92.25" customHeight="1">
      <c r="A11" s="16" t="s">
        <v>29</v>
      </c>
      <c r="B11" s="5"/>
      <c r="C11" s="9" t="s">
        <v>30</v>
      </c>
      <c r="D11" s="338" t="s">
        <v>51</v>
      </c>
      <c r="E11" s="356"/>
      <c r="F11" s="31">
        <v>2</v>
      </c>
      <c r="G11" s="32">
        <v>16000</v>
      </c>
      <c r="H11" s="28">
        <f t="shared" si="3"/>
        <v>32000</v>
      </c>
      <c r="I11" s="32"/>
      <c r="J11" s="32"/>
      <c r="K11" s="28">
        <f t="shared" si="0"/>
        <v>0</v>
      </c>
      <c r="L11" s="28">
        <f t="shared" si="1"/>
        <v>2</v>
      </c>
      <c r="M11" s="28">
        <f t="shared" si="2"/>
        <v>16000</v>
      </c>
      <c r="N11" s="29">
        <f t="shared" si="4"/>
        <v>32000</v>
      </c>
      <c r="O11" s="239" t="s">
        <v>660</v>
      </c>
      <c r="P11" s="6" t="s">
        <v>174</v>
      </c>
    </row>
    <row r="12" spans="1:16" ht="89.25" customHeight="1">
      <c r="A12" s="16" t="s">
        <v>29</v>
      </c>
      <c r="B12" s="5"/>
      <c r="C12" s="9" t="s">
        <v>30</v>
      </c>
      <c r="D12" s="338" t="s">
        <v>52</v>
      </c>
      <c r="E12" s="356"/>
      <c r="F12" s="31">
        <v>1</v>
      </c>
      <c r="G12" s="32">
        <v>21000</v>
      </c>
      <c r="H12" s="28">
        <f t="shared" si="3"/>
        <v>21000</v>
      </c>
      <c r="I12" s="32"/>
      <c r="J12" s="32"/>
      <c r="K12" s="28">
        <f t="shared" si="0"/>
        <v>0</v>
      </c>
      <c r="L12" s="28">
        <f t="shared" si="1"/>
        <v>1</v>
      </c>
      <c r="M12" s="28">
        <f t="shared" si="2"/>
        <v>21000</v>
      </c>
      <c r="N12" s="29">
        <f t="shared" si="4"/>
        <v>21000</v>
      </c>
      <c r="O12" s="34" t="s">
        <v>661</v>
      </c>
      <c r="P12" s="6" t="s">
        <v>174</v>
      </c>
    </row>
    <row r="13" spans="1:16" ht="66.75" customHeight="1">
      <c r="A13" s="16" t="s">
        <v>29</v>
      </c>
      <c r="B13" s="5"/>
      <c r="C13" s="9" t="s">
        <v>30</v>
      </c>
      <c r="D13" s="338" t="s">
        <v>219</v>
      </c>
      <c r="E13" s="356"/>
      <c r="F13" s="31">
        <v>2</v>
      </c>
      <c r="G13" s="32">
        <v>17500</v>
      </c>
      <c r="H13" s="28">
        <f t="shared" si="3"/>
        <v>35000</v>
      </c>
      <c r="I13" s="32"/>
      <c r="J13" s="32"/>
      <c r="K13" s="28">
        <f t="shared" si="0"/>
        <v>0</v>
      </c>
      <c r="L13" s="28">
        <f t="shared" si="1"/>
        <v>2</v>
      </c>
      <c r="M13" s="28">
        <f t="shared" si="2"/>
        <v>17500</v>
      </c>
      <c r="N13" s="29">
        <f t="shared" si="4"/>
        <v>35000</v>
      </c>
      <c r="O13" s="239" t="s">
        <v>662</v>
      </c>
      <c r="P13" s="6" t="s">
        <v>174</v>
      </c>
    </row>
    <row r="14" spans="1:16" ht="66.75" customHeight="1">
      <c r="A14" s="16" t="s">
        <v>87</v>
      </c>
      <c r="B14" s="5"/>
      <c r="C14" s="9" t="s">
        <v>30</v>
      </c>
      <c r="D14" s="338" t="s">
        <v>58</v>
      </c>
      <c r="E14" s="356"/>
      <c r="F14" s="31">
        <v>1</v>
      </c>
      <c r="G14" s="32">
        <v>33800</v>
      </c>
      <c r="H14" s="28">
        <f t="shared" si="3"/>
        <v>33800</v>
      </c>
      <c r="I14" s="32"/>
      <c r="J14" s="28"/>
      <c r="K14" s="28">
        <f>I14*J14</f>
        <v>0</v>
      </c>
      <c r="L14" s="28">
        <f>F14-I14</f>
        <v>1</v>
      </c>
      <c r="M14" s="28">
        <f t="shared" si="2"/>
        <v>33800</v>
      </c>
      <c r="N14" s="29">
        <f t="shared" si="4"/>
        <v>33800</v>
      </c>
      <c r="O14" s="34" t="s">
        <v>663</v>
      </c>
      <c r="P14" s="6" t="s">
        <v>174</v>
      </c>
    </row>
    <row r="15" spans="1:16" ht="66.75" customHeight="1">
      <c r="A15" s="224" t="s">
        <v>87</v>
      </c>
      <c r="B15" s="5"/>
      <c r="C15" s="127" t="s">
        <v>30</v>
      </c>
      <c r="D15" s="438" t="s">
        <v>127</v>
      </c>
      <c r="E15" s="376"/>
      <c r="F15" s="128">
        <v>1</v>
      </c>
      <c r="G15" s="129">
        <v>60000</v>
      </c>
      <c r="H15" s="129">
        <f t="shared" si="3"/>
        <v>60000</v>
      </c>
      <c r="I15" s="129"/>
      <c r="J15" s="129"/>
      <c r="K15" s="129">
        <f t="shared" si="0"/>
        <v>0</v>
      </c>
      <c r="L15" s="129">
        <f t="shared" si="1"/>
        <v>1</v>
      </c>
      <c r="M15" s="129">
        <f t="shared" si="2"/>
        <v>60000</v>
      </c>
      <c r="N15" s="159">
        <f t="shared" si="4"/>
        <v>60000</v>
      </c>
      <c r="O15" s="201" t="s">
        <v>664</v>
      </c>
      <c r="P15" s="130" t="s">
        <v>159</v>
      </c>
    </row>
    <row r="16" spans="1:16" ht="66.75" customHeight="1">
      <c r="A16" s="151" t="s">
        <v>234</v>
      </c>
      <c r="B16" s="55" t="s">
        <v>473</v>
      </c>
      <c r="C16" s="5" t="s">
        <v>178</v>
      </c>
      <c r="D16" s="338" t="s">
        <v>189</v>
      </c>
      <c r="E16" s="356"/>
      <c r="F16" s="31">
        <v>1</v>
      </c>
      <c r="G16" s="32">
        <v>33750</v>
      </c>
      <c r="H16" s="32">
        <f>G16*F16</f>
        <v>33750</v>
      </c>
      <c r="I16" s="32"/>
      <c r="J16" s="32"/>
      <c r="K16" s="32">
        <f>J16*I16</f>
        <v>0</v>
      </c>
      <c r="L16" s="32">
        <f>F16-I16</f>
        <v>1</v>
      </c>
      <c r="M16" s="32">
        <f>G16</f>
        <v>33750</v>
      </c>
      <c r="N16" s="33">
        <f>M16*L16</f>
        <v>33750</v>
      </c>
      <c r="O16" s="34" t="s">
        <v>665</v>
      </c>
      <c r="P16" s="6" t="s">
        <v>174</v>
      </c>
    </row>
    <row r="17" spans="1:16" ht="66.75" customHeight="1">
      <c r="A17" s="151" t="s">
        <v>373</v>
      </c>
      <c r="B17" s="55" t="s">
        <v>473</v>
      </c>
      <c r="C17" s="5" t="s">
        <v>178</v>
      </c>
      <c r="D17" s="338" t="s">
        <v>260</v>
      </c>
      <c r="E17" s="356"/>
      <c r="F17" s="31">
        <v>1</v>
      </c>
      <c r="G17" s="32">
        <v>14500</v>
      </c>
      <c r="H17" s="32">
        <f>F17*G17</f>
        <v>14500</v>
      </c>
      <c r="I17" s="32"/>
      <c r="J17" s="32"/>
      <c r="K17" s="32">
        <f t="shared" si="0"/>
        <v>0</v>
      </c>
      <c r="L17" s="32">
        <f t="shared" si="1"/>
        <v>1</v>
      </c>
      <c r="M17" s="32">
        <f t="shared" si="2"/>
        <v>14500</v>
      </c>
      <c r="N17" s="33">
        <f>H17-K17</f>
        <v>14500</v>
      </c>
      <c r="O17" s="34" t="s">
        <v>666</v>
      </c>
      <c r="P17" s="6" t="s">
        <v>174</v>
      </c>
    </row>
    <row r="18" spans="1:16" ht="66.75" customHeight="1" thickBot="1">
      <c r="A18" s="195" t="s">
        <v>410</v>
      </c>
      <c r="B18" s="11" t="s">
        <v>473</v>
      </c>
      <c r="C18" s="196" t="s">
        <v>178</v>
      </c>
      <c r="D18" s="390" t="s">
        <v>411</v>
      </c>
      <c r="E18" s="391"/>
      <c r="F18" s="197">
        <v>1</v>
      </c>
      <c r="G18" s="198">
        <v>18000</v>
      </c>
      <c r="H18" s="198">
        <f>F18*G18</f>
        <v>18000</v>
      </c>
      <c r="I18" s="198"/>
      <c r="J18" s="198"/>
      <c r="K18" s="198">
        <f>I18*J18</f>
        <v>0</v>
      </c>
      <c r="L18" s="198">
        <f>F18-I18</f>
        <v>1</v>
      </c>
      <c r="M18" s="198">
        <f>G18</f>
        <v>18000</v>
      </c>
      <c r="N18" s="199">
        <f>H18-K18</f>
        <v>18000</v>
      </c>
      <c r="O18" s="202" t="s">
        <v>667</v>
      </c>
      <c r="P18" s="200" t="s">
        <v>174</v>
      </c>
    </row>
    <row r="19" spans="1:16" ht="15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0" s="20" customFormat="1" ht="19.5" customHeight="1">
      <c r="B20" s="20" t="s">
        <v>9</v>
      </c>
      <c r="J20" s="20" t="s">
        <v>12</v>
      </c>
    </row>
    <row r="21" spans="2:10" s="20" customFormat="1" ht="19.5" customHeight="1">
      <c r="B21" s="20" t="s">
        <v>10</v>
      </c>
      <c r="J21" s="20" t="s">
        <v>13</v>
      </c>
    </row>
    <row r="22" spans="2:10" s="20" customFormat="1" ht="19.5" customHeight="1">
      <c r="B22" s="20" t="s">
        <v>11</v>
      </c>
      <c r="J22" s="20" t="s">
        <v>14</v>
      </c>
    </row>
    <row r="23" s="1" customFormat="1" ht="24.75" customHeight="1"/>
    <row r="24" s="1" customFormat="1" ht="24.75" customHeight="1"/>
    <row r="25" s="1" customFormat="1" ht="24.75" customHeight="1"/>
    <row r="26" s="1" customFormat="1" ht="18.75"/>
    <row r="27" s="1" customFormat="1" ht="18.75"/>
    <row r="28" s="1" customFormat="1" ht="18.75"/>
    <row r="29" s="1" customFormat="1" ht="18.75"/>
  </sheetData>
  <sheetProtection/>
  <mergeCells count="23">
    <mergeCell ref="D18:E18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D13:E13"/>
    <mergeCell ref="A6:A7"/>
    <mergeCell ref="D6:E7"/>
    <mergeCell ref="F6:H6"/>
    <mergeCell ref="I6:K6"/>
    <mergeCell ref="L6:N6"/>
    <mergeCell ref="P6:P7"/>
    <mergeCell ref="A1:P1"/>
    <mergeCell ref="C2:D2"/>
    <mergeCell ref="C3:D3"/>
    <mergeCell ref="F3:G3"/>
    <mergeCell ref="C4:D4"/>
    <mergeCell ref="G4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4"/>
  <sheetViews>
    <sheetView view="pageLayout" zoomScaleNormal="50" zoomScaleSheetLayoutView="50" workbookViewId="0" topLeftCell="A10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25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334" t="s">
        <v>175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226</v>
      </c>
      <c r="H4" s="292"/>
      <c r="I4" s="292"/>
      <c r="J4" s="292"/>
      <c r="K4" s="23"/>
      <c r="O4" s="22" t="s">
        <v>26</v>
      </c>
      <c r="P4" s="335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66.75" customHeight="1">
      <c r="A8" s="17" t="s">
        <v>29</v>
      </c>
      <c r="B8" s="5"/>
      <c r="C8" s="5" t="s">
        <v>30</v>
      </c>
      <c r="D8" s="338" t="s">
        <v>141</v>
      </c>
      <c r="E8" s="356"/>
      <c r="F8" s="31">
        <v>6</v>
      </c>
      <c r="G8" s="32">
        <v>29000</v>
      </c>
      <c r="H8" s="33">
        <f>F8*G8</f>
        <v>174000</v>
      </c>
      <c r="I8" s="31"/>
      <c r="J8" s="32"/>
      <c r="K8" s="33">
        <f>I8*J8</f>
        <v>0</v>
      </c>
      <c r="L8" s="31">
        <f>F8-I8</f>
        <v>6</v>
      </c>
      <c r="M8" s="32">
        <f>G8</f>
        <v>29000</v>
      </c>
      <c r="N8" s="33">
        <f>H8-K8</f>
        <v>174000</v>
      </c>
      <c r="O8" s="239" t="s">
        <v>616</v>
      </c>
      <c r="P8" s="273"/>
    </row>
    <row r="9" spans="1:16" ht="66.75" customHeight="1">
      <c r="A9" s="16" t="s">
        <v>87</v>
      </c>
      <c r="B9" s="9"/>
      <c r="C9" s="9" t="s">
        <v>30</v>
      </c>
      <c r="D9" s="350" t="s">
        <v>113</v>
      </c>
      <c r="E9" s="360"/>
      <c r="F9" s="27">
        <v>1</v>
      </c>
      <c r="G9" s="28">
        <v>52700</v>
      </c>
      <c r="H9" s="28">
        <f>F9*G9</f>
        <v>52700</v>
      </c>
      <c r="I9" s="28"/>
      <c r="J9" s="255"/>
      <c r="K9" s="28">
        <f>I13*J13</f>
        <v>0</v>
      </c>
      <c r="L9" s="28">
        <f>F13-I13</f>
        <v>0</v>
      </c>
      <c r="M9" s="28">
        <f>G9</f>
        <v>52700</v>
      </c>
      <c r="N9" s="29">
        <f>H9-K9</f>
        <v>52700</v>
      </c>
      <c r="O9" s="30" t="s">
        <v>650</v>
      </c>
      <c r="P9" s="149" t="s">
        <v>222</v>
      </c>
    </row>
    <row r="10" spans="1:16" ht="96.75" customHeight="1">
      <c r="A10" s="151" t="s">
        <v>230</v>
      </c>
      <c r="B10" s="49" t="s">
        <v>473</v>
      </c>
      <c r="C10" s="5" t="s">
        <v>178</v>
      </c>
      <c r="D10" s="342" t="s">
        <v>183</v>
      </c>
      <c r="E10" s="364"/>
      <c r="F10" s="31">
        <v>3</v>
      </c>
      <c r="G10" s="32">
        <v>17820</v>
      </c>
      <c r="H10" s="28">
        <f>G10*F10</f>
        <v>53460</v>
      </c>
      <c r="I10" s="32"/>
      <c r="J10" s="32"/>
      <c r="K10" s="28">
        <f>J10*I10</f>
        <v>0</v>
      </c>
      <c r="L10" s="28">
        <f>F10-I10</f>
        <v>3</v>
      </c>
      <c r="M10" s="28">
        <f>G10</f>
        <v>17820</v>
      </c>
      <c r="N10" s="29">
        <f>M10*L10</f>
        <v>53460</v>
      </c>
      <c r="O10" s="239" t="s">
        <v>651</v>
      </c>
      <c r="P10" s="6" t="s">
        <v>159</v>
      </c>
    </row>
    <row r="11" spans="1:16" ht="96.75" customHeight="1">
      <c r="A11" s="16"/>
      <c r="B11" s="9"/>
      <c r="C11" s="9"/>
      <c r="D11" s="359"/>
      <c r="E11" s="360"/>
      <c r="F11" s="27"/>
      <c r="G11" s="28"/>
      <c r="H11" s="217">
        <f aca="true" t="shared" si="0" ref="H11:H20">F11*G11</f>
        <v>0</v>
      </c>
      <c r="I11" s="27"/>
      <c r="J11" s="28"/>
      <c r="K11" s="29">
        <f aca="true" t="shared" si="1" ref="K11:K20">I11*J11</f>
        <v>0</v>
      </c>
      <c r="L11" s="30">
        <f aca="true" t="shared" si="2" ref="L11:L16">F11-I11</f>
        <v>0</v>
      </c>
      <c r="M11" s="28">
        <f aca="true" t="shared" si="3" ref="M11:M16">G11</f>
        <v>0</v>
      </c>
      <c r="N11" s="29">
        <f aca="true" t="shared" si="4" ref="N11:N20">H11-K11</f>
        <v>0</v>
      </c>
      <c r="O11" s="30"/>
      <c r="P11" s="10"/>
    </row>
    <row r="12" spans="1:16" ht="66.75" customHeight="1">
      <c r="A12" s="17"/>
      <c r="B12" s="5"/>
      <c r="C12" s="5"/>
      <c r="D12" s="437"/>
      <c r="E12" s="364"/>
      <c r="F12" s="31"/>
      <c r="G12" s="32"/>
      <c r="H12" s="216">
        <f t="shared" si="0"/>
        <v>0</v>
      </c>
      <c r="I12" s="31"/>
      <c r="J12" s="32"/>
      <c r="K12" s="33">
        <f t="shared" si="1"/>
        <v>0</v>
      </c>
      <c r="L12" s="34">
        <f t="shared" si="2"/>
        <v>0</v>
      </c>
      <c r="M12" s="32">
        <f t="shared" si="3"/>
        <v>0</v>
      </c>
      <c r="N12" s="33">
        <f t="shared" si="4"/>
        <v>0</v>
      </c>
      <c r="O12" s="34"/>
      <c r="P12" s="6"/>
    </row>
    <row r="13" spans="1:16" ht="66.75" customHeight="1">
      <c r="A13" s="17"/>
      <c r="B13" s="5"/>
      <c r="C13" s="5"/>
      <c r="D13" s="355"/>
      <c r="E13" s="356"/>
      <c r="F13" s="31"/>
      <c r="G13" s="32"/>
      <c r="H13" s="216">
        <f t="shared" si="0"/>
        <v>0</v>
      </c>
      <c r="I13" s="31"/>
      <c r="J13" s="32"/>
      <c r="K13" s="33">
        <f t="shared" si="1"/>
        <v>0</v>
      </c>
      <c r="L13" s="34">
        <f t="shared" si="2"/>
        <v>0</v>
      </c>
      <c r="M13" s="32">
        <f t="shared" si="3"/>
        <v>0</v>
      </c>
      <c r="N13" s="33">
        <f t="shared" si="4"/>
        <v>0</v>
      </c>
      <c r="O13" s="34"/>
      <c r="P13" s="6"/>
    </row>
    <row r="14" spans="1:16" ht="66.75" customHeight="1">
      <c r="A14" s="16"/>
      <c r="B14" s="9"/>
      <c r="C14" s="9"/>
      <c r="D14" s="359"/>
      <c r="E14" s="360"/>
      <c r="F14" s="27"/>
      <c r="G14" s="28"/>
      <c r="H14" s="217">
        <f t="shared" si="0"/>
        <v>0</v>
      </c>
      <c r="I14" s="27"/>
      <c r="J14" s="28"/>
      <c r="K14" s="29">
        <f t="shared" si="1"/>
        <v>0</v>
      </c>
      <c r="L14" s="30">
        <f t="shared" si="2"/>
        <v>0</v>
      </c>
      <c r="M14" s="28">
        <f t="shared" si="3"/>
        <v>0</v>
      </c>
      <c r="N14" s="29">
        <f t="shared" si="4"/>
        <v>0</v>
      </c>
      <c r="O14" s="30"/>
      <c r="P14" s="10"/>
    </row>
    <row r="15" spans="1:16" ht="66.75" customHeight="1">
      <c r="A15" s="17"/>
      <c r="B15" s="5"/>
      <c r="C15" s="5"/>
      <c r="D15" s="437"/>
      <c r="E15" s="364"/>
      <c r="F15" s="31"/>
      <c r="G15" s="32"/>
      <c r="H15" s="216">
        <f t="shared" si="0"/>
        <v>0</v>
      </c>
      <c r="I15" s="31"/>
      <c r="J15" s="32"/>
      <c r="K15" s="33">
        <f t="shared" si="1"/>
        <v>0</v>
      </c>
      <c r="L15" s="34">
        <f t="shared" si="2"/>
        <v>0</v>
      </c>
      <c r="M15" s="32">
        <f t="shared" si="3"/>
        <v>0</v>
      </c>
      <c r="N15" s="33">
        <f t="shared" si="4"/>
        <v>0</v>
      </c>
      <c r="O15" s="34"/>
      <c r="P15" s="6"/>
    </row>
    <row r="16" spans="1:16" ht="66.75" customHeight="1">
      <c r="A16" s="17"/>
      <c r="B16" s="5"/>
      <c r="C16" s="5"/>
      <c r="D16" s="355"/>
      <c r="E16" s="356"/>
      <c r="F16" s="31"/>
      <c r="G16" s="32"/>
      <c r="H16" s="216">
        <f t="shared" si="0"/>
        <v>0</v>
      </c>
      <c r="I16" s="31"/>
      <c r="J16" s="32"/>
      <c r="K16" s="33">
        <f t="shared" si="1"/>
        <v>0</v>
      </c>
      <c r="L16" s="34">
        <f t="shared" si="2"/>
        <v>0</v>
      </c>
      <c r="M16" s="32">
        <f t="shared" si="3"/>
        <v>0</v>
      </c>
      <c r="N16" s="33">
        <f t="shared" si="4"/>
        <v>0</v>
      </c>
      <c r="O16" s="34"/>
      <c r="P16" s="6"/>
    </row>
    <row r="17" spans="1:16" ht="66.75" customHeight="1">
      <c r="A17" s="16"/>
      <c r="B17" s="9"/>
      <c r="C17" s="9"/>
      <c r="D17" s="359"/>
      <c r="E17" s="360"/>
      <c r="F17" s="27"/>
      <c r="G17" s="28"/>
      <c r="H17" s="217">
        <f t="shared" si="0"/>
        <v>0</v>
      </c>
      <c r="I17" s="27"/>
      <c r="J17" s="28"/>
      <c r="K17" s="29">
        <f t="shared" si="1"/>
        <v>0</v>
      </c>
      <c r="L17" s="30">
        <f>F17-I17</f>
        <v>0</v>
      </c>
      <c r="M17" s="28">
        <f>G17</f>
        <v>0</v>
      </c>
      <c r="N17" s="29">
        <f t="shared" si="4"/>
        <v>0</v>
      </c>
      <c r="O17" s="30"/>
      <c r="P17" s="10"/>
    </row>
    <row r="18" spans="1:16" ht="66.75" customHeight="1">
      <c r="A18" s="17"/>
      <c r="B18" s="5"/>
      <c r="C18" s="5"/>
      <c r="D18" s="437"/>
      <c r="E18" s="364"/>
      <c r="F18" s="31"/>
      <c r="G18" s="32"/>
      <c r="H18" s="216">
        <f t="shared" si="0"/>
        <v>0</v>
      </c>
      <c r="I18" s="31"/>
      <c r="J18" s="32"/>
      <c r="K18" s="33">
        <f t="shared" si="1"/>
        <v>0</v>
      </c>
      <c r="L18" s="34">
        <f>F18-I18</f>
        <v>0</v>
      </c>
      <c r="M18" s="32">
        <f>G18</f>
        <v>0</v>
      </c>
      <c r="N18" s="33">
        <f t="shared" si="4"/>
        <v>0</v>
      </c>
      <c r="O18" s="34"/>
      <c r="P18" s="6"/>
    </row>
    <row r="19" spans="1:16" ht="66.75" customHeight="1">
      <c r="A19" s="17"/>
      <c r="B19" s="5"/>
      <c r="C19" s="5"/>
      <c r="D19" s="355"/>
      <c r="E19" s="356"/>
      <c r="F19" s="31"/>
      <c r="G19" s="32"/>
      <c r="H19" s="216">
        <f t="shared" si="0"/>
        <v>0</v>
      </c>
      <c r="I19" s="31"/>
      <c r="J19" s="32"/>
      <c r="K19" s="33">
        <f t="shared" si="1"/>
        <v>0</v>
      </c>
      <c r="L19" s="34">
        <f>F19-I19</f>
        <v>0</v>
      </c>
      <c r="M19" s="32">
        <f>G19</f>
        <v>0</v>
      </c>
      <c r="N19" s="33">
        <f t="shared" si="4"/>
        <v>0</v>
      </c>
      <c r="O19" s="34"/>
      <c r="P19" s="6"/>
    </row>
    <row r="20" spans="1:16" ht="66.75" customHeight="1" thickBot="1">
      <c r="A20" s="18"/>
      <c r="B20" s="7"/>
      <c r="C20" s="7"/>
      <c r="D20" s="357"/>
      <c r="E20" s="358"/>
      <c r="F20" s="35"/>
      <c r="G20" s="36"/>
      <c r="H20" s="218">
        <f t="shared" si="0"/>
        <v>0</v>
      </c>
      <c r="I20" s="35"/>
      <c r="J20" s="36"/>
      <c r="K20" s="37">
        <f t="shared" si="1"/>
        <v>0</v>
      </c>
      <c r="L20" s="38">
        <f>F20-I20</f>
        <v>0</v>
      </c>
      <c r="M20" s="36">
        <f>G20</f>
        <v>0</v>
      </c>
      <c r="N20" s="37">
        <f t="shared" si="4"/>
        <v>0</v>
      </c>
      <c r="O20" s="38"/>
      <c r="P20" s="8"/>
    </row>
    <row r="21" spans="1:16" ht="15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0" s="20" customFormat="1" ht="19.5" customHeight="1">
      <c r="B22" s="20" t="s">
        <v>9</v>
      </c>
      <c r="J22" s="20" t="s">
        <v>12</v>
      </c>
    </row>
    <row r="23" spans="2:10" s="20" customFormat="1" ht="19.5" customHeight="1">
      <c r="B23" s="20" t="s">
        <v>10</v>
      </c>
      <c r="J23" s="20" t="s">
        <v>13</v>
      </c>
    </row>
    <row r="24" spans="2:10" s="20" customFormat="1" ht="19.5" customHeight="1">
      <c r="B24" s="20" t="s">
        <v>11</v>
      </c>
      <c r="J24" s="20" t="s">
        <v>14</v>
      </c>
    </row>
    <row r="25" s="1" customFormat="1" ht="24.75" customHeight="1"/>
    <row r="26" s="1" customFormat="1" ht="24.75" customHeight="1"/>
    <row r="27" s="1" customFormat="1" ht="24.75" customHeight="1"/>
    <row r="28" s="1" customFormat="1" ht="18.75"/>
    <row r="29" s="1" customFormat="1" ht="18.75"/>
    <row r="30" s="1" customFormat="1" ht="18.75"/>
    <row r="31" s="1" customFormat="1" ht="18.75"/>
  </sheetData>
  <sheetProtection/>
  <mergeCells count="26">
    <mergeCell ref="D19:E19"/>
    <mergeCell ref="D20:E20"/>
    <mergeCell ref="D17:E17"/>
    <mergeCell ref="D18:E18"/>
    <mergeCell ref="P6:P7"/>
    <mergeCell ref="D8:E8"/>
    <mergeCell ref="D12:E12"/>
    <mergeCell ref="D13:E13"/>
    <mergeCell ref="D9:E9"/>
    <mergeCell ref="D14:E14"/>
    <mergeCell ref="A6:A7"/>
    <mergeCell ref="D6:E7"/>
    <mergeCell ref="F6:H6"/>
    <mergeCell ref="I6:K6"/>
    <mergeCell ref="D16:E16"/>
    <mergeCell ref="D11:E11"/>
    <mergeCell ref="L6:N6"/>
    <mergeCell ref="D15:E15"/>
    <mergeCell ref="D10:E10"/>
    <mergeCell ref="A1:P1"/>
    <mergeCell ref="C2:D2"/>
    <mergeCell ref="C3:D3"/>
    <mergeCell ref="F3:G3"/>
    <mergeCell ref="P3:P4"/>
    <mergeCell ref="C4:D4"/>
    <mergeCell ref="G4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Layout" zoomScaleNormal="50" workbookViewId="0" topLeftCell="A1">
      <selection activeCell="P18" sqref="P18"/>
    </sheetView>
  </sheetViews>
  <sheetFormatPr defaultColWidth="9.00390625" defaultRowHeight="13.5"/>
  <cols>
    <col min="1" max="1" width="17.75390625" style="2" customWidth="1"/>
    <col min="2" max="2" width="12.25390625" style="2" customWidth="1"/>
    <col min="3" max="3" width="11.50390625" style="2" customWidth="1"/>
    <col min="4" max="4" width="6.7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8.5" customHeight="1">
      <c r="A2" s="25"/>
      <c r="B2" s="26" t="s">
        <v>93</v>
      </c>
      <c r="C2" s="441" t="s">
        <v>318</v>
      </c>
      <c r="D2" s="442"/>
    </row>
    <row r="3" spans="1:7" s="21" customFormat="1" ht="19.5" customHeight="1">
      <c r="A3" s="44" t="s">
        <v>259</v>
      </c>
      <c r="B3" s="45"/>
      <c r="C3" s="284"/>
      <c r="D3" s="285"/>
      <c r="F3" s="286" t="s">
        <v>319</v>
      </c>
      <c r="G3" s="286"/>
    </row>
    <row r="4" spans="1:16" s="21" customFormat="1" ht="27" customHeight="1" thickBot="1">
      <c r="A4" s="42" t="s">
        <v>97</v>
      </c>
      <c r="B4" s="43"/>
      <c r="C4" s="289"/>
      <c r="D4" s="290"/>
      <c r="F4" s="24">
        <v>0</v>
      </c>
      <c r="G4" s="22" t="s">
        <v>341</v>
      </c>
      <c r="H4" s="23"/>
      <c r="I4" s="23"/>
      <c r="J4" s="23"/>
      <c r="K4" s="23"/>
      <c r="O4" s="22" t="s">
        <v>320</v>
      </c>
      <c r="P4" s="23"/>
    </row>
    <row r="5" ht="15" customHeight="1"/>
    <row r="6" spans="1:16" s="4" customFormat="1" ht="24.75" customHeight="1">
      <c r="A6" s="447" t="s">
        <v>321</v>
      </c>
      <c r="B6" s="191" t="s">
        <v>322</v>
      </c>
      <c r="C6" s="191" t="s">
        <v>323</v>
      </c>
      <c r="D6" s="450" t="s">
        <v>324</v>
      </c>
      <c r="E6" s="451"/>
      <c r="F6" s="448" t="s">
        <v>325</v>
      </c>
      <c r="G6" s="444"/>
      <c r="H6" s="449"/>
      <c r="I6" s="443" t="s">
        <v>326</v>
      </c>
      <c r="J6" s="444"/>
      <c r="K6" s="449"/>
      <c r="L6" s="443" t="s">
        <v>327</v>
      </c>
      <c r="M6" s="444"/>
      <c r="N6" s="445"/>
      <c r="O6" s="203" t="s">
        <v>328</v>
      </c>
      <c r="P6" s="446" t="s">
        <v>329</v>
      </c>
    </row>
    <row r="7" spans="1:16" s="4" customFormat="1" ht="24.75" customHeight="1" thickBot="1">
      <c r="A7" s="301"/>
      <c r="B7" s="11" t="s">
        <v>330</v>
      </c>
      <c r="C7" s="11" t="s">
        <v>331</v>
      </c>
      <c r="D7" s="303"/>
      <c r="E7" s="304"/>
      <c r="F7" s="14" t="s">
        <v>332</v>
      </c>
      <c r="G7" s="11" t="s">
        <v>333</v>
      </c>
      <c r="H7" s="11" t="s">
        <v>334</v>
      </c>
      <c r="I7" s="11" t="s">
        <v>332</v>
      </c>
      <c r="J7" s="11" t="s">
        <v>333</v>
      </c>
      <c r="K7" s="11" t="s">
        <v>334</v>
      </c>
      <c r="L7" s="11" t="s">
        <v>332</v>
      </c>
      <c r="M7" s="11" t="s">
        <v>333</v>
      </c>
      <c r="N7" s="15" t="s">
        <v>334</v>
      </c>
      <c r="O7" s="13" t="s">
        <v>330</v>
      </c>
      <c r="P7" s="297"/>
    </row>
    <row r="8" spans="1:16" ht="66.75" customHeight="1" thickBot="1">
      <c r="A8" s="131" t="s">
        <v>345</v>
      </c>
      <c r="B8" s="51" t="s">
        <v>458</v>
      </c>
      <c r="C8" s="132" t="s">
        <v>178</v>
      </c>
      <c r="D8" s="235" t="s">
        <v>343</v>
      </c>
      <c r="E8" s="236" t="s">
        <v>342</v>
      </c>
      <c r="F8" s="131">
        <v>1</v>
      </c>
      <c r="G8" s="204">
        <v>1490000</v>
      </c>
      <c r="H8" s="204">
        <v>1490000</v>
      </c>
      <c r="I8" s="132"/>
      <c r="J8" s="132"/>
      <c r="K8" s="132">
        <v>0</v>
      </c>
      <c r="L8" s="132">
        <v>1</v>
      </c>
      <c r="M8" s="204">
        <v>1490000</v>
      </c>
      <c r="N8" s="205">
        <v>1490000</v>
      </c>
      <c r="O8" s="131"/>
      <c r="P8" s="234" t="s">
        <v>486</v>
      </c>
    </row>
    <row r="9" spans="1:16" ht="66.75" customHeight="1">
      <c r="A9" s="17" t="s">
        <v>346</v>
      </c>
      <c r="B9" s="55" t="s">
        <v>473</v>
      </c>
      <c r="C9" s="5" t="s">
        <v>178</v>
      </c>
      <c r="D9" s="367" t="s">
        <v>344</v>
      </c>
      <c r="E9" s="319"/>
      <c r="F9" s="31">
        <v>1</v>
      </c>
      <c r="G9" s="32">
        <v>1162500</v>
      </c>
      <c r="H9" s="32">
        <v>1162500</v>
      </c>
      <c r="I9" s="32"/>
      <c r="J9" s="32"/>
      <c r="K9" s="32">
        <v>0</v>
      </c>
      <c r="L9" s="32">
        <v>1</v>
      </c>
      <c r="M9" s="32">
        <v>1162500</v>
      </c>
      <c r="N9" s="33">
        <v>1162500</v>
      </c>
      <c r="O9" s="31"/>
      <c r="P9" s="234" t="s">
        <v>487</v>
      </c>
    </row>
    <row r="10" spans="1:16" ht="66.75" customHeight="1">
      <c r="A10" s="17" t="s">
        <v>368</v>
      </c>
      <c r="B10" s="49" t="s">
        <v>473</v>
      </c>
      <c r="C10" s="5" t="s">
        <v>178</v>
      </c>
      <c r="D10" s="355" t="s">
        <v>348</v>
      </c>
      <c r="E10" s="356"/>
      <c r="F10" s="31">
        <v>1</v>
      </c>
      <c r="G10" s="32">
        <v>66906</v>
      </c>
      <c r="H10" s="32">
        <v>66906</v>
      </c>
      <c r="I10" s="32"/>
      <c r="J10" s="32"/>
      <c r="K10" s="32">
        <v>0</v>
      </c>
      <c r="L10" s="32">
        <v>1</v>
      </c>
      <c r="M10" s="32">
        <v>66906</v>
      </c>
      <c r="N10" s="33">
        <v>66906</v>
      </c>
      <c r="O10" s="31" t="s">
        <v>653</v>
      </c>
      <c r="P10" s="6" t="s">
        <v>341</v>
      </c>
    </row>
    <row r="11" spans="1:16" ht="66.75" customHeight="1">
      <c r="A11" s="17" t="s">
        <v>377</v>
      </c>
      <c r="B11" s="49" t="s">
        <v>458</v>
      </c>
      <c r="C11" s="5" t="s">
        <v>178</v>
      </c>
      <c r="D11" s="367" t="s">
        <v>378</v>
      </c>
      <c r="E11" s="319"/>
      <c r="F11" s="31">
        <v>2</v>
      </c>
      <c r="G11" s="32">
        <v>108885</v>
      </c>
      <c r="H11" s="32">
        <v>217770</v>
      </c>
      <c r="I11" s="32"/>
      <c r="J11" s="32"/>
      <c r="K11" s="32">
        <v>0</v>
      </c>
      <c r="L11" s="31">
        <v>2</v>
      </c>
      <c r="M11" s="32">
        <v>108885</v>
      </c>
      <c r="N11" s="32">
        <v>217770</v>
      </c>
      <c r="O11" s="31"/>
      <c r="P11" s="229" t="s">
        <v>488</v>
      </c>
    </row>
    <row r="12" spans="1:16" ht="66.75" customHeight="1">
      <c r="A12" s="16" t="s">
        <v>347</v>
      </c>
      <c r="B12" s="49" t="s">
        <v>473</v>
      </c>
      <c r="C12" s="9" t="s">
        <v>178</v>
      </c>
      <c r="D12" s="365" t="s">
        <v>348</v>
      </c>
      <c r="E12" s="366"/>
      <c r="F12" s="27">
        <v>1</v>
      </c>
      <c r="G12" s="28">
        <v>94500</v>
      </c>
      <c r="H12" s="28">
        <v>94500</v>
      </c>
      <c r="I12" s="28"/>
      <c r="J12" s="28"/>
      <c r="K12" s="28">
        <v>0</v>
      </c>
      <c r="L12" s="28">
        <v>1</v>
      </c>
      <c r="M12" s="28">
        <v>94500</v>
      </c>
      <c r="N12" s="29">
        <v>94500</v>
      </c>
      <c r="O12" s="27" t="s">
        <v>654</v>
      </c>
      <c r="P12" s="149" t="s">
        <v>371</v>
      </c>
    </row>
    <row r="13" spans="1:16" ht="66.75" customHeight="1">
      <c r="A13" s="17" t="s">
        <v>347</v>
      </c>
      <c r="B13" s="49" t="s">
        <v>473</v>
      </c>
      <c r="C13" s="5" t="s">
        <v>178</v>
      </c>
      <c r="D13" s="355" t="s">
        <v>379</v>
      </c>
      <c r="E13" s="356"/>
      <c r="F13" s="31">
        <v>1</v>
      </c>
      <c r="G13" s="32">
        <v>78645</v>
      </c>
      <c r="H13" s="32">
        <v>78645</v>
      </c>
      <c r="I13" s="32"/>
      <c r="J13" s="32"/>
      <c r="K13" s="32">
        <v>0</v>
      </c>
      <c r="L13" s="32">
        <v>1</v>
      </c>
      <c r="M13" s="32">
        <v>78645</v>
      </c>
      <c r="N13" s="33">
        <v>78645</v>
      </c>
      <c r="O13" s="31" t="s">
        <v>655</v>
      </c>
      <c r="P13" s="40" t="s">
        <v>371</v>
      </c>
    </row>
    <row r="14" spans="1:16" ht="66.75" customHeight="1">
      <c r="A14" s="17" t="s">
        <v>398</v>
      </c>
      <c r="B14" s="49" t="s">
        <v>473</v>
      </c>
      <c r="C14" s="5" t="s">
        <v>178</v>
      </c>
      <c r="D14" s="367" t="s">
        <v>378</v>
      </c>
      <c r="E14" s="319"/>
      <c r="F14" s="31">
        <v>1</v>
      </c>
      <c r="G14" s="32">
        <v>103110</v>
      </c>
      <c r="H14" s="32">
        <v>103110</v>
      </c>
      <c r="I14" s="32"/>
      <c r="J14" s="32"/>
      <c r="K14" s="32">
        <v>0</v>
      </c>
      <c r="L14" s="32">
        <v>1</v>
      </c>
      <c r="M14" s="32">
        <v>103110</v>
      </c>
      <c r="N14" s="33">
        <v>103110</v>
      </c>
      <c r="O14" s="31"/>
      <c r="P14" s="260" t="s">
        <v>498</v>
      </c>
    </row>
    <row r="15" spans="1:16" ht="66.75" customHeight="1">
      <c r="A15" s="17" t="s">
        <v>456</v>
      </c>
      <c r="B15" s="49" t="s">
        <v>458</v>
      </c>
      <c r="C15" s="5" t="s">
        <v>178</v>
      </c>
      <c r="D15" s="355" t="s">
        <v>378</v>
      </c>
      <c r="E15" s="356"/>
      <c r="F15" s="31">
        <v>1</v>
      </c>
      <c r="G15" s="32">
        <v>89000</v>
      </c>
      <c r="H15" s="32">
        <v>89000</v>
      </c>
      <c r="I15" s="32"/>
      <c r="J15" s="32"/>
      <c r="K15" s="32">
        <v>0</v>
      </c>
      <c r="L15" s="31">
        <v>1</v>
      </c>
      <c r="M15" s="32">
        <v>89000</v>
      </c>
      <c r="N15" s="32">
        <v>89000</v>
      </c>
      <c r="O15" s="31" t="s">
        <v>656</v>
      </c>
      <c r="P15" s="6" t="s">
        <v>341</v>
      </c>
    </row>
    <row r="16" spans="1:16" ht="66.75" customHeight="1">
      <c r="A16" s="16" t="s">
        <v>416</v>
      </c>
      <c r="B16" s="49" t="s">
        <v>473</v>
      </c>
      <c r="C16" s="9" t="s">
        <v>178</v>
      </c>
      <c r="D16" s="359" t="s">
        <v>381</v>
      </c>
      <c r="E16" s="360"/>
      <c r="F16" s="27">
        <v>1</v>
      </c>
      <c r="G16" s="28">
        <v>74000</v>
      </c>
      <c r="H16" s="217">
        <f>F16*G16</f>
        <v>74000</v>
      </c>
      <c r="I16" s="27"/>
      <c r="J16" s="28"/>
      <c r="K16" s="29">
        <f>I16*J16</f>
        <v>0</v>
      </c>
      <c r="L16" s="30">
        <f>F16-I16</f>
        <v>1</v>
      </c>
      <c r="M16" s="28">
        <f>G16</f>
        <v>74000</v>
      </c>
      <c r="N16" s="29">
        <f>H16-K16</f>
        <v>74000</v>
      </c>
      <c r="O16" s="30"/>
      <c r="P16" s="276" t="s">
        <v>652</v>
      </c>
    </row>
    <row r="17" spans="1:16" ht="39.75" customHeight="1" thickBot="1">
      <c r="A17" s="18" t="s">
        <v>729</v>
      </c>
      <c r="B17" s="7" t="s">
        <v>730</v>
      </c>
      <c r="C17" s="7" t="s">
        <v>178</v>
      </c>
      <c r="D17" s="357" t="s">
        <v>731</v>
      </c>
      <c r="E17" s="358"/>
      <c r="F17" s="35">
        <v>1</v>
      </c>
      <c r="G17" s="36">
        <v>66500</v>
      </c>
      <c r="H17" s="218">
        <f>F17*G17</f>
        <v>66500</v>
      </c>
      <c r="I17" s="35"/>
      <c r="J17" s="36"/>
      <c r="K17" s="37">
        <f>I17*J17</f>
        <v>0</v>
      </c>
      <c r="L17" s="38">
        <f>F17-I17</f>
        <v>1</v>
      </c>
      <c r="M17" s="36">
        <f>G17</f>
        <v>66500</v>
      </c>
      <c r="N17" s="37">
        <f>H17-K17</f>
        <v>66500</v>
      </c>
      <c r="O17" s="35"/>
      <c r="P17" s="8" t="s">
        <v>732</v>
      </c>
    </row>
    <row r="18" spans="1:16" ht="15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0" s="20" customFormat="1" ht="19.5" customHeight="1">
      <c r="B19" s="20" t="s">
        <v>335</v>
      </c>
      <c r="J19" s="20" t="s">
        <v>336</v>
      </c>
    </row>
    <row r="20" spans="2:10" s="20" customFormat="1" ht="19.5" customHeight="1">
      <c r="B20" s="20" t="s">
        <v>337</v>
      </c>
      <c r="J20" s="20" t="s">
        <v>338</v>
      </c>
    </row>
    <row r="21" spans="2:10" s="20" customFormat="1" ht="19.5" customHeight="1">
      <c r="B21" s="20" t="s">
        <v>339</v>
      </c>
      <c r="J21" s="20" t="s">
        <v>340</v>
      </c>
    </row>
    <row r="22" s="1" customFormat="1" ht="24.75" customHeight="1"/>
    <row r="23" s="1" customFormat="1" ht="24.75" customHeight="1"/>
    <row r="24" s="1" customFormat="1" ht="24.75" customHeight="1"/>
    <row r="25" s="1" customFormat="1" ht="18.75"/>
    <row r="26" s="1" customFormat="1" ht="18.75"/>
    <row r="27" s="1" customFormat="1" ht="18.75"/>
    <row r="28" s="1" customFormat="1" ht="18.75"/>
  </sheetData>
  <sheetProtection/>
  <mergeCells count="20">
    <mergeCell ref="D11:E11"/>
    <mergeCell ref="D12:E12"/>
    <mergeCell ref="D15:E15"/>
    <mergeCell ref="D16:E16"/>
    <mergeCell ref="D14:E14"/>
    <mergeCell ref="D17:E17"/>
    <mergeCell ref="D13:E13"/>
    <mergeCell ref="F3:G3"/>
    <mergeCell ref="F6:H6"/>
    <mergeCell ref="D6:E7"/>
    <mergeCell ref="D10:E10"/>
    <mergeCell ref="D9:E9"/>
    <mergeCell ref="A1:P1"/>
    <mergeCell ref="C2:D2"/>
    <mergeCell ref="C3:D3"/>
    <mergeCell ref="C4:D4"/>
    <mergeCell ref="L6:N6"/>
    <mergeCell ref="P6:P7"/>
    <mergeCell ref="A6:A7"/>
    <mergeCell ref="I6:K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view="pageLayout" zoomScaleNormal="50" zoomScaleSheetLayoutView="55" workbookViewId="0" topLeftCell="A97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25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25.5" customHeight="1">
      <c r="A2" s="46"/>
      <c r="B2" s="47" t="s">
        <v>93</v>
      </c>
      <c r="C2" s="282" t="s">
        <v>94</v>
      </c>
      <c r="D2" s="329"/>
      <c r="P2" s="138"/>
    </row>
    <row r="3" spans="1:16" s="21" customFormat="1" ht="18" customHeight="1">
      <c r="A3" s="44" t="s">
        <v>95</v>
      </c>
      <c r="B3" s="45"/>
      <c r="C3" s="284"/>
      <c r="D3" s="333"/>
      <c r="F3" s="286" t="s">
        <v>96</v>
      </c>
      <c r="G3" s="286"/>
      <c r="P3" s="334" t="s">
        <v>175</v>
      </c>
    </row>
    <row r="4" spans="1:16" s="21" customFormat="1" ht="28.5" customHeight="1" thickBot="1">
      <c r="A4" s="42" t="s">
        <v>97</v>
      </c>
      <c r="B4" s="43"/>
      <c r="C4" s="289"/>
      <c r="D4" s="336"/>
      <c r="F4" s="39"/>
      <c r="G4" s="291" t="s">
        <v>28</v>
      </c>
      <c r="H4" s="337"/>
      <c r="I4" s="337"/>
      <c r="J4" s="337"/>
      <c r="K4" s="23"/>
      <c r="O4" s="22" t="s">
        <v>56</v>
      </c>
      <c r="P4" s="335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329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98</v>
      </c>
    </row>
    <row r="7" spans="1:16" s="4" customFormat="1" ht="24.75" customHeight="1" thickBot="1">
      <c r="A7" s="328"/>
      <c r="B7" s="11" t="s">
        <v>2</v>
      </c>
      <c r="C7" s="11" t="s">
        <v>4</v>
      </c>
      <c r="D7" s="330"/>
      <c r="E7" s="331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324"/>
    </row>
    <row r="8" spans="1:16" s="4" customFormat="1" ht="89.25" customHeight="1">
      <c r="A8" s="17" t="s">
        <v>161</v>
      </c>
      <c r="B8" s="49"/>
      <c r="C8" s="5" t="s">
        <v>30</v>
      </c>
      <c r="D8" s="315" t="s">
        <v>88</v>
      </c>
      <c r="E8" s="316"/>
      <c r="F8" s="97">
        <v>1</v>
      </c>
      <c r="G8" s="125">
        <v>234600</v>
      </c>
      <c r="H8" s="100">
        <f aca="true" t="shared" si="0" ref="H8:H25">F8*G8</f>
        <v>234600</v>
      </c>
      <c r="I8" s="85"/>
      <c r="J8" s="99"/>
      <c r="K8" s="110">
        <f aca="true" t="shared" si="1" ref="K8:K25">I8*J8</f>
        <v>0</v>
      </c>
      <c r="L8" s="97">
        <f aca="true" t="shared" si="2" ref="L8:L27">F8-I8</f>
        <v>1</v>
      </c>
      <c r="M8" s="135">
        <f aca="true" t="shared" si="3" ref="M8:M29">G8</f>
        <v>234600</v>
      </c>
      <c r="N8" s="136">
        <f aca="true" t="shared" si="4" ref="N8:N25">L8*M8</f>
        <v>234600</v>
      </c>
      <c r="O8" s="53" t="s">
        <v>541</v>
      </c>
      <c r="P8" s="144" t="s">
        <v>159</v>
      </c>
    </row>
    <row r="9" spans="1:16" s="4" customFormat="1" ht="66.75" customHeight="1">
      <c r="A9" s="17" t="s">
        <v>87</v>
      </c>
      <c r="B9" s="49"/>
      <c r="C9" s="5" t="s">
        <v>30</v>
      </c>
      <c r="D9" s="315" t="s">
        <v>89</v>
      </c>
      <c r="E9" s="316"/>
      <c r="F9" s="97">
        <v>2</v>
      </c>
      <c r="G9" s="125">
        <v>53900</v>
      </c>
      <c r="H9" s="100">
        <f t="shared" si="0"/>
        <v>107800</v>
      </c>
      <c r="I9" s="85"/>
      <c r="J9" s="99"/>
      <c r="K9" s="110">
        <f t="shared" si="1"/>
        <v>0</v>
      </c>
      <c r="L9" s="97">
        <f t="shared" si="2"/>
        <v>2</v>
      </c>
      <c r="M9" s="135">
        <f t="shared" si="3"/>
        <v>53900</v>
      </c>
      <c r="N9" s="136">
        <f t="shared" si="4"/>
        <v>107800</v>
      </c>
      <c r="O9" s="243" t="s">
        <v>547</v>
      </c>
      <c r="P9" s="144" t="s">
        <v>159</v>
      </c>
    </row>
    <row r="10" spans="1:16" s="4" customFormat="1" ht="89.25" customHeight="1">
      <c r="A10" s="17" t="s">
        <v>87</v>
      </c>
      <c r="B10" s="49"/>
      <c r="C10" s="5" t="s">
        <v>30</v>
      </c>
      <c r="D10" s="315" t="s">
        <v>90</v>
      </c>
      <c r="E10" s="316"/>
      <c r="F10" s="97">
        <v>2</v>
      </c>
      <c r="G10" s="125">
        <v>23800</v>
      </c>
      <c r="H10" s="100">
        <f t="shared" si="0"/>
        <v>47600</v>
      </c>
      <c r="I10" s="85"/>
      <c r="J10" s="99"/>
      <c r="K10" s="110">
        <f t="shared" si="1"/>
        <v>0</v>
      </c>
      <c r="L10" s="97">
        <f t="shared" si="2"/>
        <v>2</v>
      </c>
      <c r="M10" s="135">
        <f t="shared" si="3"/>
        <v>23800</v>
      </c>
      <c r="N10" s="136">
        <f t="shared" si="4"/>
        <v>47600</v>
      </c>
      <c r="O10" s="243" t="s">
        <v>542</v>
      </c>
      <c r="P10" s="242" t="s">
        <v>531</v>
      </c>
    </row>
    <row r="11" spans="1:16" s="4" customFormat="1" ht="66.75" customHeight="1">
      <c r="A11" s="17" t="s">
        <v>87</v>
      </c>
      <c r="B11" s="49"/>
      <c r="C11" s="5" t="s">
        <v>30</v>
      </c>
      <c r="D11" s="315" t="s">
        <v>173</v>
      </c>
      <c r="E11" s="316"/>
      <c r="F11" s="97">
        <v>1</v>
      </c>
      <c r="G11" s="125">
        <v>29300</v>
      </c>
      <c r="H11" s="100">
        <f t="shared" si="0"/>
        <v>29300</v>
      </c>
      <c r="I11" s="85"/>
      <c r="J11" s="99"/>
      <c r="K11" s="110">
        <f t="shared" si="1"/>
        <v>0</v>
      </c>
      <c r="L11" s="97">
        <f t="shared" si="2"/>
        <v>1</v>
      </c>
      <c r="M11" s="135">
        <f t="shared" si="3"/>
        <v>29300</v>
      </c>
      <c r="N11" s="136">
        <f t="shared" si="4"/>
        <v>29300</v>
      </c>
      <c r="O11" s="53" t="s">
        <v>543</v>
      </c>
      <c r="P11" s="144" t="s">
        <v>159</v>
      </c>
    </row>
    <row r="12" spans="1:16" s="4" customFormat="1" ht="66.75" customHeight="1">
      <c r="A12" s="17" t="s">
        <v>87</v>
      </c>
      <c r="B12" s="5"/>
      <c r="C12" s="5" t="s">
        <v>30</v>
      </c>
      <c r="D12" s="315" t="s">
        <v>117</v>
      </c>
      <c r="E12" s="327"/>
      <c r="F12" s="124">
        <v>1</v>
      </c>
      <c r="G12" s="126">
        <v>72000</v>
      </c>
      <c r="H12" s="100">
        <f t="shared" si="0"/>
        <v>72000</v>
      </c>
      <c r="I12" s="31"/>
      <c r="J12" s="48"/>
      <c r="K12" s="110">
        <f t="shared" si="1"/>
        <v>0</v>
      </c>
      <c r="L12" s="97">
        <f t="shared" si="2"/>
        <v>1</v>
      </c>
      <c r="M12" s="135">
        <f t="shared" si="3"/>
        <v>72000</v>
      </c>
      <c r="N12" s="136">
        <f t="shared" si="4"/>
        <v>72000</v>
      </c>
      <c r="O12" s="244" t="s">
        <v>544</v>
      </c>
      <c r="P12" s="144" t="s">
        <v>159</v>
      </c>
    </row>
    <row r="13" spans="1:16" s="4" customFormat="1" ht="66.75" customHeight="1">
      <c r="A13" s="17" t="s">
        <v>87</v>
      </c>
      <c r="B13" s="5"/>
      <c r="C13" s="5" t="s">
        <v>30</v>
      </c>
      <c r="D13" s="315" t="s">
        <v>118</v>
      </c>
      <c r="E13" s="327"/>
      <c r="F13" s="124">
        <v>2</v>
      </c>
      <c r="G13" s="126">
        <v>59800</v>
      </c>
      <c r="H13" s="100">
        <f t="shared" si="0"/>
        <v>119600</v>
      </c>
      <c r="I13" s="31"/>
      <c r="J13" s="48"/>
      <c r="K13" s="110">
        <f t="shared" si="1"/>
        <v>0</v>
      </c>
      <c r="L13" s="97">
        <f t="shared" si="2"/>
        <v>2</v>
      </c>
      <c r="M13" s="135">
        <f t="shared" si="3"/>
        <v>59800</v>
      </c>
      <c r="N13" s="136">
        <f t="shared" si="4"/>
        <v>119600</v>
      </c>
      <c r="O13" s="245" t="s">
        <v>545</v>
      </c>
      <c r="P13" s="144" t="s">
        <v>159</v>
      </c>
    </row>
    <row r="14" spans="1:16" s="4" customFormat="1" ht="66.75" customHeight="1">
      <c r="A14" s="17" t="s">
        <v>87</v>
      </c>
      <c r="B14" s="5"/>
      <c r="C14" s="5" t="s">
        <v>30</v>
      </c>
      <c r="D14" s="315" t="s">
        <v>162</v>
      </c>
      <c r="E14" s="327"/>
      <c r="F14" s="124">
        <v>1</v>
      </c>
      <c r="G14" s="126">
        <v>29800</v>
      </c>
      <c r="H14" s="100">
        <f t="shared" si="0"/>
        <v>29800</v>
      </c>
      <c r="I14" s="31"/>
      <c r="J14" s="48"/>
      <c r="K14" s="110">
        <f t="shared" si="1"/>
        <v>0</v>
      </c>
      <c r="L14" s="97">
        <f t="shared" si="2"/>
        <v>1</v>
      </c>
      <c r="M14" s="135">
        <f t="shared" si="3"/>
        <v>29800</v>
      </c>
      <c r="N14" s="136">
        <f t="shared" si="4"/>
        <v>29800</v>
      </c>
      <c r="O14" s="244" t="s">
        <v>546</v>
      </c>
      <c r="P14" s="144" t="s">
        <v>159</v>
      </c>
    </row>
    <row r="15" spans="1:16" s="4" customFormat="1" ht="66.75" customHeight="1">
      <c r="A15" s="17" t="s">
        <v>87</v>
      </c>
      <c r="B15" s="5"/>
      <c r="C15" s="5" t="s">
        <v>30</v>
      </c>
      <c r="D15" s="315" t="s">
        <v>163</v>
      </c>
      <c r="E15" s="327"/>
      <c r="F15" s="124">
        <v>8</v>
      </c>
      <c r="G15" s="126">
        <v>24800</v>
      </c>
      <c r="H15" s="100">
        <f t="shared" si="0"/>
        <v>198400</v>
      </c>
      <c r="I15" s="31"/>
      <c r="J15" s="48"/>
      <c r="K15" s="110">
        <f t="shared" si="1"/>
        <v>0</v>
      </c>
      <c r="L15" s="97">
        <f t="shared" si="2"/>
        <v>8</v>
      </c>
      <c r="M15" s="135">
        <f t="shared" si="3"/>
        <v>24800</v>
      </c>
      <c r="N15" s="136">
        <f t="shared" si="4"/>
        <v>198400</v>
      </c>
      <c r="O15" s="245" t="s">
        <v>548</v>
      </c>
      <c r="P15" s="144" t="s">
        <v>159</v>
      </c>
    </row>
    <row r="16" spans="1:16" s="4" customFormat="1" ht="74.25" customHeight="1">
      <c r="A16" s="17" t="s">
        <v>87</v>
      </c>
      <c r="B16" s="49"/>
      <c r="C16" s="5" t="s">
        <v>30</v>
      </c>
      <c r="D16" s="315" t="s">
        <v>533</v>
      </c>
      <c r="E16" s="316"/>
      <c r="F16" s="97">
        <v>1</v>
      </c>
      <c r="G16" s="125">
        <v>48300</v>
      </c>
      <c r="H16" s="100">
        <f t="shared" si="0"/>
        <v>48300</v>
      </c>
      <c r="I16" s="85"/>
      <c r="J16" s="99"/>
      <c r="K16" s="110">
        <f t="shared" si="1"/>
        <v>0</v>
      </c>
      <c r="L16" s="97">
        <f t="shared" si="2"/>
        <v>1</v>
      </c>
      <c r="M16" s="135">
        <f t="shared" si="3"/>
        <v>48300</v>
      </c>
      <c r="N16" s="136">
        <f t="shared" si="4"/>
        <v>48300</v>
      </c>
      <c r="O16" s="53" t="s">
        <v>549</v>
      </c>
      <c r="P16" s="144" t="s">
        <v>159</v>
      </c>
    </row>
    <row r="17" spans="1:16" s="4" customFormat="1" ht="66.75" customHeight="1">
      <c r="A17" s="17" t="s">
        <v>87</v>
      </c>
      <c r="B17" s="49"/>
      <c r="C17" s="5" t="s">
        <v>30</v>
      </c>
      <c r="D17" s="315" t="s">
        <v>164</v>
      </c>
      <c r="E17" s="316"/>
      <c r="F17" s="97">
        <v>5</v>
      </c>
      <c r="G17" s="125">
        <v>32800</v>
      </c>
      <c r="H17" s="100">
        <f t="shared" si="0"/>
        <v>164000</v>
      </c>
      <c r="I17" s="85"/>
      <c r="J17" s="99"/>
      <c r="K17" s="110">
        <f t="shared" si="1"/>
        <v>0</v>
      </c>
      <c r="L17" s="97">
        <f t="shared" si="2"/>
        <v>5</v>
      </c>
      <c r="M17" s="135">
        <f t="shared" si="3"/>
        <v>32800</v>
      </c>
      <c r="N17" s="136">
        <f t="shared" si="4"/>
        <v>164000</v>
      </c>
      <c r="O17" s="243" t="s">
        <v>550</v>
      </c>
      <c r="P17" s="144" t="s">
        <v>159</v>
      </c>
    </row>
    <row r="18" spans="1:16" ht="66.75" customHeight="1">
      <c r="A18" s="17" t="s">
        <v>87</v>
      </c>
      <c r="B18" s="5"/>
      <c r="C18" s="5" t="s">
        <v>30</v>
      </c>
      <c r="D18" s="325" t="s">
        <v>53</v>
      </c>
      <c r="E18" s="326"/>
      <c r="F18" s="124">
        <v>1</v>
      </c>
      <c r="G18" s="126">
        <v>20500</v>
      </c>
      <c r="H18" s="100">
        <f t="shared" si="0"/>
        <v>20500</v>
      </c>
      <c r="I18" s="31"/>
      <c r="J18" s="48"/>
      <c r="K18" s="110">
        <f t="shared" si="1"/>
        <v>0</v>
      </c>
      <c r="L18" s="97">
        <f t="shared" si="2"/>
        <v>1</v>
      </c>
      <c r="M18" s="135">
        <f t="shared" si="3"/>
        <v>20500</v>
      </c>
      <c r="N18" s="136">
        <f t="shared" si="4"/>
        <v>20500</v>
      </c>
      <c r="O18" s="31"/>
      <c r="P18" s="246" t="s">
        <v>534</v>
      </c>
    </row>
    <row r="19" spans="1:16" ht="66.75" customHeight="1">
      <c r="A19" s="17" t="s">
        <v>87</v>
      </c>
      <c r="B19" s="5"/>
      <c r="C19" s="5" t="s">
        <v>30</v>
      </c>
      <c r="D19" s="315" t="s">
        <v>166</v>
      </c>
      <c r="E19" s="316"/>
      <c r="F19" s="124">
        <v>1</v>
      </c>
      <c r="G19" s="126">
        <v>268000</v>
      </c>
      <c r="H19" s="100">
        <f t="shared" si="0"/>
        <v>268000</v>
      </c>
      <c r="I19" s="31"/>
      <c r="J19" s="48"/>
      <c r="K19" s="110">
        <f t="shared" si="1"/>
        <v>0</v>
      </c>
      <c r="L19" s="97">
        <f t="shared" si="2"/>
        <v>1</v>
      </c>
      <c r="M19" s="135">
        <f t="shared" si="3"/>
        <v>268000</v>
      </c>
      <c r="N19" s="136">
        <f t="shared" si="4"/>
        <v>268000</v>
      </c>
      <c r="O19" s="244" t="s">
        <v>551</v>
      </c>
      <c r="P19" s="144" t="s">
        <v>160</v>
      </c>
    </row>
    <row r="20" spans="1:16" ht="66.75" customHeight="1">
      <c r="A20" s="17" t="s">
        <v>87</v>
      </c>
      <c r="B20" s="5"/>
      <c r="C20" s="5" t="s">
        <v>30</v>
      </c>
      <c r="D20" s="311" t="s">
        <v>167</v>
      </c>
      <c r="E20" s="312"/>
      <c r="F20" s="124">
        <v>1</v>
      </c>
      <c r="G20" s="126">
        <v>39500</v>
      </c>
      <c r="H20" s="100">
        <f t="shared" si="0"/>
        <v>39500</v>
      </c>
      <c r="I20" s="31"/>
      <c r="J20" s="48"/>
      <c r="K20" s="110">
        <f t="shared" si="1"/>
        <v>0</v>
      </c>
      <c r="L20" s="97">
        <f t="shared" si="2"/>
        <v>1</v>
      </c>
      <c r="M20" s="135">
        <f t="shared" si="3"/>
        <v>39500</v>
      </c>
      <c r="N20" s="136">
        <f t="shared" si="4"/>
        <v>39500</v>
      </c>
      <c r="O20" s="34"/>
      <c r="P20" s="228" t="s">
        <v>467</v>
      </c>
    </row>
    <row r="21" spans="1:16" ht="66.75" customHeight="1">
      <c r="A21" s="17" t="s">
        <v>87</v>
      </c>
      <c r="B21" s="5"/>
      <c r="C21" s="5" t="s">
        <v>30</v>
      </c>
      <c r="D21" s="311" t="s">
        <v>168</v>
      </c>
      <c r="E21" s="312"/>
      <c r="F21" s="124">
        <v>1</v>
      </c>
      <c r="G21" s="126">
        <v>39800</v>
      </c>
      <c r="H21" s="100">
        <f t="shared" si="0"/>
        <v>39800</v>
      </c>
      <c r="I21" s="31"/>
      <c r="J21" s="48"/>
      <c r="K21" s="110">
        <f t="shared" si="1"/>
        <v>0</v>
      </c>
      <c r="L21" s="97">
        <f t="shared" si="2"/>
        <v>1</v>
      </c>
      <c r="M21" s="135">
        <f t="shared" si="3"/>
        <v>39800</v>
      </c>
      <c r="N21" s="136">
        <f t="shared" si="4"/>
        <v>39800</v>
      </c>
      <c r="O21" s="34"/>
      <c r="P21" s="211" t="s">
        <v>426</v>
      </c>
    </row>
    <row r="22" spans="1:16" ht="66.75" customHeight="1">
      <c r="A22" s="17" t="s">
        <v>87</v>
      </c>
      <c r="B22" s="5"/>
      <c r="C22" s="5" t="s">
        <v>30</v>
      </c>
      <c r="D22" s="322" t="s">
        <v>61</v>
      </c>
      <c r="E22" s="323"/>
      <c r="F22" s="124">
        <v>1</v>
      </c>
      <c r="G22" s="126">
        <v>48000</v>
      </c>
      <c r="H22" s="100">
        <f t="shared" si="0"/>
        <v>48000</v>
      </c>
      <c r="I22" s="31"/>
      <c r="J22" s="48"/>
      <c r="K22" s="110">
        <f t="shared" si="1"/>
        <v>0</v>
      </c>
      <c r="L22" s="97">
        <f t="shared" si="2"/>
        <v>1</v>
      </c>
      <c r="M22" s="135">
        <f t="shared" si="3"/>
        <v>48000</v>
      </c>
      <c r="N22" s="136">
        <f t="shared" si="4"/>
        <v>48000</v>
      </c>
      <c r="O22" s="244" t="s">
        <v>552</v>
      </c>
      <c r="P22" s="144" t="s">
        <v>160</v>
      </c>
    </row>
    <row r="23" spans="1:16" ht="66.75" customHeight="1">
      <c r="A23" s="17" t="s">
        <v>169</v>
      </c>
      <c r="B23" s="5"/>
      <c r="C23" s="5" t="s">
        <v>30</v>
      </c>
      <c r="D23" s="322" t="s">
        <v>170</v>
      </c>
      <c r="E23" s="323"/>
      <c r="F23" s="124">
        <v>1</v>
      </c>
      <c r="G23" s="126">
        <v>22000</v>
      </c>
      <c r="H23" s="100">
        <f t="shared" si="0"/>
        <v>22000</v>
      </c>
      <c r="I23" s="31"/>
      <c r="J23" s="48"/>
      <c r="K23" s="110">
        <f t="shared" si="1"/>
        <v>0</v>
      </c>
      <c r="L23" s="97">
        <f t="shared" si="2"/>
        <v>1</v>
      </c>
      <c r="M23" s="135">
        <f t="shared" si="3"/>
        <v>22000</v>
      </c>
      <c r="N23" s="136">
        <f t="shared" si="4"/>
        <v>22000</v>
      </c>
      <c r="O23" s="244" t="s">
        <v>553</v>
      </c>
      <c r="P23" s="144" t="s">
        <v>160</v>
      </c>
    </row>
    <row r="24" spans="1:16" ht="66.75" customHeight="1">
      <c r="A24" s="17" t="s">
        <v>102</v>
      </c>
      <c r="B24" s="5"/>
      <c r="C24" s="5" t="s">
        <v>30</v>
      </c>
      <c r="D24" s="311" t="s">
        <v>62</v>
      </c>
      <c r="E24" s="312"/>
      <c r="F24" s="124">
        <v>1</v>
      </c>
      <c r="G24" s="126">
        <v>20200</v>
      </c>
      <c r="H24" s="100">
        <f t="shared" si="0"/>
        <v>20200</v>
      </c>
      <c r="I24" s="31"/>
      <c r="J24" s="48"/>
      <c r="K24" s="110">
        <f t="shared" si="1"/>
        <v>0</v>
      </c>
      <c r="L24" s="97">
        <f t="shared" si="2"/>
        <v>1</v>
      </c>
      <c r="M24" s="135">
        <f t="shared" si="3"/>
        <v>20200</v>
      </c>
      <c r="N24" s="136">
        <f t="shared" si="4"/>
        <v>20200</v>
      </c>
      <c r="O24" s="34"/>
      <c r="P24" s="246" t="s">
        <v>535</v>
      </c>
    </row>
    <row r="25" spans="1:16" ht="66.75" customHeight="1">
      <c r="A25" s="17" t="s">
        <v>171</v>
      </c>
      <c r="B25" s="5"/>
      <c r="C25" s="5" t="s">
        <v>30</v>
      </c>
      <c r="D25" s="311" t="s">
        <v>76</v>
      </c>
      <c r="E25" s="312"/>
      <c r="F25" s="124">
        <v>1</v>
      </c>
      <c r="G25" s="126">
        <v>34000</v>
      </c>
      <c r="H25" s="100">
        <f t="shared" si="0"/>
        <v>34000</v>
      </c>
      <c r="I25" s="31"/>
      <c r="J25" s="48"/>
      <c r="K25" s="110">
        <f t="shared" si="1"/>
        <v>0</v>
      </c>
      <c r="L25" s="97">
        <f t="shared" si="2"/>
        <v>1</v>
      </c>
      <c r="M25" s="135">
        <f t="shared" si="3"/>
        <v>34000</v>
      </c>
      <c r="N25" s="136">
        <f t="shared" si="4"/>
        <v>34000</v>
      </c>
      <c r="O25" s="34"/>
      <c r="P25" s="211" t="s">
        <v>428</v>
      </c>
    </row>
    <row r="26" spans="1:16" ht="66.75" customHeight="1">
      <c r="A26" s="17" t="s">
        <v>87</v>
      </c>
      <c r="B26" s="5"/>
      <c r="C26" s="5" t="s">
        <v>30</v>
      </c>
      <c r="D26" s="322" t="s">
        <v>204</v>
      </c>
      <c r="E26" s="323"/>
      <c r="F26" s="124">
        <v>1</v>
      </c>
      <c r="G26" s="126" t="s">
        <v>48</v>
      </c>
      <c r="H26" s="126" t="s">
        <v>48</v>
      </c>
      <c r="I26" s="31"/>
      <c r="J26" s="48"/>
      <c r="K26" s="110"/>
      <c r="L26" s="97">
        <f t="shared" si="2"/>
        <v>1</v>
      </c>
      <c r="M26" s="135" t="str">
        <f t="shared" si="3"/>
        <v>OP価格</v>
      </c>
      <c r="N26" s="166" t="s">
        <v>48</v>
      </c>
      <c r="O26" s="244" t="s">
        <v>554</v>
      </c>
      <c r="P26" s="144" t="s">
        <v>174</v>
      </c>
    </row>
    <row r="27" spans="1:16" ht="66.75" customHeight="1">
      <c r="A27" s="17" t="s">
        <v>87</v>
      </c>
      <c r="B27" s="5"/>
      <c r="C27" s="5" t="s">
        <v>30</v>
      </c>
      <c r="D27" s="307" t="s">
        <v>246</v>
      </c>
      <c r="E27" s="308"/>
      <c r="F27" s="124">
        <v>1</v>
      </c>
      <c r="G27" s="126">
        <v>16000</v>
      </c>
      <c r="H27" s="100">
        <f>F27*G27</f>
        <v>16000</v>
      </c>
      <c r="I27" s="31"/>
      <c r="J27" s="48"/>
      <c r="K27" s="110"/>
      <c r="L27" s="97">
        <f t="shared" si="2"/>
        <v>1</v>
      </c>
      <c r="M27" s="135">
        <f t="shared" si="3"/>
        <v>16000</v>
      </c>
      <c r="N27" s="136">
        <f>L27*M27</f>
        <v>16000</v>
      </c>
      <c r="O27" s="244" t="s">
        <v>555</v>
      </c>
      <c r="P27" s="144" t="s">
        <v>227</v>
      </c>
    </row>
    <row r="28" spans="1:16" ht="74.25" customHeight="1">
      <c r="A28" s="151" t="s">
        <v>237</v>
      </c>
      <c r="B28" s="5" t="s">
        <v>474</v>
      </c>
      <c r="C28" s="5" t="s">
        <v>178</v>
      </c>
      <c r="D28" s="313" t="s">
        <v>194</v>
      </c>
      <c r="E28" s="314"/>
      <c r="F28" s="31">
        <v>3</v>
      </c>
      <c r="G28" s="32">
        <v>33000</v>
      </c>
      <c r="H28" s="33">
        <f aca="true" t="shared" si="5" ref="H28:H37">G28*F28</f>
        <v>99000</v>
      </c>
      <c r="I28" s="31"/>
      <c r="J28" s="32"/>
      <c r="K28" s="33">
        <f aca="true" t="shared" si="6" ref="K28:K37">J28*I28</f>
        <v>0</v>
      </c>
      <c r="L28" s="31">
        <f aca="true" t="shared" si="7" ref="L28:L37">F28-I28</f>
        <v>3</v>
      </c>
      <c r="M28" s="135">
        <f t="shared" si="3"/>
        <v>33000</v>
      </c>
      <c r="N28" s="33">
        <f aca="true" t="shared" si="8" ref="N28:N37">M28*L28</f>
        <v>99000</v>
      </c>
      <c r="O28" s="245" t="s">
        <v>556</v>
      </c>
      <c r="P28" s="144" t="s">
        <v>159</v>
      </c>
    </row>
    <row r="29" spans="1:16" ht="66.75" customHeight="1">
      <c r="A29" s="151" t="s">
        <v>231</v>
      </c>
      <c r="B29" s="5" t="s">
        <v>474</v>
      </c>
      <c r="C29" s="5" t="s">
        <v>178</v>
      </c>
      <c r="D29" s="315" t="s">
        <v>187</v>
      </c>
      <c r="E29" s="316"/>
      <c r="F29" s="31">
        <v>1</v>
      </c>
      <c r="G29" s="32">
        <v>18696</v>
      </c>
      <c r="H29" s="33">
        <f>G29*F29</f>
        <v>18696</v>
      </c>
      <c r="I29" s="31"/>
      <c r="J29" s="32"/>
      <c r="K29" s="33">
        <f t="shared" si="6"/>
        <v>0</v>
      </c>
      <c r="L29" s="31">
        <f t="shared" si="7"/>
        <v>1</v>
      </c>
      <c r="M29" s="135">
        <f t="shared" si="3"/>
        <v>18696</v>
      </c>
      <c r="N29" s="33">
        <f>M29*L29</f>
        <v>18696</v>
      </c>
      <c r="O29" s="244" t="s">
        <v>557</v>
      </c>
      <c r="P29" s="144" t="s">
        <v>159</v>
      </c>
    </row>
    <row r="30" spans="1:16" ht="81.75" customHeight="1">
      <c r="A30" s="151" t="s">
        <v>107</v>
      </c>
      <c r="B30" s="5" t="s">
        <v>474</v>
      </c>
      <c r="C30" s="5" t="s">
        <v>178</v>
      </c>
      <c r="D30" s="317" t="s">
        <v>195</v>
      </c>
      <c r="E30" s="319"/>
      <c r="F30" s="31">
        <v>1</v>
      </c>
      <c r="G30" s="32">
        <v>142000</v>
      </c>
      <c r="H30" s="33">
        <f t="shared" si="5"/>
        <v>142000</v>
      </c>
      <c r="I30" s="31"/>
      <c r="J30" s="32"/>
      <c r="K30" s="33">
        <f t="shared" si="6"/>
        <v>0</v>
      </c>
      <c r="L30" s="31">
        <f t="shared" si="7"/>
        <v>1</v>
      </c>
      <c r="M30" s="32">
        <f aca="true" t="shared" si="9" ref="M30:M37">G30</f>
        <v>142000</v>
      </c>
      <c r="N30" s="33">
        <f t="shared" si="8"/>
        <v>142000</v>
      </c>
      <c r="O30" s="34"/>
      <c r="P30" s="241" t="s">
        <v>538</v>
      </c>
    </row>
    <row r="31" spans="1:16" ht="81.75" customHeight="1">
      <c r="A31" s="151" t="s">
        <v>107</v>
      </c>
      <c r="B31" s="5" t="s">
        <v>474</v>
      </c>
      <c r="C31" s="5" t="s">
        <v>178</v>
      </c>
      <c r="D31" s="317" t="s">
        <v>196</v>
      </c>
      <c r="E31" s="319"/>
      <c r="F31" s="31">
        <v>1</v>
      </c>
      <c r="G31" s="32">
        <v>26000</v>
      </c>
      <c r="H31" s="33">
        <f t="shared" si="5"/>
        <v>26000</v>
      </c>
      <c r="I31" s="31"/>
      <c r="J31" s="32"/>
      <c r="K31" s="33">
        <f t="shared" si="6"/>
        <v>0</v>
      </c>
      <c r="L31" s="31">
        <f t="shared" si="7"/>
        <v>1</v>
      </c>
      <c r="M31" s="32">
        <f t="shared" si="9"/>
        <v>26000</v>
      </c>
      <c r="N31" s="33">
        <f t="shared" si="8"/>
        <v>26000</v>
      </c>
      <c r="O31" s="34"/>
      <c r="P31" s="241" t="s">
        <v>538</v>
      </c>
    </row>
    <row r="32" spans="1:16" ht="81.75" customHeight="1">
      <c r="A32" s="151" t="s">
        <v>107</v>
      </c>
      <c r="B32" s="5" t="s">
        <v>474</v>
      </c>
      <c r="C32" s="5" t="s">
        <v>178</v>
      </c>
      <c r="D32" s="320" t="s">
        <v>197</v>
      </c>
      <c r="E32" s="321"/>
      <c r="F32" s="31">
        <v>1</v>
      </c>
      <c r="G32" s="32">
        <v>22000</v>
      </c>
      <c r="H32" s="33">
        <f t="shared" si="5"/>
        <v>22000</v>
      </c>
      <c r="I32" s="31"/>
      <c r="J32" s="32"/>
      <c r="K32" s="33">
        <f t="shared" si="6"/>
        <v>0</v>
      </c>
      <c r="L32" s="31">
        <f t="shared" si="7"/>
        <v>1</v>
      </c>
      <c r="M32" s="32">
        <f t="shared" si="9"/>
        <v>22000</v>
      </c>
      <c r="N32" s="33">
        <f t="shared" si="8"/>
        <v>22000</v>
      </c>
      <c r="O32" s="34"/>
      <c r="P32" s="247" t="s">
        <v>558</v>
      </c>
    </row>
    <row r="33" spans="1:16" ht="81.75" customHeight="1">
      <c r="A33" s="151" t="s">
        <v>238</v>
      </c>
      <c r="B33" s="5" t="s">
        <v>474</v>
      </c>
      <c r="C33" s="5" t="s">
        <v>178</v>
      </c>
      <c r="D33" s="320" t="s">
        <v>198</v>
      </c>
      <c r="E33" s="321"/>
      <c r="F33" s="31">
        <v>1</v>
      </c>
      <c r="G33" s="32">
        <v>5500</v>
      </c>
      <c r="H33" s="33">
        <f t="shared" si="5"/>
        <v>5500</v>
      </c>
      <c r="I33" s="31"/>
      <c r="J33" s="32"/>
      <c r="K33" s="33">
        <f t="shared" si="6"/>
        <v>0</v>
      </c>
      <c r="L33" s="31">
        <f t="shared" si="7"/>
        <v>1</v>
      </c>
      <c r="M33" s="32">
        <f t="shared" si="9"/>
        <v>5500</v>
      </c>
      <c r="N33" s="33">
        <f t="shared" si="8"/>
        <v>5500</v>
      </c>
      <c r="O33" s="34"/>
      <c r="P33" s="247" t="s">
        <v>559</v>
      </c>
    </row>
    <row r="34" spans="1:16" ht="81.75" customHeight="1">
      <c r="A34" s="151" t="s">
        <v>107</v>
      </c>
      <c r="B34" s="5" t="s">
        <v>474</v>
      </c>
      <c r="C34" s="5" t="s">
        <v>178</v>
      </c>
      <c r="D34" s="320" t="s">
        <v>202</v>
      </c>
      <c r="E34" s="321"/>
      <c r="F34" s="31">
        <v>1</v>
      </c>
      <c r="G34" s="32">
        <v>49800</v>
      </c>
      <c r="H34" s="33">
        <f t="shared" si="5"/>
        <v>49800</v>
      </c>
      <c r="I34" s="31"/>
      <c r="J34" s="32"/>
      <c r="K34" s="33">
        <f t="shared" si="6"/>
        <v>0</v>
      </c>
      <c r="L34" s="31">
        <f t="shared" si="7"/>
        <v>1</v>
      </c>
      <c r="M34" s="32">
        <f t="shared" si="9"/>
        <v>49800</v>
      </c>
      <c r="N34" s="33">
        <f t="shared" si="8"/>
        <v>49800</v>
      </c>
      <c r="O34" s="34"/>
      <c r="P34" s="212" t="s">
        <v>427</v>
      </c>
    </row>
    <row r="35" spans="1:16" ht="81.75" customHeight="1">
      <c r="A35" s="151" t="s">
        <v>107</v>
      </c>
      <c r="B35" s="5" t="s">
        <v>474</v>
      </c>
      <c r="C35" s="5" t="s">
        <v>178</v>
      </c>
      <c r="D35" s="320" t="s">
        <v>199</v>
      </c>
      <c r="E35" s="321"/>
      <c r="F35" s="31">
        <v>1</v>
      </c>
      <c r="G35" s="32">
        <v>29800</v>
      </c>
      <c r="H35" s="33">
        <f t="shared" si="5"/>
        <v>29800</v>
      </c>
      <c r="I35" s="34"/>
      <c r="J35" s="32"/>
      <c r="K35" s="220">
        <f t="shared" si="6"/>
        <v>0</v>
      </c>
      <c r="L35" s="31">
        <f t="shared" si="7"/>
        <v>1</v>
      </c>
      <c r="M35" s="32">
        <f t="shared" si="9"/>
        <v>29800</v>
      </c>
      <c r="N35" s="33">
        <f t="shared" si="8"/>
        <v>29800</v>
      </c>
      <c r="O35" s="34"/>
      <c r="P35" s="212" t="s">
        <v>428</v>
      </c>
    </row>
    <row r="36" spans="1:16" ht="81.75" customHeight="1">
      <c r="A36" s="151" t="s">
        <v>239</v>
      </c>
      <c r="B36" s="5" t="s">
        <v>474</v>
      </c>
      <c r="C36" s="5" t="s">
        <v>178</v>
      </c>
      <c r="D36" s="317" t="s">
        <v>240</v>
      </c>
      <c r="E36" s="318"/>
      <c r="F36" s="31">
        <v>1</v>
      </c>
      <c r="G36" s="32">
        <v>39800</v>
      </c>
      <c r="H36" s="33">
        <f t="shared" si="5"/>
        <v>39800</v>
      </c>
      <c r="I36" s="34"/>
      <c r="J36" s="32"/>
      <c r="K36" s="33">
        <f t="shared" si="6"/>
        <v>0</v>
      </c>
      <c r="L36" s="31">
        <f t="shared" si="7"/>
        <v>1</v>
      </c>
      <c r="M36" s="32">
        <f t="shared" si="9"/>
        <v>39800</v>
      </c>
      <c r="N36" s="33">
        <f t="shared" si="8"/>
        <v>39800</v>
      </c>
      <c r="O36" s="34"/>
      <c r="P36" s="213" t="s">
        <v>429</v>
      </c>
    </row>
    <row r="37" spans="1:16" ht="81.75" customHeight="1">
      <c r="A37" s="151" t="s">
        <v>245</v>
      </c>
      <c r="B37" s="5" t="s">
        <v>474</v>
      </c>
      <c r="C37" s="5" t="s">
        <v>178</v>
      </c>
      <c r="D37" s="332" t="s">
        <v>242</v>
      </c>
      <c r="E37" s="319"/>
      <c r="F37" s="31">
        <v>7</v>
      </c>
      <c r="G37" s="32">
        <v>17800</v>
      </c>
      <c r="H37" s="33">
        <f t="shared" si="5"/>
        <v>124600</v>
      </c>
      <c r="I37" s="31"/>
      <c r="J37" s="32"/>
      <c r="K37" s="33">
        <f t="shared" si="6"/>
        <v>0</v>
      </c>
      <c r="L37" s="34">
        <f t="shared" si="7"/>
        <v>7</v>
      </c>
      <c r="M37" s="32">
        <f t="shared" si="9"/>
        <v>17800</v>
      </c>
      <c r="N37" s="33">
        <f t="shared" si="8"/>
        <v>124600</v>
      </c>
      <c r="O37" s="34"/>
      <c r="P37" s="213" t="s">
        <v>430</v>
      </c>
    </row>
    <row r="38" spans="1:16" ht="81.75" customHeight="1">
      <c r="A38" s="150" t="s">
        <v>262</v>
      </c>
      <c r="B38" s="5" t="s">
        <v>474</v>
      </c>
      <c r="C38" s="9" t="s">
        <v>178</v>
      </c>
      <c r="D38" s="340" t="s">
        <v>263</v>
      </c>
      <c r="E38" s="341"/>
      <c r="F38" s="27">
        <v>2</v>
      </c>
      <c r="G38" s="28">
        <v>94290</v>
      </c>
      <c r="H38" s="29">
        <f>G38*F38</f>
        <v>188580</v>
      </c>
      <c r="I38" s="27"/>
      <c r="J38" s="28"/>
      <c r="K38" s="29">
        <f>J38*I38</f>
        <v>0</v>
      </c>
      <c r="L38" s="27">
        <f>F38-I38</f>
        <v>2</v>
      </c>
      <c r="M38" s="28">
        <f>G38</f>
        <v>94290</v>
      </c>
      <c r="N38" s="29">
        <f>M38*L38</f>
        <v>188580</v>
      </c>
      <c r="O38" s="30"/>
      <c r="P38" s="233" t="s">
        <v>539</v>
      </c>
    </row>
    <row r="39" spans="1:16" ht="81.75" customHeight="1">
      <c r="A39" s="151" t="s">
        <v>262</v>
      </c>
      <c r="B39" s="5" t="s">
        <v>474</v>
      </c>
      <c r="C39" s="5" t="s">
        <v>178</v>
      </c>
      <c r="D39" s="342" t="s">
        <v>265</v>
      </c>
      <c r="E39" s="343"/>
      <c r="F39" s="31">
        <v>1</v>
      </c>
      <c r="G39" s="32">
        <v>71400</v>
      </c>
      <c r="H39" s="33">
        <v>71400</v>
      </c>
      <c r="I39" s="31" t="s">
        <v>264</v>
      </c>
      <c r="J39" s="32" t="s">
        <v>264</v>
      </c>
      <c r="K39" s="33">
        <v>0</v>
      </c>
      <c r="L39" s="31">
        <v>1</v>
      </c>
      <c r="M39" s="32">
        <v>71400</v>
      </c>
      <c r="N39" s="33">
        <v>71400</v>
      </c>
      <c r="O39" s="34" t="s">
        <v>560</v>
      </c>
      <c r="P39" s="6" t="s">
        <v>253</v>
      </c>
    </row>
    <row r="40" spans="1:16" ht="81.75" customHeight="1">
      <c r="A40" s="151" t="s">
        <v>262</v>
      </c>
      <c r="B40" s="5" t="s">
        <v>474</v>
      </c>
      <c r="C40" s="5" t="s">
        <v>178</v>
      </c>
      <c r="D40" s="342" t="s">
        <v>266</v>
      </c>
      <c r="E40" s="343"/>
      <c r="F40" s="31">
        <v>1</v>
      </c>
      <c r="G40" s="32">
        <v>91350</v>
      </c>
      <c r="H40" s="33">
        <f aca="true" t="shared" si="10" ref="H40:H61">G40*F40</f>
        <v>91350</v>
      </c>
      <c r="I40" s="31"/>
      <c r="J40" s="32"/>
      <c r="K40" s="33">
        <f>J40*I40</f>
        <v>0</v>
      </c>
      <c r="L40" s="31">
        <f>F40-I40</f>
        <v>1</v>
      </c>
      <c r="M40" s="32">
        <f aca="true" t="shared" si="11" ref="M40:M61">G40</f>
        <v>91350</v>
      </c>
      <c r="N40" s="33">
        <f aca="true" t="shared" si="12" ref="N40:N61">M40*L40</f>
        <v>91350</v>
      </c>
      <c r="O40" s="34" t="s">
        <v>561</v>
      </c>
      <c r="P40" s="6" t="s">
        <v>253</v>
      </c>
    </row>
    <row r="41" spans="1:16" ht="81.75" customHeight="1">
      <c r="A41" s="151" t="s">
        <v>261</v>
      </c>
      <c r="B41" s="5" t="s">
        <v>474</v>
      </c>
      <c r="C41" s="5" t="s">
        <v>178</v>
      </c>
      <c r="D41" s="317" t="s">
        <v>267</v>
      </c>
      <c r="E41" s="318"/>
      <c r="F41" s="31">
        <v>2</v>
      </c>
      <c r="G41" s="32">
        <v>87675</v>
      </c>
      <c r="H41" s="33">
        <f t="shared" si="10"/>
        <v>175350</v>
      </c>
      <c r="I41" s="31"/>
      <c r="J41" s="32"/>
      <c r="K41" s="33">
        <f>J41*I41</f>
        <v>0</v>
      </c>
      <c r="L41" s="31">
        <f>F41-I41</f>
        <v>2</v>
      </c>
      <c r="M41" s="32">
        <f t="shared" si="11"/>
        <v>87675</v>
      </c>
      <c r="N41" s="33">
        <f t="shared" si="12"/>
        <v>175350</v>
      </c>
      <c r="O41" s="34"/>
      <c r="P41" s="222" t="s">
        <v>440</v>
      </c>
    </row>
    <row r="42" spans="1:16" ht="81.75" customHeight="1">
      <c r="A42" s="151" t="s">
        <v>261</v>
      </c>
      <c r="B42" s="5" t="s">
        <v>474</v>
      </c>
      <c r="C42" s="5" t="s">
        <v>178</v>
      </c>
      <c r="D42" s="317" t="s">
        <v>268</v>
      </c>
      <c r="E42" s="318"/>
      <c r="F42" s="31">
        <v>1</v>
      </c>
      <c r="G42" s="32">
        <v>78750</v>
      </c>
      <c r="H42" s="33">
        <f t="shared" si="10"/>
        <v>78750</v>
      </c>
      <c r="I42" s="31"/>
      <c r="J42" s="32"/>
      <c r="K42" s="33">
        <f aca="true" t="shared" si="13" ref="K42:K49">J42*I42</f>
        <v>0</v>
      </c>
      <c r="L42" s="31">
        <f aca="true" t="shared" si="14" ref="L42:L49">F42-I42</f>
        <v>1</v>
      </c>
      <c r="M42" s="32">
        <f t="shared" si="11"/>
        <v>78750</v>
      </c>
      <c r="N42" s="33">
        <f t="shared" si="12"/>
        <v>78750</v>
      </c>
      <c r="O42" s="34"/>
      <c r="P42" s="222" t="s">
        <v>442</v>
      </c>
    </row>
    <row r="43" spans="1:16" ht="81.75" customHeight="1">
      <c r="A43" s="151" t="s">
        <v>262</v>
      </c>
      <c r="B43" s="5" t="s">
        <v>474</v>
      </c>
      <c r="C43" s="5" t="s">
        <v>178</v>
      </c>
      <c r="D43" s="317" t="s">
        <v>269</v>
      </c>
      <c r="E43" s="318"/>
      <c r="F43" s="31">
        <v>3</v>
      </c>
      <c r="G43" s="32">
        <v>47250</v>
      </c>
      <c r="H43" s="33">
        <f t="shared" si="10"/>
        <v>141750</v>
      </c>
      <c r="I43" s="31"/>
      <c r="J43" s="32"/>
      <c r="K43" s="33">
        <f t="shared" si="13"/>
        <v>0</v>
      </c>
      <c r="L43" s="31">
        <f t="shared" si="14"/>
        <v>3</v>
      </c>
      <c r="M43" s="32">
        <f t="shared" si="11"/>
        <v>47250</v>
      </c>
      <c r="N43" s="33">
        <f t="shared" si="12"/>
        <v>141750</v>
      </c>
      <c r="O43" s="34"/>
      <c r="P43" s="222" t="s">
        <v>442</v>
      </c>
    </row>
    <row r="44" spans="1:16" ht="81.75" customHeight="1">
      <c r="A44" s="151" t="s">
        <v>277</v>
      </c>
      <c r="B44" s="5" t="s">
        <v>474</v>
      </c>
      <c r="C44" s="5" t="s">
        <v>178</v>
      </c>
      <c r="D44" s="338" t="s">
        <v>279</v>
      </c>
      <c r="E44" s="339"/>
      <c r="F44" s="31">
        <v>2</v>
      </c>
      <c r="G44" s="32">
        <v>52500</v>
      </c>
      <c r="H44" s="33">
        <f t="shared" si="10"/>
        <v>105000</v>
      </c>
      <c r="I44" s="31"/>
      <c r="J44" s="32"/>
      <c r="K44" s="33">
        <f t="shared" si="13"/>
        <v>0</v>
      </c>
      <c r="L44" s="31">
        <f t="shared" si="14"/>
        <v>2</v>
      </c>
      <c r="M44" s="32">
        <f t="shared" si="11"/>
        <v>52500</v>
      </c>
      <c r="N44" s="33">
        <f t="shared" si="12"/>
        <v>105000</v>
      </c>
      <c r="O44" s="239" t="s">
        <v>562</v>
      </c>
      <c r="P44" s="144" t="s">
        <v>159</v>
      </c>
    </row>
    <row r="45" spans="1:16" ht="81.75" customHeight="1">
      <c r="A45" s="151" t="s">
        <v>278</v>
      </c>
      <c r="B45" s="5" t="s">
        <v>474</v>
      </c>
      <c r="C45" s="5" t="s">
        <v>178</v>
      </c>
      <c r="D45" s="338" t="s">
        <v>279</v>
      </c>
      <c r="E45" s="339"/>
      <c r="F45" s="31">
        <v>2</v>
      </c>
      <c r="G45" s="32">
        <v>52500</v>
      </c>
      <c r="H45" s="33">
        <f t="shared" si="10"/>
        <v>105000</v>
      </c>
      <c r="I45" s="31"/>
      <c r="J45" s="32"/>
      <c r="K45" s="33">
        <f t="shared" si="13"/>
        <v>0</v>
      </c>
      <c r="L45" s="31">
        <f t="shared" si="14"/>
        <v>2</v>
      </c>
      <c r="M45" s="32">
        <f t="shared" si="11"/>
        <v>52500</v>
      </c>
      <c r="N45" s="33">
        <f t="shared" si="12"/>
        <v>105000</v>
      </c>
      <c r="O45" s="239" t="s">
        <v>563</v>
      </c>
      <c r="P45" s="144" t="s">
        <v>159</v>
      </c>
    </row>
    <row r="46" spans="1:16" ht="81.75" customHeight="1">
      <c r="A46" s="151" t="s">
        <v>276</v>
      </c>
      <c r="B46" s="5" t="s">
        <v>474</v>
      </c>
      <c r="C46" s="5" t="s">
        <v>178</v>
      </c>
      <c r="D46" s="338" t="s">
        <v>280</v>
      </c>
      <c r="E46" s="339"/>
      <c r="F46" s="31">
        <v>2</v>
      </c>
      <c r="G46" s="32">
        <v>34293</v>
      </c>
      <c r="H46" s="33">
        <f t="shared" si="10"/>
        <v>68586</v>
      </c>
      <c r="I46" s="31"/>
      <c r="J46" s="32"/>
      <c r="K46" s="33">
        <f t="shared" si="13"/>
        <v>0</v>
      </c>
      <c r="L46" s="31">
        <f t="shared" si="14"/>
        <v>2</v>
      </c>
      <c r="M46" s="32">
        <f t="shared" si="11"/>
        <v>34293</v>
      </c>
      <c r="N46" s="33">
        <f t="shared" si="12"/>
        <v>68586</v>
      </c>
      <c r="O46" s="239" t="s">
        <v>564</v>
      </c>
      <c r="P46" s="144" t="s">
        <v>159</v>
      </c>
    </row>
    <row r="47" spans="1:16" ht="81.75" customHeight="1">
      <c r="A47" s="151" t="s">
        <v>276</v>
      </c>
      <c r="B47" s="5" t="s">
        <v>474</v>
      </c>
      <c r="C47" s="5" t="s">
        <v>178</v>
      </c>
      <c r="D47" s="338" t="s">
        <v>280</v>
      </c>
      <c r="E47" s="339"/>
      <c r="F47" s="31">
        <v>2</v>
      </c>
      <c r="G47" s="32">
        <v>34293</v>
      </c>
      <c r="H47" s="33">
        <f t="shared" si="10"/>
        <v>68586</v>
      </c>
      <c r="I47" s="31"/>
      <c r="J47" s="32"/>
      <c r="K47" s="33">
        <f t="shared" si="13"/>
        <v>0</v>
      </c>
      <c r="L47" s="31">
        <f t="shared" si="14"/>
        <v>2</v>
      </c>
      <c r="M47" s="32">
        <f t="shared" si="11"/>
        <v>34293</v>
      </c>
      <c r="N47" s="33">
        <f t="shared" si="12"/>
        <v>68586</v>
      </c>
      <c r="O47" s="239" t="s">
        <v>565</v>
      </c>
      <c r="P47" s="144" t="s">
        <v>159</v>
      </c>
    </row>
    <row r="48" spans="1:16" ht="81.75" customHeight="1">
      <c r="A48" s="151" t="s">
        <v>276</v>
      </c>
      <c r="B48" s="5" t="s">
        <v>474</v>
      </c>
      <c r="C48" s="5" t="s">
        <v>178</v>
      </c>
      <c r="D48" s="338" t="s">
        <v>281</v>
      </c>
      <c r="E48" s="339"/>
      <c r="F48" s="31">
        <v>1</v>
      </c>
      <c r="G48" s="32">
        <v>41454</v>
      </c>
      <c r="H48" s="33">
        <f t="shared" si="10"/>
        <v>41454</v>
      </c>
      <c r="I48" s="31"/>
      <c r="J48" s="32"/>
      <c r="K48" s="33">
        <f t="shared" si="13"/>
        <v>0</v>
      </c>
      <c r="L48" s="31">
        <f t="shared" si="14"/>
        <v>1</v>
      </c>
      <c r="M48" s="32">
        <f t="shared" si="11"/>
        <v>41454</v>
      </c>
      <c r="N48" s="33">
        <f t="shared" si="12"/>
        <v>41454</v>
      </c>
      <c r="O48" s="34" t="s">
        <v>566</v>
      </c>
      <c r="P48" s="144" t="s">
        <v>159</v>
      </c>
    </row>
    <row r="49" spans="1:16" ht="81.75" customHeight="1">
      <c r="A49" s="151" t="s">
        <v>276</v>
      </c>
      <c r="B49" s="5" t="s">
        <v>474</v>
      </c>
      <c r="C49" s="5" t="s">
        <v>178</v>
      </c>
      <c r="D49" s="338" t="s">
        <v>282</v>
      </c>
      <c r="E49" s="339"/>
      <c r="F49" s="31">
        <v>1</v>
      </c>
      <c r="G49" s="32">
        <v>62685</v>
      </c>
      <c r="H49" s="33">
        <f t="shared" si="10"/>
        <v>62685</v>
      </c>
      <c r="I49" s="31"/>
      <c r="J49" s="32"/>
      <c r="K49" s="33">
        <f t="shared" si="13"/>
        <v>0</v>
      </c>
      <c r="L49" s="31">
        <f t="shared" si="14"/>
        <v>1</v>
      </c>
      <c r="M49" s="32">
        <f t="shared" si="11"/>
        <v>62685</v>
      </c>
      <c r="N49" s="33">
        <f t="shared" si="12"/>
        <v>62685</v>
      </c>
      <c r="O49" s="34" t="s">
        <v>567</v>
      </c>
      <c r="P49" s="144" t="s">
        <v>159</v>
      </c>
    </row>
    <row r="50" spans="1:16" ht="81.75" customHeight="1">
      <c r="A50" s="151" t="s">
        <v>284</v>
      </c>
      <c r="B50" s="5" t="s">
        <v>474</v>
      </c>
      <c r="C50" s="5" t="s">
        <v>178</v>
      </c>
      <c r="D50" s="317" t="s">
        <v>288</v>
      </c>
      <c r="E50" s="318"/>
      <c r="F50" s="31">
        <v>4</v>
      </c>
      <c r="G50" s="32">
        <v>188317</v>
      </c>
      <c r="H50" s="33">
        <f t="shared" si="10"/>
        <v>753268</v>
      </c>
      <c r="I50" s="31"/>
      <c r="J50" s="32"/>
      <c r="K50" s="33">
        <f aca="true" t="shared" si="15" ref="K50:K61">J50*I50</f>
        <v>0</v>
      </c>
      <c r="L50" s="31">
        <f aca="true" t="shared" si="16" ref="L50:L61">F50-I50</f>
        <v>4</v>
      </c>
      <c r="M50" s="32">
        <f t="shared" si="11"/>
        <v>188317</v>
      </c>
      <c r="N50" s="33">
        <f t="shared" si="12"/>
        <v>753268</v>
      </c>
      <c r="O50" s="34"/>
      <c r="P50" s="222" t="s">
        <v>441</v>
      </c>
    </row>
    <row r="51" spans="1:16" ht="81.75" customHeight="1">
      <c r="A51" s="151" t="s">
        <v>285</v>
      </c>
      <c r="B51" s="5" t="s">
        <v>474</v>
      </c>
      <c r="C51" s="5" t="s">
        <v>178</v>
      </c>
      <c r="D51" s="317" t="s">
        <v>286</v>
      </c>
      <c r="E51" s="318"/>
      <c r="F51" s="31">
        <v>4</v>
      </c>
      <c r="G51" s="32">
        <v>8295</v>
      </c>
      <c r="H51" s="33">
        <f t="shared" si="10"/>
        <v>33180</v>
      </c>
      <c r="I51" s="31"/>
      <c r="J51" s="32"/>
      <c r="K51" s="33">
        <f t="shared" si="15"/>
        <v>0</v>
      </c>
      <c r="L51" s="31">
        <f t="shared" si="16"/>
        <v>4</v>
      </c>
      <c r="M51" s="32">
        <f t="shared" si="11"/>
        <v>8295</v>
      </c>
      <c r="N51" s="33">
        <f t="shared" si="12"/>
        <v>33180</v>
      </c>
      <c r="O51" s="34"/>
      <c r="P51" s="222" t="s">
        <v>442</v>
      </c>
    </row>
    <row r="52" spans="1:16" ht="81.75" customHeight="1">
      <c r="A52" s="151" t="s">
        <v>283</v>
      </c>
      <c r="B52" s="5" t="s">
        <v>474</v>
      </c>
      <c r="C52" s="5" t="s">
        <v>178</v>
      </c>
      <c r="D52" s="317" t="s">
        <v>287</v>
      </c>
      <c r="E52" s="318"/>
      <c r="F52" s="31">
        <v>5</v>
      </c>
      <c r="G52" s="32">
        <v>94500</v>
      </c>
      <c r="H52" s="33">
        <f t="shared" si="10"/>
        <v>472500</v>
      </c>
      <c r="I52" s="31"/>
      <c r="J52" s="32"/>
      <c r="K52" s="33">
        <f t="shared" si="15"/>
        <v>0</v>
      </c>
      <c r="L52" s="31">
        <f t="shared" si="16"/>
        <v>5</v>
      </c>
      <c r="M52" s="32">
        <f t="shared" si="11"/>
        <v>94500</v>
      </c>
      <c r="N52" s="33">
        <f t="shared" si="12"/>
        <v>472500</v>
      </c>
      <c r="O52" s="34"/>
      <c r="P52" s="212" t="s">
        <v>463</v>
      </c>
    </row>
    <row r="53" spans="1:16" ht="81.75" customHeight="1">
      <c r="A53" s="151" t="s">
        <v>283</v>
      </c>
      <c r="B53" s="5" t="s">
        <v>474</v>
      </c>
      <c r="C53" s="5" t="s">
        <v>178</v>
      </c>
      <c r="D53" s="317" t="s">
        <v>289</v>
      </c>
      <c r="E53" s="318"/>
      <c r="F53" s="31">
        <v>1</v>
      </c>
      <c r="G53" s="32">
        <v>57750</v>
      </c>
      <c r="H53" s="33">
        <f t="shared" si="10"/>
        <v>57750</v>
      </c>
      <c r="I53" s="31"/>
      <c r="J53" s="32"/>
      <c r="K53" s="33">
        <f t="shared" si="15"/>
        <v>0</v>
      </c>
      <c r="L53" s="31">
        <f t="shared" si="16"/>
        <v>1</v>
      </c>
      <c r="M53" s="32">
        <f t="shared" si="11"/>
        <v>57750</v>
      </c>
      <c r="N53" s="33">
        <f t="shared" si="12"/>
        <v>57750</v>
      </c>
      <c r="O53" s="34"/>
      <c r="P53" s="212" t="s">
        <v>463</v>
      </c>
    </row>
    <row r="54" spans="1:16" ht="81.75" customHeight="1">
      <c r="A54" s="151" t="s">
        <v>283</v>
      </c>
      <c r="B54" s="5" t="s">
        <v>474</v>
      </c>
      <c r="C54" s="5" t="s">
        <v>178</v>
      </c>
      <c r="D54" s="317" t="s">
        <v>290</v>
      </c>
      <c r="E54" s="318"/>
      <c r="F54" s="31">
        <v>1</v>
      </c>
      <c r="G54" s="32">
        <v>84000</v>
      </c>
      <c r="H54" s="33">
        <f t="shared" si="10"/>
        <v>84000</v>
      </c>
      <c r="I54" s="31"/>
      <c r="J54" s="32"/>
      <c r="K54" s="33">
        <f t="shared" si="15"/>
        <v>0</v>
      </c>
      <c r="L54" s="31">
        <f t="shared" si="16"/>
        <v>1</v>
      </c>
      <c r="M54" s="32">
        <f t="shared" si="11"/>
        <v>84000</v>
      </c>
      <c r="N54" s="33">
        <f t="shared" si="12"/>
        <v>84000</v>
      </c>
      <c r="O54" s="34"/>
      <c r="P54" s="212" t="s">
        <v>463</v>
      </c>
    </row>
    <row r="55" spans="1:16" ht="81.75" customHeight="1" thickBot="1">
      <c r="A55" s="182" t="s">
        <v>283</v>
      </c>
      <c r="B55" s="5" t="s">
        <v>474</v>
      </c>
      <c r="C55" s="7" t="s">
        <v>178</v>
      </c>
      <c r="D55" s="344" t="s">
        <v>291</v>
      </c>
      <c r="E55" s="345"/>
      <c r="F55" s="35">
        <v>2</v>
      </c>
      <c r="G55" s="36">
        <v>52500</v>
      </c>
      <c r="H55" s="37">
        <f t="shared" si="10"/>
        <v>105000</v>
      </c>
      <c r="I55" s="35"/>
      <c r="J55" s="36"/>
      <c r="K55" s="37">
        <f t="shared" si="15"/>
        <v>0</v>
      </c>
      <c r="L55" s="35">
        <f t="shared" si="16"/>
        <v>2</v>
      </c>
      <c r="M55" s="36">
        <f t="shared" si="11"/>
        <v>52500</v>
      </c>
      <c r="N55" s="37">
        <f t="shared" si="12"/>
        <v>105000</v>
      </c>
      <c r="O55" s="38"/>
      <c r="P55" s="212" t="s">
        <v>463</v>
      </c>
    </row>
    <row r="56" spans="1:16" ht="81.75" customHeight="1">
      <c r="A56" s="162" t="s">
        <v>349</v>
      </c>
      <c r="B56" s="5" t="s">
        <v>474</v>
      </c>
      <c r="C56" s="132" t="s">
        <v>178</v>
      </c>
      <c r="D56" s="346" t="s">
        <v>352</v>
      </c>
      <c r="E56" s="347"/>
      <c r="F56" s="113">
        <v>2</v>
      </c>
      <c r="G56" s="114">
        <v>39123</v>
      </c>
      <c r="H56" s="115">
        <f t="shared" si="10"/>
        <v>78246</v>
      </c>
      <c r="I56" s="113"/>
      <c r="J56" s="114"/>
      <c r="K56" s="115">
        <f t="shared" si="15"/>
        <v>0</v>
      </c>
      <c r="L56" s="113">
        <f t="shared" si="16"/>
        <v>2</v>
      </c>
      <c r="M56" s="114">
        <f t="shared" si="11"/>
        <v>39123</v>
      </c>
      <c r="N56" s="115">
        <f t="shared" si="12"/>
        <v>78246</v>
      </c>
      <c r="O56" s="249" t="s">
        <v>568</v>
      </c>
      <c r="P56" s="188"/>
    </row>
    <row r="57" spans="1:16" ht="81.75" customHeight="1">
      <c r="A57" s="150" t="s">
        <v>350</v>
      </c>
      <c r="B57" s="5" t="s">
        <v>474</v>
      </c>
      <c r="C57" s="9" t="s">
        <v>178</v>
      </c>
      <c r="D57" s="348" t="s">
        <v>351</v>
      </c>
      <c r="E57" s="349"/>
      <c r="F57" s="27">
        <v>1</v>
      </c>
      <c r="G57" s="28">
        <v>27720</v>
      </c>
      <c r="H57" s="29">
        <f t="shared" si="10"/>
        <v>27720</v>
      </c>
      <c r="I57" s="27"/>
      <c r="J57" s="28"/>
      <c r="K57" s="29">
        <f t="shared" si="15"/>
        <v>0</v>
      </c>
      <c r="L57" s="27">
        <f t="shared" si="16"/>
        <v>1</v>
      </c>
      <c r="M57" s="28">
        <f t="shared" si="11"/>
        <v>27720</v>
      </c>
      <c r="N57" s="29">
        <f t="shared" si="12"/>
        <v>27720</v>
      </c>
      <c r="O57" s="30" t="s">
        <v>569</v>
      </c>
      <c r="P57" s="149"/>
    </row>
    <row r="58" spans="1:16" ht="81.75" customHeight="1">
      <c r="A58" s="151" t="s">
        <v>350</v>
      </c>
      <c r="B58" s="5" t="s">
        <v>474</v>
      </c>
      <c r="C58" s="5" t="s">
        <v>178</v>
      </c>
      <c r="D58" s="338" t="s">
        <v>354</v>
      </c>
      <c r="E58" s="339"/>
      <c r="F58" s="31">
        <v>1</v>
      </c>
      <c r="G58" s="32">
        <v>21168</v>
      </c>
      <c r="H58" s="33">
        <f t="shared" si="10"/>
        <v>21168</v>
      </c>
      <c r="I58" s="31"/>
      <c r="J58" s="248"/>
      <c r="K58" s="33">
        <f t="shared" si="15"/>
        <v>0</v>
      </c>
      <c r="L58" s="31">
        <f t="shared" si="16"/>
        <v>1</v>
      </c>
      <c r="M58" s="32">
        <f t="shared" si="11"/>
        <v>21168</v>
      </c>
      <c r="N58" s="33">
        <f t="shared" si="12"/>
        <v>21168</v>
      </c>
      <c r="O58" s="34" t="s">
        <v>570</v>
      </c>
      <c r="P58" s="40"/>
    </row>
    <row r="59" spans="1:16" s="207" customFormat="1" ht="81.75" customHeight="1" thickBot="1">
      <c r="A59" s="151" t="s">
        <v>369</v>
      </c>
      <c r="B59" s="5" t="s">
        <v>474</v>
      </c>
      <c r="C59" s="5" t="s">
        <v>178</v>
      </c>
      <c r="D59" s="317" t="s">
        <v>370</v>
      </c>
      <c r="E59" s="318"/>
      <c r="F59" s="31">
        <v>1</v>
      </c>
      <c r="G59" s="32">
        <v>20790</v>
      </c>
      <c r="H59" s="33">
        <f t="shared" si="10"/>
        <v>20790</v>
      </c>
      <c r="I59" s="31"/>
      <c r="J59" s="32"/>
      <c r="K59" s="33">
        <f t="shared" si="15"/>
        <v>0</v>
      </c>
      <c r="L59" s="31">
        <f t="shared" si="16"/>
        <v>1</v>
      </c>
      <c r="M59" s="32">
        <f t="shared" si="11"/>
        <v>20790</v>
      </c>
      <c r="N59" s="33">
        <f t="shared" si="12"/>
        <v>20790</v>
      </c>
      <c r="O59" s="34"/>
      <c r="P59" s="229" t="s">
        <v>470</v>
      </c>
    </row>
    <row r="60" spans="1:16" s="19" customFormat="1" ht="81.75" customHeight="1">
      <c r="A60" s="151" t="s">
        <v>400</v>
      </c>
      <c r="B60" s="5" t="s">
        <v>474</v>
      </c>
      <c r="C60" s="5" t="s">
        <v>178</v>
      </c>
      <c r="D60" s="317" t="s">
        <v>401</v>
      </c>
      <c r="E60" s="318"/>
      <c r="F60" s="31">
        <v>1</v>
      </c>
      <c r="G60" s="32">
        <v>22800</v>
      </c>
      <c r="H60" s="33">
        <f t="shared" si="10"/>
        <v>22800</v>
      </c>
      <c r="I60" s="31"/>
      <c r="J60" s="32"/>
      <c r="K60" s="33">
        <f t="shared" si="15"/>
        <v>0</v>
      </c>
      <c r="L60" s="31">
        <f t="shared" si="16"/>
        <v>1</v>
      </c>
      <c r="M60" s="32">
        <f t="shared" si="11"/>
        <v>22800</v>
      </c>
      <c r="N60" s="33">
        <f t="shared" si="12"/>
        <v>22800</v>
      </c>
      <c r="O60" s="34"/>
      <c r="P60" s="229" t="s">
        <v>470</v>
      </c>
    </row>
    <row r="61" spans="1:16" ht="81.75" customHeight="1">
      <c r="A61" s="150" t="s">
        <v>399</v>
      </c>
      <c r="B61" s="5" t="s">
        <v>474</v>
      </c>
      <c r="C61" s="9" t="s">
        <v>178</v>
      </c>
      <c r="D61" s="348" t="s">
        <v>382</v>
      </c>
      <c r="E61" s="349"/>
      <c r="F61" s="27">
        <v>1</v>
      </c>
      <c r="G61" s="28">
        <v>16300</v>
      </c>
      <c r="H61" s="29">
        <f t="shared" si="10"/>
        <v>16300</v>
      </c>
      <c r="I61" s="27"/>
      <c r="J61" s="28"/>
      <c r="K61" s="29">
        <f t="shared" si="15"/>
        <v>0</v>
      </c>
      <c r="L61" s="27">
        <f t="shared" si="16"/>
        <v>1</v>
      </c>
      <c r="M61" s="28">
        <f t="shared" si="11"/>
        <v>16300</v>
      </c>
      <c r="N61" s="29">
        <f t="shared" si="12"/>
        <v>16300</v>
      </c>
      <c r="O61" s="30" t="s">
        <v>571</v>
      </c>
      <c r="P61" s="149"/>
    </row>
    <row r="62" spans="1:16" ht="81.75" customHeight="1">
      <c r="A62" s="151" t="s">
        <v>385</v>
      </c>
      <c r="B62" s="5" t="s">
        <v>474</v>
      </c>
      <c r="C62" s="5" t="s">
        <v>178</v>
      </c>
      <c r="D62" s="338" t="s">
        <v>386</v>
      </c>
      <c r="E62" s="339"/>
      <c r="F62" s="31">
        <v>1</v>
      </c>
      <c r="G62" s="32">
        <v>51282</v>
      </c>
      <c r="H62" s="33">
        <f aca="true" t="shared" si="17" ref="H62:H94">G62*F62</f>
        <v>51282</v>
      </c>
      <c r="I62" s="31"/>
      <c r="J62" s="32"/>
      <c r="K62" s="33">
        <f aca="true" t="shared" si="18" ref="K62:K94">J62*I62</f>
        <v>0</v>
      </c>
      <c r="L62" s="31">
        <f aca="true" t="shared" si="19" ref="L62:L94">F62-I62</f>
        <v>1</v>
      </c>
      <c r="M62" s="32">
        <f aca="true" t="shared" si="20" ref="M62:M94">G62</f>
        <v>51282</v>
      </c>
      <c r="N62" s="33">
        <f aca="true" t="shared" si="21" ref="N62:N94">M62*L62</f>
        <v>51282</v>
      </c>
      <c r="O62" s="34" t="s">
        <v>572</v>
      </c>
      <c r="P62" s="40"/>
    </row>
    <row r="63" spans="1:16" ht="81.75" customHeight="1">
      <c r="A63" s="151" t="s">
        <v>387</v>
      </c>
      <c r="B63" s="5" t="s">
        <v>474</v>
      </c>
      <c r="C63" s="5" t="s">
        <v>178</v>
      </c>
      <c r="D63" s="338" t="s">
        <v>354</v>
      </c>
      <c r="E63" s="339"/>
      <c r="F63" s="31">
        <v>1</v>
      </c>
      <c r="G63" s="32">
        <v>24444</v>
      </c>
      <c r="H63" s="33">
        <f t="shared" si="17"/>
        <v>24444</v>
      </c>
      <c r="I63" s="31"/>
      <c r="J63" s="32"/>
      <c r="K63" s="33">
        <f t="shared" si="18"/>
        <v>0</v>
      </c>
      <c r="L63" s="31">
        <f t="shared" si="19"/>
        <v>1</v>
      </c>
      <c r="M63" s="32">
        <f t="shared" si="20"/>
        <v>24444</v>
      </c>
      <c r="N63" s="33">
        <f t="shared" si="21"/>
        <v>24444</v>
      </c>
      <c r="O63" s="34" t="s">
        <v>573</v>
      </c>
      <c r="P63" s="40"/>
    </row>
    <row r="64" spans="1:16" ht="81.75" customHeight="1">
      <c r="A64" s="151" t="s">
        <v>387</v>
      </c>
      <c r="B64" s="5" t="s">
        <v>474</v>
      </c>
      <c r="C64" s="5" t="s">
        <v>178</v>
      </c>
      <c r="D64" s="317" t="s">
        <v>390</v>
      </c>
      <c r="E64" s="318"/>
      <c r="F64" s="31">
        <v>1</v>
      </c>
      <c r="G64" s="32">
        <v>47250</v>
      </c>
      <c r="H64" s="33">
        <f t="shared" si="17"/>
        <v>47250</v>
      </c>
      <c r="I64" s="31"/>
      <c r="J64" s="32"/>
      <c r="K64" s="33">
        <f t="shared" si="18"/>
        <v>0</v>
      </c>
      <c r="L64" s="31">
        <f t="shared" si="19"/>
        <v>1</v>
      </c>
      <c r="M64" s="32">
        <f t="shared" si="20"/>
        <v>47250</v>
      </c>
      <c r="N64" s="33">
        <f t="shared" si="21"/>
        <v>47250</v>
      </c>
      <c r="O64" s="34"/>
      <c r="P64" s="229" t="s">
        <v>468</v>
      </c>
    </row>
    <row r="65" spans="1:16" ht="81.75" customHeight="1">
      <c r="A65" s="151" t="s">
        <v>387</v>
      </c>
      <c r="B65" s="5" t="s">
        <v>474</v>
      </c>
      <c r="C65" s="5" t="s">
        <v>178</v>
      </c>
      <c r="D65" s="317" t="s">
        <v>391</v>
      </c>
      <c r="E65" s="318"/>
      <c r="F65" s="31">
        <v>3</v>
      </c>
      <c r="G65" s="32">
        <v>69300</v>
      </c>
      <c r="H65" s="33">
        <f t="shared" si="17"/>
        <v>207900</v>
      </c>
      <c r="I65" s="31"/>
      <c r="J65" s="32"/>
      <c r="K65" s="33">
        <f t="shared" si="18"/>
        <v>0</v>
      </c>
      <c r="L65" s="31">
        <f t="shared" si="19"/>
        <v>3</v>
      </c>
      <c r="M65" s="32">
        <f t="shared" si="20"/>
        <v>69300</v>
      </c>
      <c r="N65" s="33">
        <f t="shared" si="21"/>
        <v>207900</v>
      </c>
      <c r="O65" s="34"/>
      <c r="P65" s="229" t="s">
        <v>469</v>
      </c>
    </row>
    <row r="66" spans="1:16" ht="81.75" customHeight="1">
      <c r="A66" s="151" t="s">
        <v>387</v>
      </c>
      <c r="B66" s="5" t="s">
        <v>474</v>
      </c>
      <c r="C66" s="5" t="s">
        <v>178</v>
      </c>
      <c r="D66" s="338" t="s">
        <v>392</v>
      </c>
      <c r="E66" s="339"/>
      <c r="F66" s="31">
        <v>1</v>
      </c>
      <c r="G66" s="32">
        <v>37306</v>
      </c>
      <c r="H66" s="33">
        <f t="shared" si="17"/>
        <v>37306</v>
      </c>
      <c r="I66" s="31"/>
      <c r="J66" s="32"/>
      <c r="K66" s="33">
        <f t="shared" si="18"/>
        <v>0</v>
      </c>
      <c r="L66" s="31">
        <f t="shared" si="19"/>
        <v>1</v>
      </c>
      <c r="M66" s="32">
        <f t="shared" si="20"/>
        <v>37306</v>
      </c>
      <c r="N66" s="33">
        <f t="shared" si="21"/>
        <v>37306</v>
      </c>
      <c r="O66" s="34" t="s">
        <v>574</v>
      </c>
      <c r="P66" s="40"/>
    </row>
    <row r="67" spans="1:16" ht="81.75" customHeight="1">
      <c r="A67" s="151" t="s">
        <v>387</v>
      </c>
      <c r="B67" s="5" t="s">
        <v>474</v>
      </c>
      <c r="C67" s="5" t="s">
        <v>178</v>
      </c>
      <c r="D67" s="338" t="s">
        <v>393</v>
      </c>
      <c r="E67" s="339"/>
      <c r="F67" s="31">
        <v>1</v>
      </c>
      <c r="G67" s="32">
        <v>18000</v>
      </c>
      <c r="H67" s="33">
        <f t="shared" si="17"/>
        <v>18000</v>
      </c>
      <c r="I67" s="31"/>
      <c r="J67" s="32"/>
      <c r="K67" s="33">
        <f t="shared" si="18"/>
        <v>0</v>
      </c>
      <c r="L67" s="31">
        <f t="shared" si="19"/>
        <v>1</v>
      </c>
      <c r="M67" s="32">
        <f t="shared" si="20"/>
        <v>18000</v>
      </c>
      <c r="N67" s="33">
        <f t="shared" si="21"/>
        <v>18000</v>
      </c>
      <c r="O67" s="34" t="s">
        <v>575</v>
      </c>
      <c r="P67" s="40"/>
    </row>
    <row r="68" spans="1:16" ht="81.75" customHeight="1" thickBot="1">
      <c r="A68" s="182" t="s">
        <v>387</v>
      </c>
      <c r="B68" s="5" t="s">
        <v>474</v>
      </c>
      <c r="C68" s="7" t="s">
        <v>178</v>
      </c>
      <c r="D68" s="353" t="s">
        <v>394</v>
      </c>
      <c r="E68" s="354"/>
      <c r="F68" s="35">
        <v>1</v>
      </c>
      <c r="G68" s="36">
        <v>21600</v>
      </c>
      <c r="H68" s="37">
        <f t="shared" si="17"/>
        <v>21600</v>
      </c>
      <c r="I68" s="35"/>
      <c r="J68" s="36"/>
      <c r="K68" s="37">
        <f t="shared" si="18"/>
        <v>0</v>
      </c>
      <c r="L68" s="35">
        <f t="shared" si="19"/>
        <v>1</v>
      </c>
      <c r="M68" s="36">
        <f t="shared" si="20"/>
        <v>21600</v>
      </c>
      <c r="N68" s="37">
        <f t="shared" si="21"/>
        <v>21600</v>
      </c>
      <c r="O68" s="38" t="s">
        <v>576</v>
      </c>
      <c r="P68" s="165"/>
    </row>
    <row r="69" spans="1:16" ht="81.75" customHeight="1">
      <c r="A69" s="150" t="s">
        <v>402</v>
      </c>
      <c r="B69" s="5" t="s">
        <v>474</v>
      </c>
      <c r="C69" s="9" t="s">
        <v>178</v>
      </c>
      <c r="D69" s="348" t="s">
        <v>403</v>
      </c>
      <c r="E69" s="349"/>
      <c r="F69" s="27">
        <v>1</v>
      </c>
      <c r="G69" s="28">
        <v>31934</v>
      </c>
      <c r="H69" s="29">
        <f t="shared" si="17"/>
        <v>31934</v>
      </c>
      <c r="I69" s="27"/>
      <c r="J69" s="28"/>
      <c r="K69" s="29">
        <f t="shared" si="18"/>
        <v>0</v>
      </c>
      <c r="L69" s="27">
        <f t="shared" si="19"/>
        <v>1</v>
      </c>
      <c r="M69" s="28">
        <f t="shared" si="20"/>
        <v>31934</v>
      </c>
      <c r="N69" s="29">
        <f t="shared" si="21"/>
        <v>31934</v>
      </c>
      <c r="O69" s="30" t="s">
        <v>577</v>
      </c>
      <c r="P69" s="149"/>
    </row>
    <row r="70" spans="1:16" ht="81.75" customHeight="1">
      <c r="A70" s="151" t="s">
        <v>404</v>
      </c>
      <c r="B70" s="5" t="s">
        <v>474</v>
      </c>
      <c r="C70" s="5" t="s">
        <v>178</v>
      </c>
      <c r="D70" s="338" t="s">
        <v>405</v>
      </c>
      <c r="E70" s="339"/>
      <c r="F70" s="31">
        <v>1</v>
      </c>
      <c r="G70" s="32">
        <v>39900</v>
      </c>
      <c r="H70" s="33">
        <f t="shared" si="17"/>
        <v>39900</v>
      </c>
      <c r="I70" s="31"/>
      <c r="J70" s="32"/>
      <c r="K70" s="33">
        <f t="shared" si="18"/>
        <v>0</v>
      </c>
      <c r="L70" s="31">
        <f t="shared" si="19"/>
        <v>1</v>
      </c>
      <c r="M70" s="32">
        <f t="shared" si="20"/>
        <v>39900</v>
      </c>
      <c r="N70" s="33">
        <f t="shared" si="21"/>
        <v>39900</v>
      </c>
      <c r="O70" s="34" t="s">
        <v>578</v>
      </c>
      <c r="P70" s="40"/>
    </row>
    <row r="71" spans="1:16" ht="81.75" customHeight="1">
      <c r="A71" s="151" t="s">
        <v>406</v>
      </c>
      <c r="B71" s="5" t="s">
        <v>474</v>
      </c>
      <c r="C71" s="5" t="s">
        <v>178</v>
      </c>
      <c r="D71" s="338" t="s">
        <v>407</v>
      </c>
      <c r="E71" s="339"/>
      <c r="F71" s="31">
        <v>1</v>
      </c>
      <c r="G71" s="32">
        <v>34525</v>
      </c>
      <c r="H71" s="33">
        <f t="shared" si="17"/>
        <v>34525</v>
      </c>
      <c r="I71" s="31"/>
      <c r="J71" s="32"/>
      <c r="K71" s="33">
        <f t="shared" si="18"/>
        <v>0</v>
      </c>
      <c r="L71" s="31">
        <f t="shared" si="19"/>
        <v>1</v>
      </c>
      <c r="M71" s="32">
        <f t="shared" si="20"/>
        <v>34525</v>
      </c>
      <c r="N71" s="33">
        <f t="shared" si="21"/>
        <v>34525</v>
      </c>
      <c r="O71" s="34" t="s">
        <v>579</v>
      </c>
      <c r="P71" s="40"/>
    </row>
    <row r="72" spans="1:16" ht="81.75" customHeight="1" thickBot="1">
      <c r="A72" s="182" t="s">
        <v>413</v>
      </c>
      <c r="B72" s="5" t="s">
        <v>474</v>
      </c>
      <c r="C72" s="7" t="s">
        <v>178</v>
      </c>
      <c r="D72" s="353" t="s">
        <v>414</v>
      </c>
      <c r="E72" s="354"/>
      <c r="F72" s="35">
        <v>1</v>
      </c>
      <c r="G72" s="36">
        <v>41790</v>
      </c>
      <c r="H72" s="37">
        <f t="shared" si="17"/>
        <v>41790</v>
      </c>
      <c r="I72" s="35"/>
      <c r="J72" s="36"/>
      <c r="K72" s="37">
        <f t="shared" si="18"/>
        <v>0</v>
      </c>
      <c r="L72" s="35">
        <f t="shared" si="19"/>
        <v>1</v>
      </c>
      <c r="M72" s="36">
        <f t="shared" si="20"/>
        <v>41790</v>
      </c>
      <c r="N72" s="37">
        <f t="shared" si="21"/>
        <v>41790</v>
      </c>
      <c r="O72" s="38" t="s">
        <v>580</v>
      </c>
      <c r="P72" s="165"/>
    </row>
    <row r="73" spans="1:16" ht="81.75" customHeight="1">
      <c r="A73" s="150" t="s">
        <v>415</v>
      </c>
      <c r="B73" s="5" t="s">
        <v>474</v>
      </c>
      <c r="C73" s="9" t="s">
        <v>178</v>
      </c>
      <c r="D73" s="340" t="s">
        <v>267</v>
      </c>
      <c r="E73" s="341"/>
      <c r="F73" s="27">
        <v>1</v>
      </c>
      <c r="G73" s="28">
        <v>74340</v>
      </c>
      <c r="H73" s="29">
        <f t="shared" si="17"/>
        <v>74340</v>
      </c>
      <c r="I73" s="27"/>
      <c r="J73" s="28"/>
      <c r="K73" s="29">
        <f t="shared" si="18"/>
        <v>0</v>
      </c>
      <c r="L73" s="27">
        <f t="shared" si="19"/>
        <v>1</v>
      </c>
      <c r="M73" s="28">
        <f t="shared" si="20"/>
        <v>74340</v>
      </c>
      <c r="N73" s="29">
        <f t="shared" si="21"/>
        <v>74340</v>
      </c>
      <c r="O73" s="30"/>
      <c r="P73" s="230" t="s">
        <v>471</v>
      </c>
    </row>
    <row r="74" spans="1:16" ht="81.75" customHeight="1">
      <c r="A74" s="151" t="s">
        <v>422</v>
      </c>
      <c r="B74" s="5" t="s">
        <v>474</v>
      </c>
      <c r="C74" s="5" t="s">
        <v>178</v>
      </c>
      <c r="D74" s="342" t="s">
        <v>423</v>
      </c>
      <c r="E74" s="352"/>
      <c r="F74" s="31">
        <v>1</v>
      </c>
      <c r="G74" s="32">
        <v>36750</v>
      </c>
      <c r="H74" s="33">
        <f t="shared" si="17"/>
        <v>36750</v>
      </c>
      <c r="I74" s="31"/>
      <c r="J74" s="32"/>
      <c r="K74" s="33">
        <f t="shared" si="18"/>
        <v>0</v>
      </c>
      <c r="L74" s="31">
        <f t="shared" si="19"/>
        <v>1</v>
      </c>
      <c r="M74" s="32">
        <f t="shared" si="20"/>
        <v>36750</v>
      </c>
      <c r="N74" s="33">
        <f t="shared" si="21"/>
        <v>36750</v>
      </c>
      <c r="O74" s="34" t="s">
        <v>581</v>
      </c>
      <c r="P74" s="40"/>
    </row>
    <row r="75" spans="1:16" ht="81.75" customHeight="1" thickBot="1">
      <c r="A75" s="182" t="s">
        <v>424</v>
      </c>
      <c r="B75" s="5" t="s">
        <v>474</v>
      </c>
      <c r="C75" s="7" t="s">
        <v>178</v>
      </c>
      <c r="D75" s="344" t="s">
        <v>425</v>
      </c>
      <c r="E75" s="345"/>
      <c r="F75" s="35">
        <v>1</v>
      </c>
      <c r="G75" s="36">
        <v>17640</v>
      </c>
      <c r="H75" s="37">
        <f t="shared" si="17"/>
        <v>17640</v>
      </c>
      <c r="I75" s="35"/>
      <c r="J75" s="36"/>
      <c r="K75" s="37">
        <f t="shared" si="18"/>
        <v>0</v>
      </c>
      <c r="L75" s="35">
        <f t="shared" si="19"/>
        <v>1</v>
      </c>
      <c r="M75" s="36">
        <f t="shared" si="20"/>
        <v>17640</v>
      </c>
      <c r="N75" s="37">
        <f t="shared" si="21"/>
        <v>17640</v>
      </c>
      <c r="O75" s="38"/>
      <c r="P75" s="230" t="s">
        <v>471</v>
      </c>
    </row>
    <row r="76" spans="1:16" ht="81.75" customHeight="1">
      <c r="A76" s="150" t="s">
        <v>443</v>
      </c>
      <c r="B76" s="5" t="s">
        <v>474</v>
      </c>
      <c r="C76" s="9" t="s">
        <v>178</v>
      </c>
      <c r="D76" s="350" t="s">
        <v>444</v>
      </c>
      <c r="E76" s="351"/>
      <c r="F76" s="27">
        <v>1</v>
      </c>
      <c r="G76" s="28">
        <v>29190</v>
      </c>
      <c r="H76" s="29">
        <f t="shared" si="17"/>
        <v>29190</v>
      </c>
      <c r="I76" s="27"/>
      <c r="J76" s="28"/>
      <c r="K76" s="29">
        <f t="shared" si="18"/>
        <v>0</v>
      </c>
      <c r="L76" s="27">
        <f t="shared" si="19"/>
        <v>1</v>
      </c>
      <c r="M76" s="28">
        <f t="shared" si="20"/>
        <v>29190</v>
      </c>
      <c r="N76" s="29">
        <f t="shared" si="21"/>
        <v>29190</v>
      </c>
      <c r="O76" s="30" t="s">
        <v>582</v>
      </c>
      <c r="P76" s="149" t="s">
        <v>445</v>
      </c>
    </row>
    <row r="77" spans="1:16" ht="81.75" customHeight="1">
      <c r="A77" s="151" t="s">
        <v>446</v>
      </c>
      <c r="B77" s="5" t="s">
        <v>474</v>
      </c>
      <c r="C77" s="5" t="s">
        <v>178</v>
      </c>
      <c r="D77" s="342" t="s">
        <v>447</v>
      </c>
      <c r="E77" s="343"/>
      <c r="F77" s="31">
        <v>1</v>
      </c>
      <c r="G77" s="32">
        <v>36960</v>
      </c>
      <c r="H77" s="33">
        <f t="shared" si="17"/>
        <v>36960</v>
      </c>
      <c r="I77" s="31"/>
      <c r="J77" s="32"/>
      <c r="K77" s="33">
        <f t="shared" si="18"/>
        <v>0</v>
      </c>
      <c r="L77" s="31">
        <f t="shared" si="19"/>
        <v>1</v>
      </c>
      <c r="M77" s="32">
        <f t="shared" si="20"/>
        <v>36960</v>
      </c>
      <c r="N77" s="33">
        <f t="shared" si="21"/>
        <v>36960</v>
      </c>
      <c r="O77" s="34" t="s">
        <v>583</v>
      </c>
      <c r="P77" s="40" t="s">
        <v>445</v>
      </c>
    </row>
    <row r="78" spans="1:16" ht="81.75" customHeight="1">
      <c r="A78" s="151" t="s">
        <v>434</v>
      </c>
      <c r="B78" s="5" t="s">
        <v>458</v>
      </c>
      <c r="C78" s="5" t="s">
        <v>178</v>
      </c>
      <c r="D78" s="342" t="s">
        <v>712</v>
      </c>
      <c r="E78" s="343"/>
      <c r="F78" s="31">
        <v>1</v>
      </c>
      <c r="G78" s="32">
        <v>84000</v>
      </c>
      <c r="H78" s="33">
        <f t="shared" si="17"/>
        <v>84000</v>
      </c>
      <c r="I78" s="31"/>
      <c r="J78" s="32"/>
      <c r="K78" s="33">
        <f t="shared" si="18"/>
        <v>0</v>
      </c>
      <c r="L78" s="31">
        <f t="shared" si="19"/>
        <v>1</v>
      </c>
      <c r="M78" s="32">
        <f t="shared" si="20"/>
        <v>84000</v>
      </c>
      <c r="N78" s="33">
        <f t="shared" si="21"/>
        <v>84000</v>
      </c>
      <c r="O78" s="34" t="s">
        <v>718</v>
      </c>
      <c r="P78" s="277"/>
    </row>
    <row r="79" spans="1:16" ht="81.75" customHeight="1">
      <c r="A79" s="151" t="s">
        <v>436</v>
      </c>
      <c r="B79" s="5" t="s">
        <v>458</v>
      </c>
      <c r="C79" s="221" t="s">
        <v>178</v>
      </c>
      <c r="D79" s="317" t="s">
        <v>437</v>
      </c>
      <c r="E79" s="318"/>
      <c r="F79" s="31">
        <v>1</v>
      </c>
      <c r="G79" s="32">
        <v>17325</v>
      </c>
      <c r="H79" s="33">
        <f t="shared" si="17"/>
        <v>17325</v>
      </c>
      <c r="I79" s="31"/>
      <c r="J79" s="32"/>
      <c r="K79" s="33">
        <f t="shared" si="18"/>
        <v>0</v>
      </c>
      <c r="L79" s="31">
        <f t="shared" si="19"/>
        <v>1</v>
      </c>
      <c r="M79" s="32">
        <f t="shared" si="20"/>
        <v>17325</v>
      </c>
      <c r="N79" s="33">
        <f t="shared" si="21"/>
        <v>17325</v>
      </c>
      <c r="O79" s="34"/>
      <c r="P79" s="230" t="s">
        <v>471</v>
      </c>
    </row>
    <row r="80" spans="1:16" ht="81.75" customHeight="1">
      <c r="A80" s="151" t="s">
        <v>436</v>
      </c>
      <c r="B80" s="5" t="s">
        <v>458</v>
      </c>
      <c r="C80" s="5" t="s">
        <v>178</v>
      </c>
      <c r="D80" s="317" t="s">
        <v>435</v>
      </c>
      <c r="E80" s="318"/>
      <c r="F80" s="31">
        <v>2</v>
      </c>
      <c r="G80" s="32">
        <v>94500</v>
      </c>
      <c r="H80" s="33">
        <f t="shared" si="17"/>
        <v>189000</v>
      </c>
      <c r="I80" s="31"/>
      <c r="J80" s="248"/>
      <c r="K80" s="33">
        <f t="shared" si="18"/>
        <v>0</v>
      </c>
      <c r="L80" s="31">
        <f t="shared" si="19"/>
        <v>2</v>
      </c>
      <c r="M80" s="32">
        <f t="shared" si="20"/>
        <v>94500</v>
      </c>
      <c r="N80" s="33">
        <f t="shared" si="21"/>
        <v>189000</v>
      </c>
      <c r="O80" s="34"/>
      <c r="P80" s="230" t="s">
        <v>717</v>
      </c>
    </row>
    <row r="81" spans="1:16" ht="81.75" customHeight="1">
      <c r="A81" s="151" t="s">
        <v>436</v>
      </c>
      <c r="B81" s="5" t="s">
        <v>458</v>
      </c>
      <c r="C81" s="5" t="s">
        <v>178</v>
      </c>
      <c r="D81" s="317" t="s">
        <v>438</v>
      </c>
      <c r="E81" s="318"/>
      <c r="F81" s="31">
        <v>3</v>
      </c>
      <c r="G81" s="32">
        <v>85050</v>
      </c>
      <c r="H81" s="33">
        <f t="shared" si="17"/>
        <v>255150</v>
      </c>
      <c r="I81" s="31"/>
      <c r="J81" s="32"/>
      <c r="K81" s="33">
        <f t="shared" si="18"/>
        <v>0</v>
      </c>
      <c r="L81" s="31">
        <f t="shared" si="19"/>
        <v>3</v>
      </c>
      <c r="M81" s="32">
        <f t="shared" si="20"/>
        <v>85050</v>
      </c>
      <c r="N81" s="33">
        <f t="shared" si="21"/>
        <v>255150</v>
      </c>
      <c r="O81" s="34"/>
      <c r="P81" s="230" t="s">
        <v>471</v>
      </c>
    </row>
    <row r="82" spans="1:16" ht="81.75" customHeight="1">
      <c r="A82" s="151" t="s">
        <v>436</v>
      </c>
      <c r="B82" s="5" t="s">
        <v>458</v>
      </c>
      <c r="C82" s="5" t="s">
        <v>178</v>
      </c>
      <c r="D82" s="317" t="s">
        <v>439</v>
      </c>
      <c r="E82" s="318"/>
      <c r="F82" s="31">
        <v>9</v>
      </c>
      <c r="G82" s="32">
        <v>43423</v>
      </c>
      <c r="H82" s="33">
        <f t="shared" si="17"/>
        <v>390807</v>
      </c>
      <c r="I82" s="31"/>
      <c r="J82" s="32"/>
      <c r="K82" s="33">
        <f t="shared" si="18"/>
        <v>0</v>
      </c>
      <c r="L82" s="31">
        <f t="shared" si="19"/>
        <v>9</v>
      </c>
      <c r="M82" s="32">
        <f t="shared" si="20"/>
        <v>43423</v>
      </c>
      <c r="N82" s="33">
        <f t="shared" si="21"/>
        <v>390807</v>
      </c>
      <c r="O82" s="34"/>
      <c r="P82" s="230" t="s">
        <v>471</v>
      </c>
    </row>
    <row r="83" spans="1:16" ht="81.75" customHeight="1">
      <c r="A83" s="150" t="s">
        <v>452</v>
      </c>
      <c r="B83" s="9" t="s">
        <v>458</v>
      </c>
      <c r="C83" s="9" t="s">
        <v>178</v>
      </c>
      <c r="D83" s="350" t="s">
        <v>453</v>
      </c>
      <c r="E83" s="351"/>
      <c r="F83" s="27">
        <v>1</v>
      </c>
      <c r="G83" s="28">
        <v>77300</v>
      </c>
      <c r="H83" s="29">
        <f t="shared" si="17"/>
        <v>77300</v>
      </c>
      <c r="I83" s="27"/>
      <c r="J83" s="28"/>
      <c r="K83" s="29">
        <f t="shared" si="18"/>
        <v>0</v>
      </c>
      <c r="L83" s="27">
        <f t="shared" si="19"/>
        <v>1</v>
      </c>
      <c r="M83" s="28">
        <f t="shared" si="20"/>
        <v>77300</v>
      </c>
      <c r="N83" s="29">
        <f t="shared" si="21"/>
        <v>77300</v>
      </c>
      <c r="O83" s="30" t="s">
        <v>584</v>
      </c>
      <c r="P83" s="149"/>
    </row>
    <row r="84" spans="1:16" ht="81.75" customHeight="1">
      <c r="A84" s="151" t="s">
        <v>454</v>
      </c>
      <c r="B84" s="5" t="s">
        <v>458</v>
      </c>
      <c r="C84" s="5" t="s">
        <v>178</v>
      </c>
      <c r="D84" s="317" t="s">
        <v>455</v>
      </c>
      <c r="E84" s="318"/>
      <c r="F84" s="31">
        <v>1</v>
      </c>
      <c r="G84" s="32">
        <v>75000</v>
      </c>
      <c r="H84" s="33">
        <f t="shared" si="17"/>
        <v>75000</v>
      </c>
      <c r="I84" s="31"/>
      <c r="J84" s="32"/>
      <c r="K84" s="33">
        <f t="shared" si="18"/>
        <v>0</v>
      </c>
      <c r="L84" s="31">
        <f t="shared" si="19"/>
        <v>1</v>
      </c>
      <c r="M84" s="32">
        <f t="shared" si="20"/>
        <v>75000</v>
      </c>
      <c r="N84" s="33">
        <f t="shared" si="21"/>
        <v>75000</v>
      </c>
      <c r="O84" s="34"/>
      <c r="P84" s="230" t="s">
        <v>471</v>
      </c>
    </row>
    <row r="85" spans="1:16" ht="81.75" customHeight="1">
      <c r="A85" s="151" t="s">
        <v>715</v>
      </c>
      <c r="B85" s="5" t="s">
        <v>458</v>
      </c>
      <c r="C85" s="5" t="s">
        <v>178</v>
      </c>
      <c r="D85" s="355" t="s">
        <v>716</v>
      </c>
      <c r="E85" s="356"/>
      <c r="F85" s="31">
        <v>3</v>
      </c>
      <c r="G85" s="32">
        <v>71000</v>
      </c>
      <c r="H85" s="33">
        <f t="shared" si="17"/>
        <v>213000</v>
      </c>
      <c r="I85" s="31"/>
      <c r="J85" s="32"/>
      <c r="K85" s="33">
        <f t="shared" si="18"/>
        <v>0</v>
      </c>
      <c r="L85" s="31">
        <f t="shared" si="19"/>
        <v>3</v>
      </c>
      <c r="M85" s="32">
        <f t="shared" si="20"/>
        <v>71000</v>
      </c>
      <c r="N85" s="33">
        <f t="shared" si="21"/>
        <v>213000</v>
      </c>
      <c r="O85" s="239" t="s">
        <v>719</v>
      </c>
      <c r="P85" s="40"/>
    </row>
    <row r="86" spans="1:16" ht="81.75" customHeight="1">
      <c r="A86" s="151" t="s">
        <v>715</v>
      </c>
      <c r="B86" s="5" t="s">
        <v>458</v>
      </c>
      <c r="C86" s="5" t="s">
        <v>178</v>
      </c>
      <c r="D86" s="355" t="s">
        <v>716</v>
      </c>
      <c r="E86" s="356"/>
      <c r="F86" s="31">
        <v>4</v>
      </c>
      <c r="G86" s="32">
        <v>71000</v>
      </c>
      <c r="H86" s="33">
        <f t="shared" si="17"/>
        <v>284000</v>
      </c>
      <c r="I86" s="31"/>
      <c r="J86" s="32"/>
      <c r="K86" s="33">
        <f t="shared" si="18"/>
        <v>0</v>
      </c>
      <c r="L86" s="31">
        <f t="shared" si="19"/>
        <v>4</v>
      </c>
      <c r="M86" s="32">
        <f t="shared" si="20"/>
        <v>71000</v>
      </c>
      <c r="N86" s="33">
        <f t="shared" si="21"/>
        <v>284000</v>
      </c>
      <c r="O86" s="239" t="s">
        <v>720</v>
      </c>
      <c r="P86" s="40"/>
    </row>
    <row r="87" spans="1:16" ht="81.75" customHeight="1">
      <c r="A87" s="151" t="s">
        <v>536</v>
      </c>
      <c r="B87" s="5" t="s">
        <v>473</v>
      </c>
      <c r="C87" s="5" t="s">
        <v>178</v>
      </c>
      <c r="D87" s="338" t="s">
        <v>537</v>
      </c>
      <c r="E87" s="339"/>
      <c r="F87" s="31">
        <v>1</v>
      </c>
      <c r="G87" s="32">
        <v>22260</v>
      </c>
      <c r="H87" s="33">
        <f t="shared" si="17"/>
        <v>22260</v>
      </c>
      <c r="I87" s="31"/>
      <c r="J87" s="32"/>
      <c r="K87" s="33">
        <f t="shared" si="18"/>
        <v>0</v>
      </c>
      <c r="L87" s="31">
        <f t="shared" si="19"/>
        <v>1</v>
      </c>
      <c r="M87" s="32">
        <f t="shared" si="20"/>
        <v>22260</v>
      </c>
      <c r="N87" s="33">
        <f t="shared" si="21"/>
        <v>22260</v>
      </c>
      <c r="O87" s="34" t="s">
        <v>585</v>
      </c>
      <c r="P87" s="40"/>
    </row>
    <row r="88" spans="1:16" ht="81.75" customHeight="1">
      <c r="A88" s="151" t="s">
        <v>459</v>
      </c>
      <c r="B88" s="5" t="s">
        <v>458</v>
      </c>
      <c r="C88" s="5" t="s">
        <v>178</v>
      </c>
      <c r="D88" s="338" t="s">
        <v>354</v>
      </c>
      <c r="E88" s="339"/>
      <c r="F88" s="31">
        <v>1</v>
      </c>
      <c r="G88" s="32">
        <v>28350</v>
      </c>
      <c r="H88" s="33">
        <f t="shared" si="17"/>
        <v>28350</v>
      </c>
      <c r="I88" s="31"/>
      <c r="J88" s="32"/>
      <c r="K88" s="33">
        <f t="shared" si="18"/>
        <v>0</v>
      </c>
      <c r="L88" s="31">
        <f t="shared" si="19"/>
        <v>1</v>
      </c>
      <c r="M88" s="32">
        <f t="shared" si="20"/>
        <v>28350</v>
      </c>
      <c r="N88" s="33">
        <f t="shared" si="21"/>
        <v>28350</v>
      </c>
      <c r="O88" s="34" t="s">
        <v>586</v>
      </c>
      <c r="P88" s="40"/>
    </row>
    <row r="89" spans="1:16" ht="81.75" customHeight="1">
      <c r="A89" s="151" t="s">
        <v>714</v>
      </c>
      <c r="B89" s="5" t="s">
        <v>458</v>
      </c>
      <c r="C89" s="5" t="s">
        <v>178</v>
      </c>
      <c r="D89" s="338" t="s">
        <v>728</v>
      </c>
      <c r="E89" s="339"/>
      <c r="F89" s="31">
        <v>1</v>
      </c>
      <c r="G89" s="32">
        <v>71000</v>
      </c>
      <c r="H89" s="33">
        <f t="shared" si="17"/>
        <v>71000</v>
      </c>
      <c r="I89" s="31"/>
      <c r="J89" s="32"/>
      <c r="K89" s="33">
        <f t="shared" si="18"/>
        <v>0</v>
      </c>
      <c r="L89" s="31">
        <f t="shared" si="19"/>
        <v>1</v>
      </c>
      <c r="M89" s="32">
        <f t="shared" si="20"/>
        <v>71000</v>
      </c>
      <c r="N89" s="33">
        <f t="shared" si="21"/>
        <v>71000</v>
      </c>
      <c r="O89" s="34" t="s">
        <v>721</v>
      </c>
      <c r="P89" s="40"/>
    </row>
    <row r="90" spans="1:16" ht="81.75" customHeight="1">
      <c r="A90" s="151" t="s">
        <v>464</v>
      </c>
      <c r="B90" s="5" t="s">
        <v>473</v>
      </c>
      <c r="C90" s="5" t="s">
        <v>178</v>
      </c>
      <c r="D90" s="317" t="s">
        <v>462</v>
      </c>
      <c r="E90" s="318"/>
      <c r="F90" s="31">
        <v>1</v>
      </c>
      <c r="G90" s="32">
        <v>127050</v>
      </c>
      <c r="H90" s="33">
        <f t="shared" si="17"/>
        <v>127050</v>
      </c>
      <c r="I90" s="31"/>
      <c r="J90" s="32"/>
      <c r="K90" s="33">
        <f t="shared" si="18"/>
        <v>0</v>
      </c>
      <c r="L90" s="31">
        <f t="shared" si="19"/>
        <v>1</v>
      </c>
      <c r="M90" s="32">
        <f t="shared" si="20"/>
        <v>127050</v>
      </c>
      <c r="N90" s="33">
        <f t="shared" si="21"/>
        <v>127050</v>
      </c>
      <c r="O90" s="34"/>
      <c r="P90" s="230" t="s">
        <v>471</v>
      </c>
    </row>
    <row r="91" spans="1:16" ht="81.75" customHeight="1">
      <c r="A91" s="151" t="s">
        <v>472</v>
      </c>
      <c r="B91" s="5" t="s">
        <v>474</v>
      </c>
      <c r="C91" s="5" t="s">
        <v>178</v>
      </c>
      <c r="D91" s="338" t="s">
        <v>435</v>
      </c>
      <c r="E91" s="339"/>
      <c r="F91" s="31">
        <v>1</v>
      </c>
      <c r="G91" s="231">
        <v>133500</v>
      </c>
      <c r="H91" s="33">
        <f t="shared" si="17"/>
        <v>133500</v>
      </c>
      <c r="I91" s="31"/>
      <c r="J91" s="32"/>
      <c r="K91" s="33">
        <f t="shared" si="18"/>
        <v>0</v>
      </c>
      <c r="L91" s="31">
        <f t="shared" si="19"/>
        <v>1</v>
      </c>
      <c r="M91" s="32">
        <f t="shared" si="20"/>
        <v>133500</v>
      </c>
      <c r="N91" s="33">
        <f t="shared" si="21"/>
        <v>133500</v>
      </c>
      <c r="O91" s="34" t="s">
        <v>722</v>
      </c>
      <c r="P91" s="40" t="s">
        <v>475</v>
      </c>
    </row>
    <row r="92" spans="1:16" ht="81.75" customHeight="1">
      <c r="A92" s="151" t="s">
        <v>472</v>
      </c>
      <c r="B92" s="5" t="s">
        <v>474</v>
      </c>
      <c r="C92" s="5" t="s">
        <v>178</v>
      </c>
      <c r="D92" s="338" t="s">
        <v>462</v>
      </c>
      <c r="E92" s="339"/>
      <c r="F92" s="31">
        <v>2</v>
      </c>
      <c r="G92" s="32">
        <v>118500</v>
      </c>
      <c r="H92" s="33">
        <f t="shared" si="17"/>
        <v>237000</v>
      </c>
      <c r="I92" s="31"/>
      <c r="J92" s="32"/>
      <c r="K92" s="33">
        <f t="shared" si="18"/>
        <v>0</v>
      </c>
      <c r="L92" s="31">
        <f t="shared" si="19"/>
        <v>2</v>
      </c>
      <c r="M92" s="32">
        <f t="shared" si="20"/>
        <v>118500</v>
      </c>
      <c r="N92" s="33">
        <f t="shared" si="21"/>
        <v>237000</v>
      </c>
      <c r="O92" s="239" t="s">
        <v>723</v>
      </c>
      <c r="P92" s="40" t="s">
        <v>477</v>
      </c>
    </row>
    <row r="93" spans="1:16" ht="81.75" customHeight="1">
      <c r="A93" s="151" t="s">
        <v>472</v>
      </c>
      <c r="B93" s="5" t="s">
        <v>474</v>
      </c>
      <c r="C93" s="5" t="s">
        <v>178</v>
      </c>
      <c r="D93" s="338" t="s">
        <v>478</v>
      </c>
      <c r="E93" s="339"/>
      <c r="F93" s="31">
        <v>2</v>
      </c>
      <c r="G93" s="32">
        <v>103500</v>
      </c>
      <c r="H93" s="33">
        <f t="shared" si="17"/>
        <v>207000</v>
      </c>
      <c r="I93" s="31"/>
      <c r="J93" s="32"/>
      <c r="K93" s="33">
        <f t="shared" si="18"/>
        <v>0</v>
      </c>
      <c r="L93" s="31">
        <f t="shared" si="19"/>
        <v>2</v>
      </c>
      <c r="M93" s="32">
        <f t="shared" si="20"/>
        <v>103500</v>
      </c>
      <c r="N93" s="33">
        <f t="shared" si="21"/>
        <v>207000</v>
      </c>
      <c r="O93" s="239" t="s">
        <v>724</v>
      </c>
      <c r="P93" s="40" t="s">
        <v>479</v>
      </c>
    </row>
    <row r="94" spans="1:16" ht="81.75" customHeight="1">
      <c r="A94" s="151" t="s">
        <v>472</v>
      </c>
      <c r="B94" s="5" t="s">
        <v>480</v>
      </c>
      <c r="C94" s="5" t="s">
        <v>178</v>
      </c>
      <c r="D94" s="338" t="s">
        <v>435</v>
      </c>
      <c r="E94" s="339"/>
      <c r="F94" s="31">
        <v>1</v>
      </c>
      <c r="G94" s="231">
        <v>133500</v>
      </c>
      <c r="H94" s="33">
        <f t="shared" si="17"/>
        <v>133500</v>
      </c>
      <c r="I94" s="31"/>
      <c r="J94" s="32"/>
      <c r="K94" s="33">
        <f t="shared" si="18"/>
        <v>0</v>
      </c>
      <c r="L94" s="31">
        <f t="shared" si="19"/>
        <v>1</v>
      </c>
      <c r="M94" s="32">
        <f t="shared" si="20"/>
        <v>133500</v>
      </c>
      <c r="N94" s="33">
        <f t="shared" si="21"/>
        <v>133500</v>
      </c>
      <c r="O94" s="34" t="s">
        <v>725</v>
      </c>
      <c r="P94" s="40" t="s">
        <v>475</v>
      </c>
    </row>
    <row r="95" spans="1:16" ht="81.75" customHeight="1">
      <c r="A95" s="151" t="s">
        <v>472</v>
      </c>
      <c r="B95" s="5" t="s">
        <v>480</v>
      </c>
      <c r="C95" s="5" t="s">
        <v>178</v>
      </c>
      <c r="D95" s="338" t="s">
        <v>462</v>
      </c>
      <c r="E95" s="339"/>
      <c r="F95" s="31">
        <v>1</v>
      </c>
      <c r="G95" s="32">
        <v>118500</v>
      </c>
      <c r="H95" s="33">
        <f aca="true" t="shared" si="22" ref="H95:H103">G95*F95</f>
        <v>118500</v>
      </c>
      <c r="I95" s="31"/>
      <c r="J95" s="32"/>
      <c r="K95" s="33">
        <f aca="true" t="shared" si="23" ref="K95:K103">J95*I95</f>
        <v>0</v>
      </c>
      <c r="L95" s="31">
        <f aca="true" t="shared" si="24" ref="L95:L103">F95-I95</f>
        <v>1</v>
      </c>
      <c r="M95" s="32">
        <f aca="true" t="shared" si="25" ref="M95:M103">G95</f>
        <v>118500</v>
      </c>
      <c r="N95" s="33">
        <f aca="true" t="shared" si="26" ref="N95:N103">M95*L95</f>
        <v>118500</v>
      </c>
      <c r="O95" s="34" t="s">
        <v>726</v>
      </c>
      <c r="P95" s="40" t="s">
        <v>476</v>
      </c>
    </row>
    <row r="96" spans="1:16" ht="81.75" customHeight="1">
      <c r="A96" s="151" t="s">
        <v>472</v>
      </c>
      <c r="B96" s="5" t="s">
        <v>480</v>
      </c>
      <c r="C96" s="5" t="s">
        <v>178</v>
      </c>
      <c r="D96" s="338" t="s">
        <v>478</v>
      </c>
      <c r="E96" s="339"/>
      <c r="F96" s="31">
        <v>1</v>
      </c>
      <c r="G96" s="32">
        <v>103500</v>
      </c>
      <c r="H96" s="33">
        <f t="shared" si="22"/>
        <v>103500</v>
      </c>
      <c r="I96" s="31"/>
      <c r="J96" s="32"/>
      <c r="K96" s="33">
        <f t="shared" si="23"/>
        <v>0</v>
      </c>
      <c r="L96" s="31">
        <f t="shared" si="24"/>
        <v>1</v>
      </c>
      <c r="M96" s="32">
        <f t="shared" si="25"/>
        <v>103500</v>
      </c>
      <c r="N96" s="33">
        <f t="shared" si="26"/>
        <v>103500</v>
      </c>
      <c r="O96" s="34" t="s">
        <v>727</v>
      </c>
      <c r="P96" s="40" t="s">
        <v>481</v>
      </c>
    </row>
    <row r="97" spans="1:16" ht="81.75" customHeight="1">
      <c r="A97" s="151" t="s">
        <v>472</v>
      </c>
      <c r="B97" s="5" t="s">
        <v>474</v>
      </c>
      <c r="C97" s="5" t="s">
        <v>178</v>
      </c>
      <c r="D97" s="338" t="s">
        <v>482</v>
      </c>
      <c r="E97" s="339"/>
      <c r="F97" s="31">
        <v>9</v>
      </c>
      <c r="G97" s="32">
        <v>40950</v>
      </c>
      <c r="H97" s="33">
        <f t="shared" si="22"/>
        <v>368550</v>
      </c>
      <c r="I97" s="31"/>
      <c r="J97" s="32"/>
      <c r="K97" s="33">
        <f t="shared" si="23"/>
        <v>0</v>
      </c>
      <c r="L97" s="31">
        <f t="shared" si="24"/>
        <v>9</v>
      </c>
      <c r="M97" s="32">
        <f t="shared" si="25"/>
        <v>40950</v>
      </c>
      <c r="N97" s="33">
        <f t="shared" si="26"/>
        <v>368550</v>
      </c>
      <c r="O97" s="34"/>
      <c r="P97" s="40"/>
    </row>
    <row r="98" spans="1:16" ht="81.75" customHeight="1">
      <c r="A98" s="151" t="s">
        <v>472</v>
      </c>
      <c r="B98" s="5" t="s">
        <v>458</v>
      </c>
      <c r="C98" s="5" t="s">
        <v>178</v>
      </c>
      <c r="D98" s="338" t="s">
        <v>482</v>
      </c>
      <c r="E98" s="339"/>
      <c r="F98" s="31">
        <v>8</v>
      </c>
      <c r="G98" s="32">
        <v>40950</v>
      </c>
      <c r="H98" s="33">
        <f t="shared" si="22"/>
        <v>327600</v>
      </c>
      <c r="I98" s="31"/>
      <c r="J98" s="32"/>
      <c r="K98" s="33">
        <f t="shared" si="23"/>
        <v>0</v>
      </c>
      <c r="L98" s="31">
        <f t="shared" si="24"/>
        <v>8</v>
      </c>
      <c r="M98" s="32">
        <f t="shared" si="25"/>
        <v>40950</v>
      </c>
      <c r="N98" s="33">
        <f t="shared" si="26"/>
        <v>327600</v>
      </c>
      <c r="O98" s="34"/>
      <c r="P98" s="232" t="s">
        <v>483</v>
      </c>
    </row>
    <row r="99" spans="1:16" ht="81.75" customHeight="1">
      <c r="A99" s="151" t="s">
        <v>489</v>
      </c>
      <c r="B99" s="5" t="s">
        <v>458</v>
      </c>
      <c r="C99" s="5" t="s">
        <v>178</v>
      </c>
      <c r="D99" s="338" t="s">
        <v>490</v>
      </c>
      <c r="E99" s="339"/>
      <c r="F99" s="31">
        <v>2</v>
      </c>
      <c r="G99" s="32">
        <v>49875</v>
      </c>
      <c r="H99" s="33">
        <f t="shared" si="22"/>
        <v>99750</v>
      </c>
      <c r="I99" s="31"/>
      <c r="J99" s="32"/>
      <c r="K99" s="33">
        <f t="shared" si="23"/>
        <v>0</v>
      </c>
      <c r="L99" s="31">
        <f t="shared" si="24"/>
        <v>2</v>
      </c>
      <c r="M99" s="32">
        <f t="shared" si="25"/>
        <v>49875</v>
      </c>
      <c r="N99" s="33">
        <f t="shared" si="26"/>
        <v>99750</v>
      </c>
      <c r="O99" s="239" t="s">
        <v>713</v>
      </c>
      <c r="P99" s="40"/>
    </row>
    <row r="100" spans="1:16" ht="81.75" customHeight="1">
      <c r="A100" s="151"/>
      <c r="B100" s="5"/>
      <c r="C100" s="5"/>
      <c r="D100" s="338"/>
      <c r="E100" s="339"/>
      <c r="F100" s="31"/>
      <c r="G100" s="32"/>
      <c r="H100" s="33">
        <f t="shared" si="22"/>
        <v>0</v>
      </c>
      <c r="I100" s="31"/>
      <c r="J100" s="32"/>
      <c r="K100" s="33">
        <f t="shared" si="23"/>
        <v>0</v>
      </c>
      <c r="L100" s="31">
        <f t="shared" si="24"/>
        <v>0</v>
      </c>
      <c r="M100" s="32">
        <f t="shared" si="25"/>
        <v>0</v>
      </c>
      <c r="N100" s="33">
        <f t="shared" si="26"/>
        <v>0</v>
      </c>
      <c r="O100" s="34"/>
      <c r="P100" s="40"/>
    </row>
    <row r="101" spans="1:16" ht="81.75" customHeight="1">
      <c r="A101" s="151"/>
      <c r="B101" s="5"/>
      <c r="C101" s="5"/>
      <c r="D101" s="338"/>
      <c r="E101" s="339"/>
      <c r="F101" s="31"/>
      <c r="G101" s="32"/>
      <c r="H101" s="33">
        <f t="shared" si="22"/>
        <v>0</v>
      </c>
      <c r="I101" s="31"/>
      <c r="J101" s="32"/>
      <c r="K101" s="33">
        <f t="shared" si="23"/>
        <v>0</v>
      </c>
      <c r="L101" s="31">
        <f t="shared" si="24"/>
        <v>0</v>
      </c>
      <c r="M101" s="32">
        <f t="shared" si="25"/>
        <v>0</v>
      </c>
      <c r="N101" s="33">
        <f t="shared" si="26"/>
        <v>0</v>
      </c>
      <c r="O101" s="34"/>
      <c r="P101" s="40"/>
    </row>
    <row r="102" spans="1:16" ht="81.75" customHeight="1">
      <c r="A102" s="151"/>
      <c r="B102" s="5"/>
      <c r="C102" s="5"/>
      <c r="D102" s="338"/>
      <c r="E102" s="339"/>
      <c r="F102" s="31"/>
      <c r="G102" s="32"/>
      <c r="H102" s="33">
        <f t="shared" si="22"/>
        <v>0</v>
      </c>
      <c r="I102" s="31"/>
      <c r="J102" s="32"/>
      <c r="K102" s="33">
        <f t="shared" si="23"/>
        <v>0</v>
      </c>
      <c r="L102" s="31">
        <f t="shared" si="24"/>
        <v>0</v>
      </c>
      <c r="M102" s="32">
        <f t="shared" si="25"/>
        <v>0</v>
      </c>
      <c r="N102" s="33">
        <f t="shared" si="26"/>
        <v>0</v>
      </c>
      <c r="O102" s="34"/>
      <c r="P102" s="40"/>
    </row>
    <row r="103" spans="1:16" ht="81.75" customHeight="1">
      <c r="A103" s="151"/>
      <c r="B103" s="5"/>
      <c r="C103" s="5"/>
      <c r="D103" s="338"/>
      <c r="E103" s="339"/>
      <c r="F103" s="31"/>
      <c r="G103" s="32"/>
      <c r="H103" s="33">
        <f t="shared" si="22"/>
        <v>0</v>
      </c>
      <c r="I103" s="31"/>
      <c r="J103" s="32"/>
      <c r="K103" s="33">
        <f t="shared" si="23"/>
        <v>0</v>
      </c>
      <c r="L103" s="31">
        <f t="shared" si="24"/>
        <v>0</v>
      </c>
      <c r="M103" s="32">
        <f t="shared" si="25"/>
        <v>0</v>
      </c>
      <c r="N103" s="33">
        <f t="shared" si="26"/>
        <v>0</v>
      </c>
      <c r="O103" s="34"/>
      <c r="P103" s="40"/>
    </row>
    <row r="104" spans="1:16" ht="15.75" customHeight="1">
      <c r="A104" s="19"/>
      <c r="B104" s="19"/>
      <c r="C104" s="19"/>
      <c r="D104" s="172"/>
      <c r="E104" s="172"/>
      <c r="F104" s="173"/>
      <c r="G104" s="174"/>
      <c r="H104" s="175"/>
      <c r="I104" s="175"/>
      <c r="J104" s="176"/>
      <c r="K104" s="175"/>
      <c r="L104" s="175"/>
      <c r="M104" s="175"/>
      <c r="N104" s="175"/>
      <c r="O104" s="175"/>
      <c r="P104" s="177"/>
    </row>
    <row r="105" spans="2:10" s="20" customFormat="1" ht="21" customHeight="1">
      <c r="B105" s="20" t="s">
        <v>9</v>
      </c>
      <c r="J105" s="20" t="s">
        <v>12</v>
      </c>
    </row>
    <row r="106" spans="2:10" s="20" customFormat="1" ht="19.5" customHeight="1">
      <c r="B106" s="20" t="s">
        <v>10</v>
      </c>
      <c r="J106" s="20" t="s">
        <v>13</v>
      </c>
    </row>
    <row r="107" spans="2:10" s="20" customFormat="1" ht="19.5" customHeight="1">
      <c r="B107" s="20" t="s">
        <v>11</v>
      </c>
      <c r="J107" s="20" t="s">
        <v>14</v>
      </c>
    </row>
    <row r="108" s="1" customFormat="1" ht="24.75" customHeight="1"/>
    <row r="109" s="1" customFormat="1" ht="24.75" customHeight="1"/>
    <row r="110" s="1" customFormat="1" ht="24.75" customHeight="1"/>
    <row r="111" s="1" customFormat="1" ht="18.75"/>
    <row r="112" s="1" customFormat="1" ht="18.75"/>
    <row r="113" s="1" customFormat="1" ht="18.75"/>
    <row r="114" s="1" customFormat="1" ht="18.75"/>
  </sheetData>
  <sheetProtection/>
  <mergeCells count="109">
    <mergeCell ref="D89:E89"/>
    <mergeCell ref="D85:E85"/>
    <mergeCell ref="D86:E86"/>
    <mergeCell ref="D102:E102"/>
    <mergeCell ref="D99:E99"/>
    <mergeCell ref="D96:E96"/>
    <mergeCell ref="D97:E97"/>
    <mergeCell ref="D98:E98"/>
    <mergeCell ref="D88:E88"/>
    <mergeCell ref="D91:E91"/>
    <mergeCell ref="D92:E92"/>
    <mergeCell ref="D95:E95"/>
    <mergeCell ref="D100:E100"/>
    <mergeCell ref="D101:E101"/>
    <mergeCell ref="D75:E75"/>
    <mergeCell ref="D103:E103"/>
    <mergeCell ref="D80:E80"/>
    <mergeCell ref="D81:E81"/>
    <mergeCell ref="D82:E82"/>
    <mergeCell ref="D83:E83"/>
    <mergeCell ref="D93:E93"/>
    <mergeCell ref="D94:E94"/>
    <mergeCell ref="D87:E87"/>
    <mergeCell ref="D84:E84"/>
    <mergeCell ref="D72:E72"/>
    <mergeCell ref="D68:E68"/>
    <mergeCell ref="D69:E69"/>
    <mergeCell ref="D90:E90"/>
    <mergeCell ref="D73:E73"/>
    <mergeCell ref="D78:E78"/>
    <mergeCell ref="D79:E79"/>
    <mergeCell ref="D76:E76"/>
    <mergeCell ref="D77:E77"/>
    <mergeCell ref="D62:E62"/>
    <mergeCell ref="D74:E74"/>
    <mergeCell ref="D65:E65"/>
    <mergeCell ref="D66:E66"/>
    <mergeCell ref="D64:E64"/>
    <mergeCell ref="D67:E67"/>
    <mergeCell ref="D70:E70"/>
    <mergeCell ref="D71:E71"/>
    <mergeCell ref="D50:E50"/>
    <mergeCell ref="D51:E51"/>
    <mergeCell ref="D55:E55"/>
    <mergeCell ref="D56:E56"/>
    <mergeCell ref="D63:E63"/>
    <mergeCell ref="D59:E59"/>
    <mergeCell ref="D61:E61"/>
    <mergeCell ref="D60:E60"/>
    <mergeCell ref="D57:E57"/>
    <mergeCell ref="D58:E58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26:E26"/>
    <mergeCell ref="D37:E37"/>
    <mergeCell ref="D35:E35"/>
    <mergeCell ref="A1:P1"/>
    <mergeCell ref="C2:D2"/>
    <mergeCell ref="C3:D3"/>
    <mergeCell ref="F3:G3"/>
    <mergeCell ref="P3:P4"/>
    <mergeCell ref="C4:D4"/>
    <mergeCell ref="G4:J4"/>
    <mergeCell ref="A6:A7"/>
    <mergeCell ref="D6:E7"/>
    <mergeCell ref="F6:H6"/>
    <mergeCell ref="I6:K6"/>
    <mergeCell ref="D10:E10"/>
    <mergeCell ref="D11:E11"/>
    <mergeCell ref="P6:P7"/>
    <mergeCell ref="D18:E18"/>
    <mergeCell ref="D19:E19"/>
    <mergeCell ref="D17:E17"/>
    <mergeCell ref="D14:E14"/>
    <mergeCell ref="D15:E15"/>
    <mergeCell ref="D12:E12"/>
    <mergeCell ref="D13:E13"/>
    <mergeCell ref="L6:N6"/>
    <mergeCell ref="D16:E16"/>
    <mergeCell ref="D24:E24"/>
    <mergeCell ref="D23:E23"/>
    <mergeCell ref="D20:E20"/>
    <mergeCell ref="D21:E21"/>
    <mergeCell ref="D22:E22"/>
    <mergeCell ref="D8:E8"/>
    <mergeCell ref="D9:E9"/>
    <mergeCell ref="D25:E25"/>
    <mergeCell ref="D27:E27"/>
    <mergeCell ref="D28:E28"/>
    <mergeCell ref="D29:E29"/>
    <mergeCell ref="D36:E36"/>
    <mergeCell ref="D30:E30"/>
    <mergeCell ref="D33:E33"/>
    <mergeCell ref="D34:E34"/>
    <mergeCell ref="D31:E31"/>
    <mergeCell ref="D32:E3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  <rowBreaks count="1" manualBreakCount="1">
    <brk id="15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23"/>
  <sheetViews>
    <sheetView view="pageLayout" zoomScaleNormal="50" zoomScaleSheetLayoutView="50" workbookViewId="0" topLeftCell="A4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7" s="21" customFormat="1" ht="18" customHeight="1">
      <c r="A3" s="44" t="s">
        <v>20</v>
      </c>
      <c r="B3" s="45"/>
      <c r="C3" s="284"/>
      <c r="D3" s="285"/>
      <c r="F3" s="286" t="s">
        <v>25</v>
      </c>
      <c r="G3" s="286"/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452"/>
      <c r="H4" s="453"/>
      <c r="I4" s="453"/>
      <c r="J4" s="453"/>
      <c r="K4" s="23"/>
      <c r="O4" s="22" t="s">
        <v>26</v>
      </c>
      <c r="P4" s="41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89.25" customHeight="1">
      <c r="A8" s="162" t="s">
        <v>228</v>
      </c>
      <c r="B8" s="51" t="s">
        <v>292</v>
      </c>
      <c r="C8" s="132" t="s">
        <v>179</v>
      </c>
      <c r="D8" s="454" t="s">
        <v>180</v>
      </c>
      <c r="E8" s="455"/>
      <c r="F8" s="113">
        <v>1</v>
      </c>
      <c r="G8" s="114">
        <v>148000</v>
      </c>
      <c r="H8" s="114">
        <f>G8*F8</f>
        <v>148000</v>
      </c>
      <c r="I8" s="114"/>
      <c r="J8" s="114"/>
      <c r="K8" s="114">
        <f>J8*I8</f>
        <v>0</v>
      </c>
      <c r="L8" s="114">
        <f aca="true" t="shared" si="0" ref="L8:L16">F8-I8</f>
        <v>1</v>
      </c>
      <c r="M8" s="114">
        <f aca="true" t="shared" si="1" ref="M8:M16">G8</f>
        <v>148000</v>
      </c>
      <c r="N8" s="115">
        <f aca="true" t="shared" si="2" ref="N8:N16">M8*L8</f>
        <v>148000</v>
      </c>
      <c r="O8" s="113"/>
      <c r="P8" s="188" t="s">
        <v>181</v>
      </c>
    </row>
    <row r="9" spans="1:16" ht="81.75" customHeight="1">
      <c r="A9" s="151" t="s">
        <v>235</v>
      </c>
      <c r="B9" s="49" t="s">
        <v>292</v>
      </c>
      <c r="C9" s="5" t="s">
        <v>184</v>
      </c>
      <c r="D9" s="338" t="s">
        <v>185</v>
      </c>
      <c r="E9" s="383"/>
      <c r="F9" s="31">
        <v>6</v>
      </c>
      <c r="G9" s="32">
        <v>5200</v>
      </c>
      <c r="H9" s="28">
        <f>G9*F9</f>
        <v>31200</v>
      </c>
      <c r="I9" s="32"/>
      <c r="J9" s="32"/>
      <c r="K9" s="28">
        <f>J9*I9</f>
        <v>0</v>
      </c>
      <c r="L9" s="28">
        <f t="shared" si="0"/>
        <v>6</v>
      </c>
      <c r="M9" s="28">
        <f t="shared" si="1"/>
        <v>5200</v>
      </c>
      <c r="N9" s="29">
        <f t="shared" si="2"/>
        <v>31200</v>
      </c>
      <c r="O9" s="31"/>
      <c r="P9" s="40" t="s">
        <v>201</v>
      </c>
    </row>
    <row r="10" spans="1:16" ht="81.75" customHeight="1">
      <c r="A10" s="151" t="s">
        <v>235</v>
      </c>
      <c r="B10" s="49" t="s">
        <v>292</v>
      </c>
      <c r="C10" s="5" t="s">
        <v>184</v>
      </c>
      <c r="D10" s="338" t="s">
        <v>186</v>
      </c>
      <c r="E10" s="383"/>
      <c r="F10" s="31">
        <v>3</v>
      </c>
      <c r="G10" s="32">
        <v>4800</v>
      </c>
      <c r="H10" s="28">
        <f>G10*F10</f>
        <v>14400</v>
      </c>
      <c r="I10" s="32"/>
      <c r="J10" s="32"/>
      <c r="K10" s="28">
        <f>J10*I10</f>
        <v>0</v>
      </c>
      <c r="L10" s="28">
        <f t="shared" si="0"/>
        <v>3</v>
      </c>
      <c r="M10" s="28">
        <f t="shared" si="1"/>
        <v>4800</v>
      </c>
      <c r="N10" s="29">
        <f t="shared" si="2"/>
        <v>14400</v>
      </c>
      <c r="O10" s="31"/>
      <c r="P10" s="40" t="s">
        <v>201</v>
      </c>
    </row>
    <row r="11" spans="1:16" ht="81.75" customHeight="1" thickBot="1">
      <c r="A11" s="190" t="s">
        <v>295</v>
      </c>
      <c r="B11" s="191" t="s">
        <v>292</v>
      </c>
      <c r="C11" s="127" t="s">
        <v>179</v>
      </c>
      <c r="D11" s="375" t="s">
        <v>191</v>
      </c>
      <c r="E11" s="456"/>
      <c r="F11" s="35">
        <v>2</v>
      </c>
      <c r="G11" s="36">
        <v>36225</v>
      </c>
      <c r="H11" s="187" t="s">
        <v>293</v>
      </c>
      <c r="I11" s="36"/>
      <c r="J11" s="36"/>
      <c r="K11" s="36">
        <f>J11*I11</f>
        <v>0</v>
      </c>
      <c r="L11" s="36">
        <f t="shared" si="0"/>
        <v>2</v>
      </c>
      <c r="M11" s="36">
        <f t="shared" si="1"/>
        <v>36225</v>
      </c>
      <c r="N11" s="37">
        <f t="shared" si="2"/>
        <v>72450</v>
      </c>
      <c r="O11" s="35"/>
      <c r="P11" s="8" t="s">
        <v>294</v>
      </c>
    </row>
    <row r="12" spans="1:16" ht="81.75" customHeight="1">
      <c r="A12" s="162" t="s">
        <v>305</v>
      </c>
      <c r="B12" s="51" t="s">
        <v>292</v>
      </c>
      <c r="C12" s="132" t="s">
        <v>184</v>
      </c>
      <c r="D12" s="192"/>
      <c r="E12" s="193" t="s">
        <v>317</v>
      </c>
      <c r="F12" s="30">
        <v>1</v>
      </c>
      <c r="G12" s="28">
        <v>84500</v>
      </c>
      <c r="H12" s="179">
        <v>84500</v>
      </c>
      <c r="I12" s="28"/>
      <c r="J12" s="28"/>
      <c r="K12" s="28">
        <v>0</v>
      </c>
      <c r="L12" s="28">
        <f t="shared" si="0"/>
        <v>1</v>
      </c>
      <c r="M12" s="28">
        <f t="shared" si="1"/>
        <v>84500</v>
      </c>
      <c r="N12" s="29">
        <f t="shared" si="2"/>
        <v>84500</v>
      </c>
      <c r="O12" s="27"/>
      <c r="P12" s="149" t="s">
        <v>306</v>
      </c>
    </row>
    <row r="13" spans="1:16" ht="81.75" customHeight="1">
      <c r="A13" s="151" t="s">
        <v>307</v>
      </c>
      <c r="B13" s="49" t="s">
        <v>292</v>
      </c>
      <c r="C13" s="5" t="s">
        <v>184</v>
      </c>
      <c r="D13" s="178"/>
      <c r="E13" s="181" t="s">
        <v>308</v>
      </c>
      <c r="F13" s="34">
        <v>1</v>
      </c>
      <c r="G13" s="32">
        <v>98500</v>
      </c>
      <c r="H13" s="186">
        <v>98500</v>
      </c>
      <c r="I13" s="32"/>
      <c r="J13" s="32"/>
      <c r="K13" s="32">
        <v>0</v>
      </c>
      <c r="L13" s="32">
        <f t="shared" si="0"/>
        <v>1</v>
      </c>
      <c r="M13" s="32">
        <f t="shared" si="1"/>
        <v>98500</v>
      </c>
      <c r="N13" s="33">
        <f t="shared" si="2"/>
        <v>98500</v>
      </c>
      <c r="O13" s="31"/>
      <c r="P13" s="40" t="s">
        <v>309</v>
      </c>
    </row>
    <row r="14" spans="1:16" ht="81.75" customHeight="1" thickBot="1">
      <c r="A14" s="182" t="s">
        <v>310</v>
      </c>
      <c r="B14" s="183" t="s">
        <v>292</v>
      </c>
      <c r="C14" s="7" t="s">
        <v>184</v>
      </c>
      <c r="D14" s="139"/>
      <c r="E14" s="184" t="s">
        <v>311</v>
      </c>
      <c r="F14" s="38">
        <v>1</v>
      </c>
      <c r="G14" s="36">
        <v>85100</v>
      </c>
      <c r="H14" s="187">
        <v>85100</v>
      </c>
      <c r="I14" s="36"/>
      <c r="J14" s="36"/>
      <c r="K14" s="36">
        <v>0</v>
      </c>
      <c r="L14" s="36">
        <f t="shared" si="0"/>
        <v>1</v>
      </c>
      <c r="M14" s="36">
        <f t="shared" si="1"/>
        <v>85100</v>
      </c>
      <c r="N14" s="37">
        <f t="shared" si="2"/>
        <v>85100</v>
      </c>
      <c r="O14" s="35"/>
      <c r="P14" s="165" t="s">
        <v>309</v>
      </c>
    </row>
    <row r="15" spans="1:16" ht="81.75" customHeight="1">
      <c r="A15" s="150" t="s">
        <v>312</v>
      </c>
      <c r="B15" s="55" t="s">
        <v>292</v>
      </c>
      <c r="C15" s="9" t="s">
        <v>184</v>
      </c>
      <c r="D15" s="180"/>
      <c r="E15" s="181" t="s">
        <v>314</v>
      </c>
      <c r="F15" s="30">
        <v>1</v>
      </c>
      <c r="G15" s="28">
        <v>183000</v>
      </c>
      <c r="H15" s="179">
        <v>183000</v>
      </c>
      <c r="I15" s="28"/>
      <c r="J15" s="28"/>
      <c r="K15" s="28">
        <v>0</v>
      </c>
      <c r="L15" s="28">
        <f t="shared" si="0"/>
        <v>1</v>
      </c>
      <c r="M15" s="28">
        <f t="shared" si="1"/>
        <v>183000</v>
      </c>
      <c r="N15" s="29">
        <f t="shared" si="2"/>
        <v>183000</v>
      </c>
      <c r="O15" s="27"/>
      <c r="P15" s="149" t="s">
        <v>313</v>
      </c>
    </row>
    <row r="16" spans="1:16" ht="81.75" customHeight="1" thickBot="1">
      <c r="A16" s="182" t="s">
        <v>296</v>
      </c>
      <c r="B16" s="183" t="s">
        <v>292</v>
      </c>
      <c r="C16" s="7" t="s">
        <v>184</v>
      </c>
      <c r="D16" s="139"/>
      <c r="E16" s="194" t="s">
        <v>316</v>
      </c>
      <c r="F16" s="38">
        <v>1</v>
      </c>
      <c r="G16" s="36">
        <v>42000</v>
      </c>
      <c r="H16" s="187">
        <v>42000</v>
      </c>
      <c r="I16" s="36"/>
      <c r="J16" s="36"/>
      <c r="K16" s="36">
        <v>0</v>
      </c>
      <c r="L16" s="36">
        <f t="shared" si="0"/>
        <v>1</v>
      </c>
      <c r="M16" s="36">
        <f t="shared" si="1"/>
        <v>42000</v>
      </c>
      <c r="N16" s="37">
        <f t="shared" si="2"/>
        <v>42000</v>
      </c>
      <c r="O16" s="35"/>
      <c r="P16" s="165" t="s">
        <v>315</v>
      </c>
    </row>
    <row r="17" spans="1:16" ht="81.75" customHeight="1">
      <c r="A17" s="150"/>
      <c r="B17" s="55"/>
      <c r="C17" s="9"/>
      <c r="D17" s="180"/>
      <c r="E17" s="181"/>
      <c r="F17" s="30"/>
      <c r="G17" s="28"/>
      <c r="H17" s="179"/>
      <c r="I17" s="28"/>
      <c r="J17" s="28"/>
      <c r="K17" s="28"/>
      <c r="L17" s="28"/>
      <c r="M17" s="28"/>
      <c r="N17" s="29"/>
      <c r="O17" s="27"/>
      <c r="P17" s="10"/>
    </row>
    <row r="18" spans="1:16" ht="81.75" customHeight="1">
      <c r="A18" s="151"/>
      <c r="B18" s="49"/>
      <c r="C18" s="5"/>
      <c r="D18" s="178"/>
      <c r="E18" s="189"/>
      <c r="F18" s="34"/>
      <c r="G18" s="32"/>
      <c r="H18" s="186"/>
      <c r="I18" s="32"/>
      <c r="J18" s="32"/>
      <c r="K18" s="32"/>
      <c r="L18" s="32"/>
      <c r="M18" s="32"/>
      <c r="N18" s="33"/>
      <c r="O18" s="31"/>
      <c r="P18" s="6"/>
    </row>
    <row r="19" spans="1:16" ht="81.75" customHeight="1" thickBot="1">
      <c r="A19" s="182"/>
      <c r="B19" s="183"/>
      <c r="C19" s="7"/>
      <c r="D19" s="139"/>
      <c r="E19" s="184"/>
      <c r="F19" s="38"/>
      <c r="G19" s="36"/>
      <c r="H19" s="187"/>
      <c r="I19" s="36"/>
      <c r="J19" s="36"/>
      <c r="K19" s="36"/>
      <c r="L19" s="36"/>
      <c r="M19" s="36"/>
      <c r="N19" s="37"/>
      <c r="O19" s="35"/>
      <c r="P19" s="8"/>
    </row>
    <row r="20" spans="1:16" ht="15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0" s="20" customFormat="1" ht="19.5" customHeight="1">
      <c r="B21" s="20" t="s">
        <v>9</v>
      </c>
      <c r="J21" s="20" t="s">
        <v>12</v>
      </c>
    </row>
    <row r="22" spans="2:10" s="20" customFormat="1" ht="19.5" customHeight="1">
      <c r="B22" s="20" t="s">
        <v>10</v>
      </c>
      <c r="J22" s="20" t="s">
        <v>13</v>
      </c>
    </row>
    <row r="23" spans="2:10" s="20" customFormat="1" ht="19.5" customHeight="1">
      <c r="B23" s="20" t="s">
        <v>11</v>
      </c>
      <c r="J23" s="20" t="s">
        <v>14</v>
      </c>
    </row>
    <row r="24" s="1" customFormat="1" ht="24.75" customHeight="1"/>
    <row r="25" s="1" customFormat="1" ht="24.75" customHeight="1"/>
    <row r="26" s="1" customFormat="1" ht="24.75" customHeight="1"/>
    <row r="27" s="1" customFormat="1" ht="18.75"/>
    <row r="28" s="1" customFormat="1" ht="18.75"/>
    <row r="29" s="1" customFormat="1" ht="18.75"/>
    <row r="30" s="1" customFormat="1" ht="18.75"/>
  </sheetData>
  <sheetProtection/>
  <mergeCells count="16">
    <mergeCell ref="D8:E8"/>
    <mergeCell ref="D11:E11"/>
    <mergeCell ref="D9:E9"/>
    <mergeCell ref="D10:E10"/>
    <mergeCell ref="A6:A7"/>
    <mergeCell ref="D6:E7"/>
    <mergeCell ref="F6:H6"/>
    <mergeCell ref="I6:K6"/>
    <mergeCell ref="L6:N6"/>
    <mergeCell ref="P6:P7"/>
    <mergeCell ref="A1:P1"/>
    <mergeCell ref="C2:D2"/>
    <mergeCell ref="C3:D3"/>
    <mergeCell ref="F3:G3"/>
    <mergeCell ref="C4:D4"/>
    <mergeCell ref="G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view="pageLayout" zoomScaleNormal="50" zoomScaleSheetLayoutView="50" workbookViewId="0" topLeftCell="A7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334" t="s">
        <v>175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530</v>
      </c>
      <c r="H4" s="292"/>
      <c r="I4" s="292"/>
      <c r="J4" s="292"/>
      <c r="K4" s="23"/>
      <c r="O4" s="22" t="s">
        <v>26</v>
      </c>
      <c r="P4" s="335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61" t="s">
        <v>5</v>
      </c>
      <c r="G6" s="362"/>
      <c r="H6" s="363"/>
      <c r="I6" s="361" t="s">
        <v>6</v>
      </c>
      <c r="J6" s="362"/>
      <c r="K6" s="363"/>
      <c r="L6" s="361" t="s">
        <v>7</v>
      </c>
      <c r="M6" s="362"/>
      <c r="N6" s="363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53" t="s">
        <v>16</v>
      </c>
      <c r="G7" s="49" t="s">
        <v>18</v>
      </c>
      <c r="H7" s="137" t="s">
        <v>17</v>
      </c>
      <c r="I7" s="53" t="s">
        <v>16</v>
      </c>
      <c r="J7" s="49" t="s">
        <v>18</v>
      </c>
      <c r="K7" s="137" t="s">
        <v>17</v>
      </c>
      <c r="L7" s="53" t="s">
        <v>16</v>
      </c>
      <c r="M7" s="49" t="s">
        <v>18</v>
      </c>
      <c r="N7" s="137" t="s">
        <v>17</v>
      </c>
      <c r="O7" s="13" t="s">
        <v>2</v>
      </c>
      <c r="P7" s="297"/>
    </row>
    <row r="8" spans="1:16" ht="66.75" customHeight="1">
      <c r="A8" s="16"/>
      <c r="B8" s="9"/>
      <c r="C8" s="9"/>
      <c r="D8" s="346"/>
      <c r="E8" s="347"/>
      <c r="F8" s="31"/>
      <c r="G8" s="32"/>
      <c r="H8" s="33"/>
      <c r="I8" s="31"/>
      <c r="J8" s="32"/>
      <c r="K8" s="33"/>
      <c r="L8" s="31"/>
      <c r="M8" s="32"/>
      <c r="N8" s="33"/>
      <c r="O8" s="30"/>
      <c r="P8" s="149"/>
    </row>
    <row r="9" spans="1:16" ht="66.75" customHeight="1">
      <c r="A9" s="17" t="s">
        <v>29</v>
      </c>
      <c r="B9" s="5"/>
      <c r="C9" s="5" t="s">
        <v>30</v>
      </c>
      <c r="D9" s="338" t="s">
        <v>141</v>
      </c>
      <c r="E9" s="356"/>
      <c r="F9" s="31">
        <v>6</v>
      </c>
      <c r="G9" s="32">
        <v>29000</v>
      </c>
      <c r="H9" s="33">
        <f>F9*G9</f>
        <v>174000</v>
      </c>
      <c r="I9" s="31"/>
      <c r="J9" s="32"/>
      <c r="K9" s="33">
        <f>I9*J9</f>
        <v>0</v>
      </c>
      <c r="L9" s="31">
        <f>F9-I9</f>
        <v>6</v>
      </c>
      <c r="M9" s="32">
        <f>G9</f>
        <v>29000</v>
      </c>
      <c r="N9" s="33">
        <f>H9-K9</f>
        <v>174000</v>
      </c>
      <c r="O9" s="239" t="s">
        <v>615</v>
      </c>
      <c r="P9" s="274" t="s">
        <v>617</v>
      </c>
    </row>
    <row r="10" spans="1:16" ht="66.75" customHeight="1">
      <c r="A10" s="17" t="s">
        <v>203</v>
      </c>
      <c r="B10" s="5"/>
      <c r="C10" s="5" t="s">
        <v>30</v>
      </c>
      <c r="D10" s="338" t="s">
        <v>129</v>
      </c>
      <c r="E10" s="356"/>
      <c r="F10" s="31">
        <v>1</v>
      </c>
      <c r="G10" s="32">
        <v>48800</v>
      </c>
      <c r="H10" s="32">
        <f>F10*G10</f>
        <v>48800</v>
      </c>
      <c r="I10" s="32"/>
      <c r="J10" s="32"/>
      <c r="K10" s="32">
        <f>I10*J10</f>
        <v>0</v>
      </c>
      <c r="L10" s="32">
        <f>F10-I10</f>
        <v>1</v>
      </c>
      <c r="M10" s="32">
        <f>G10</f>
        <v>48800</v>
      </c>
      <c r="N10" s="33">
        <f>H10-K10</f>
        <v>48800</v>
      </c>
      <c r="O10" s="34" t="s">
        <v>618</v>
      </c>
      <c r="P10" s="144" t="s">
        <v>159</v>
      </c>
    </row>
    <row r="11" spans="1:16" ht="66.75" customHeight="1">
      <c r="A11" s="17" t="s">
        <v>87</v>
      </c>
      <c r="B11" s="49"/>
      <c r="C11" s="5" t="s">
        <v>30</v>
      </c>
      <c r="D11" s="315" t="s">
        <v>165</v>
      </c>
      <c r="E11" s="327"/>
      <c r="F11" s="98">
        <v>1</v>
      </c>
      <c r="G11" s="125">
        <v>29700</v>
      </c>
      <c r="H11" s="100">
        <f>F11*G11</f>
        <v>29700</v>
      </c>
      <c r="I11" s="85"/>
      <c r="J11" s="99"/>
      <c r="K11" s="110">
        <f>I11*J11</f>
        <v>0</v>
      </c>
      <c r="L11" s="98">
        <f>F11-I11</f>
        <v>1</v>
      </c>
      <c r="M11" s="135">
        <f>G11</f>
        <v>29700</v>
      </c>
      <c r="N11" s="136">
        <f>L11*M11</f>
        <v>29700</v>
      </c>
      <c r="O11" s="250" t="s">
        <v>619</v>
      </c>
      <c r="P11" s="144" t="s">
        <v>159</v>
      </c>
    </row>
    <row r="12" spans="1:16" ht="66.75" customHeight="1">
      <c r="A12" s="151" t="s">
        <v>350</v>
      </c>
      <c r="B12" s="5" t="s">
        <v>474</v>
      </c>
      <c r="C12" s="5" t="s">
        <v>178</v>
      </c>
      <c r="D12" s="338" t="s">
        <v>355</v>
      </c>
      <c r="E12" s="339"/>
      <c r="F12" s="31">
        <v>1</v>
      </c>
      <c r="G12" s="32">
        <v>39690</v>
      </c>
      <c r="H12" s="33">
        <v>39690</v>
      </c>
      <c r="I12" s="31"/>
      <c r="J12" s="32"/>
      <c r="K12" s="33">
        <f>J73*I73</f>
        <v>0</v>
      </c>
      <c r="L12" s="31">
        <f>F73-I73</f>
        <v>0</v>
      </c>
      <c r="M12" s="32">
        <v>39690</v>
      </c>
      <c r="N12" s="33">
        <v>39690</v>
      </c>
      <c r="O12" s="30" t="s">
        <v>620</v>
      </c>
      <c r="P12" s="10"/>
    </row>
    <row r="13" spans="1:16" ht="66.75" customHeight="1">
      <c r="A13" s="151" t="s">
        <v>350</v>
      </c>
      <c r="B13" s="5" t="s">
        <v>474</v>
      </c>
      <c r="C13" s="5" t="s">
        <v>178</v>
      </c>
      <c r="D13" s="338" t="s">
        <v>356</v>
      </c>
      <c r="E13" s="339"/>
      <c r="F13" s="31">
        <v>1</v>
      </c>
      <c r="G13" s="32">
        <v>55125</v>
      </c>
      <c r="H13" s="33">
        <v>55125</v>
      </c>
      <c r="I13" s="31"/>
      <c r="J13" s="32"/>
      <c r="K13" s="33">
        <f>J74*I74</f>
        <v>0</v>
      </c>
      <c r="L13" s="31">
        <f>F74-I74</f>
        <v>0</v>
      </c>
      <c r="M13" s="32">
        <v>55125</v>
      </c>
      <c r="N13" s="33">
        <v>55125</v>
      </c>
      <c r="O13" s="34" t="s">
        <v>621</v>
      </c>
      <c r="P13" s="6"/>
    </row>
    <row r="14" spans="1:16" ht="66.75" customHeight="1">
      <c r="A14" s="17" t="s">
        <v>397</v>
      </c>
      <c r="B14" s="5" t="s">
        <v>474</v>
      </c>
      <c r="C14" s="5" t="s">
        <v>178</v>
      </c>
      <c r="D14" s="355" t="s">
        <v>395</v>
      </c>
      <c r="E14" s="356"/>
      <c r="F14" s="31">
        <v>1</v>
      </c>
      <c r="G14" s="32">
        <v>21480</v>
      </c>
      <c r="H14" s="33">
        <f aca="true" t="shared" si="0" ref="H14:H21">F14*G14</f>
        <v>21480</v>
      </c>
      <c r="I14" s="31"/>
      <c r="J14" s="32"/>
      <c r="K14" s="33">
        <f aca="true" t="shared" si="1" ref="K14:K21">I14*J14</f>
        <v>0</v>
      </c>
      <c r="L14" s="31">
        <f aca="true" t="shared" si="2" ref="L14:L21">F14-I14</f>
        <v>1</v>
      </c>
      <c r="M14" s="32">
        <f aca="true" t="shared" si="3" ref="M14:M21">G14</f>
        <v>21480</v>
      </c>
      <c r="N14" s="33">
        <f aca="true" t="shared" si="4" ref="N14:N21">H14-K14</f>
        <v>21480</v>
      </c>
      <c r="O14" s="34" t="s">
        <v>622</v>
      </c>
      <c r="P14" s="6"/>
    </row>
    <row r="15" spans="1:16" ht="66.75" customHeight="1">
      <c r="A15" s="16" t="s">
        <v>433</v>
      </c>
      <c r="B15" s="9" t="s">
        <v>474</v>
      </c>
      <c r="C15" s="9" t="s">
        <v>178</v>
      </c>
      <c r="D15" s="359" t="s">
        <v>431</v>
      </c>
      <c r="E15" s="360"/>
      <c r="F15" s="27">
        <v>1</v>
      </c>
      <c r="G15" s="28">
        <v>52290</v>
      </c>
      <c r="H15" s="29">
        <f t="shared" si="0"/>
        <v>52290</v>
      </c>
      <c r="I15" s="27"/>
      <c r="J15" s="28"/>
      <c r="K15" s="29">
        <f t="shared" si="1"/>
        <v>0</v>
      </c>
      <c r="L15" s="27">
        <f t="shared" si="2"/>
        <v>1</v>
      </c>
      <c r="M15" s="28">
        <f t="shared" si="3"/>
        <v>52290</v>
      </c>
      <c r="N15" s="29">
        <f t="shared" si="4"/>
        <v>52290</v>
      </c>
      <c r="O15" s="30" t="s">
        <v>623</v>
      </c>
      <c r="P15" s="10" t="s">
        <v>432</v>
      </c>
    </row>
    <row r="16" spans="1:16" ht="66.75" customHeight="1">
      <c r="A16" s="17"/>
      <c r="B16" s="5"/>
      <c r="C16" s="5"/>
      <c r="D16" s="355"/>
      <c r="E16" s="356"/>
      <c r="F16" s="31"/>
      <c r="G16" s="32"/>
      <c r="H16" s="33">
        <f t="shared" si="0"/>
        <v>0</v>
      </c>
      <c r="I16" s="31"/>
      <c r="J16" s="32"/>
      <c r="K16" s="33">
        <f t="shared" si="1"/>
        <v>0</v>
      </c>
      <c r="L16" s="31">
        <f t="shared" si="2"/>
        <v>0</v>
      </c>
      <c r="M16" s="32">
        <f t="shared" si="3"/>
        <v>0</v>
      </c>
      <c r="N16" s="33">
        <f t="shared" si="4"/>
        <v>0</v>
      </c>
      <c r="O16" s="34"/>
      <c r="P16" s="6"/>
    </row>
    <row r="17" spans="1:16" ht="66.75" customHeight="1">
      <c r="A17" s="17"/>
      <c r="B17" s="5"/>
      <c r="C17" s="5"/>
      <c r="D17" s="355"/>
      <c r="E17" s="356"/>
      <c r="F17" s="31"/>
      <c r="G17" s="32"/>
      <c r="H17" s="33">
        <f t="shared" si="0"/>
        <v>0</v>
      </c>
      <c r="I17" s="31"/>
      <c r="J17" s="32"/>
      <c r="K17" s="33">
        <f t="shared" si="1"/>
        <v>0</v>
      </c>
      <c r="L17" s="31">
        <f t="shared" si="2"/>
        <v>0</v>
      </c>
      <c r="M17" s="32">
        <f t="shared" si="3"/>
        <v>0</v>
      </c>
      <c r="N17" s="33">
        <f t="shared" si="4"/>
        <v>0</v>
      </c>
      <c r="O17" s="34"/>
      <c r="P17" s="6"/>
    </row>
    <row r="18" spans="1:16" ht="66.75" customHeight="1">
      <c r="A18" s="17"/>
      <c r="B18" s="5"/>
      <c r="C18" s="5"/>
      <c r="D18" s="355"/>
      <c r="E18" s="356"/>
      <c r="F18" s="31"/>
      <c r="G18" s="32"/>
      <c r="H18" s="33">
        <f t="shared" si="0"/>
        <v>0</v>
      </c>
      <c r="I18" s="31"/>
      <c r="J18" s="32"/>
      <c r="K18" s="33">
        <f t="shared" si="1"/>
        <v>0</v>
      </c>
      <c r="L18" s="31">
        <f t="shared" si="2"/>
        <v>0</v>
      </c>
      <c r="M18" s="32">
        <f t="shared" si="3"/>
        <v>0</v>
      </c>
      <c r="N18" s="33">
        <f t="shared" si="4"/>
        <v>0</v>
      </c>
      <c r="O18" s="34"/>
      <c r="P18" s="6"/>
    </row>
    <row r="19" spans="1:16" ht="66.75" customHeight="1">
      <c r="A19" s="17"/>
      <c r="B19" s="5"/>
      <c r="C19" s="5"/>
      <c r="D19" s="355"/>
      <c r="E19" s="356"/>
      <c r="F19" s="31"/>
      <c r="G19" s="32"/>
      <c r="H19" s="33">
        <f t="shared" si="0"/>
        <v>0</v>
      </c>
      <c r="I19" s="31"/>
      <c r="J19" s="32"/>
      <c r="K19" s="33">
        <f t="shared" si="1"/>
        <v>0</v>
      </c>
      <c r="L19" s="31">
        <f t="shared" si="2"/>
        <v>0</v>
      </c>
      <c r="M19" s="32">
        <f t="shared" si="3"/>
        <v>0</v>
      </c>
      <c r="N19" s="33">
        <f t="shared" si="4"/>
        <v>0</v>
      </c>
      <c r="O19" s="34"/>
      <c r="P19" s="6"/>
    </row>
    <row r="20" spans="1:16" ht="66.75" customHeight="1">
      <c r="A20" s="17"/>
      <c r="B20" s="5"/>
      <c r="C20" s="5"/>
      <c r="D20" s="355"/>
      <c r="E20" s="356"/>
      <c r="F20" s="31"/>
      <c r="G20" s="32"/>
      <c r="H20" s="33">
        <f t="shared" si="0"/>
        <v>0</v>
      </c>
      <c r="I20" s="31"/>
      <c r="J20" s="32"/>
      <c r="K20" s="33">
        <f t="shared" si="1"/>
        <v>0</v>
      </c>
      <c r="L20" s="31">
        <f t="shared" si="2"/>
        <v>0</v>
      </c>
      <c r="M20" s="32">
        <f t="shared" si="3"/>
        <v>0</v>
      </c>
      <c r="N20" s="33">
        <f t="shared" si="4"/>
        <v>0</v>
      </c>
      <c r="O20" s="34"/>
      <c r="P20" s="6"/>
    </row>
    <row r="21" spans="1:16" ht="66.75" customHeight="1" thickBot="1">
      <c r="A21" s="18"/>
      <c r="B21" s="7"/>
      <c r="C21" s="7"/>
      <c r="D21" s="357"/>
      <c r="E21" s="358"/>
      <c r="F21" s="35"/>
      <c r="G21" s="36"/>
      <c r="H21" s="37">
        <f t="shared" si="0"/>
        <v>0</v>
      </c>
      <c r="I21" s="35"/>
      <c r="J21" s="36"/>
      <c r="K21" s="37">
        <f t="shared" si="1"/>
        <v>0</v>
      </c>
      <c r="L21" s="35">
        <f t="shared" si="2"/>
        <v>0</v>
      </c>
      <c r="M21" s="36">
        <f t="shared" si="3"/>
        <v>0</v>
      </c>
      <c r="N21" s="37">
        <f t="shared" si="4"/>
        <v>0</v>
      </c>
      <c r="O21" s="38"/>
      <c r="P21" s="8"/>
    </row>
    <row r="22" spans="1:16" ht="15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0" s="20" customFormat="1" ht="19.5" customHeight="1">
      <c r="B23" s="20" t="s">
        <v>9</v>
      </c>
      <c r="J23" s="20" t="s">
        <v>12</v>
      </c>
    </row>
    <row r="24" spans="2:10" s="20" customFormat="1" ht="19.5" customHeight="1">
      <c r="B24" s="20" t="s">
        <v>10</v>
      </c>
      <c r="J24" s="20" t="s">
        <v>13</v>
      </c>
    </row>
    <row r="25" spans="2:10" s="20" customFormat="1" ht="19.5" customHeight="1">
      <c r="B25" s="20" t="s">
        <v>11</v>
      </c>
      <c r="J25" s="20" t="s">
        <v>14</v>
      </c>
    </row>
    <row r="26" s="1" customFormat="1" ht="24.75" customHeight="1"/>
    <row r="27" s="1" customFormat="1" ht="24.75" customHeight="1"/>
    <row r="28" s="1" customFormat="1" ht="24.75" customHeight="1"/>
    <row r="29" s="1" customFormat="1" ht="18.75"/>
    <row r="30" s="1" customFormat="1" ht="18.75"/>
    <row r="31" s="1" customFormat="1" ht="18.75"/>
    <row r="32" s="1" customFormat="1" ht="18.75"/>
  </sheetData>
  <sheetProtection/>
  <mergeCells count="27">
    <mergeCell ref="D18:E18"/>
    <mergeCell ref="D19:E19"/>
    <mergeCell ref="A1:P1"/>
    <mergeCell ref="C2:D2"/>
    <mergeCell ref="C3:D3"/>
    <mergeCell ref="F3:G3"/>
    <mergeCell ref="P3:P4"/>
    <mergeCell ref="C4:D4"/>
    <mergeCell ref="G4:J4"/>
    <mergeCell ref="L6:N6"/>
    <mergeCell ref="P6:P7"/>
    <mergeCell ref="D8:E8"/>
    <mergeCell ref="D9:E9"/>
    <mergeCell ref="A6:A7"/>
    <mergeCell ref="D6:E7"/>
    <mergeCell ref="F6:H6"/>
    <mergeCell ref="I6:K6"/>
    <mergeCell ref="D10:E10"/>
    <mergeCell ref="D21:E21"/>
    <mergeCell ref="D20:E20"/>
    <mergeCell ref="D15:E15"/>
    <mergeCell ref="D12:E12"/>
    <mergeCell ref="D13:E13"/>
    <mergeCell ref="D14:E14"/>
    <mergeCell ref="D11:E11"/>
    <mergeCell ref="D16:E16"/>
    <mergeCell ref="D17:E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view="pageLayout" zoomScaleNormal="50" zoomScaleSheetLayoutView="50" workbookViewId="0" topLeftCell="A13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334" t="s">
        <v>175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31</v>
      </c>
      <c r="H4" s="292"/>
      <c r="I4" s="292"/>
      <c r="J4" s="292"/>
      <c r="K4" s="23"/>
      <c r="O4" s="22" t="s">
        <v>26</v>
      </c>
      <c r="P4" s="335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111.75" customHeight="1">
      <c r="A8" s="16" t="s">
        <v>29</v>
      </c>
      <c r="B8" s="5"/>
      <c r="C8" s="9" t="s">
        <v>30</v>
      </c>
      <c r="D8" s="338" t="s">
        <v>114</v>
      </c>
      <c r="E8" s="356"/>
      <c r="F8" s="31">
        <v>1</v>
      </c>
      <c r="G8" s="32">
        <v>141000</v>
      </c>
      <c r="H8" s="28">
        <f>F8*G8</f>
        <v>141000</v>
      </c>
      <c r="I8" s="32"/>
      <c r="J8" s="28"/>
      <c r="K8" s="28">
        <f>I8*J8</f>
        <v>0</v>
      </c>
      <c r="L8" s="28">
        <f aca="true" t="shared" si="0" ref="L8:L16">F8-I8</f>
        <v>1</v>
      </c>
      <c r="M8" s="28">
        <f aca="true" t="shared" si="1" ref="M8:M16">G8</f>
        <v>141000</v>
      </c>
      <c r="N8" s="29">
        <f>H8-K8</f>
        <v>141000</v>
      </c>
      <c r="O8" s="34" t="s">
        <v>601</v>
      </c>
      <c r="P8" s="6" t="s">
        <v>159</v>
      </c>
    </row>
    <row r="9" spans="1:16" ht="111.75" customHeight="1" thickBot="1">
      <c r="A9" s="18" t="s">
        <v>29</v>
      </c>
      <c r="B9" s="7"/>
      <c r="C9" s="7" t="s">
        <v>30</v>
      </c>
      <c r="D9" s="353" t="s">
        <v>115</v>
      </c>
      <c r="E9" s="358"/>
      <c r="F9" s="35">
        <v>1</v>
      </c>
      <c r="G9" s="36">
        <v>94600</v>
      </c>
      <c r="H9" s="36">
        <f>F9*G9</f>
        <v>94600</v>
      </c>
      <c r="I9" s="36"/>
      <c r="J9" s="36"/>
      <c r="K9" s="36">
        <f>I9*J9</f>
        <v>0</v>
      </c>
      <c r="L9" s="36">
        <f t="shared" si="0"/>
        <v>1</v>
      </c>
      <c r="M9" s="36">
        <f t="shared" si="1"/>
        <v>94600</v>
      </c>
      <c r="N9" s="37">
        <f>H9-K9</f>
        <v>94600</v>
      </c>
      <c r="O9" s="38" t="s">
        <v>602</v>
      </c>
      <c r="P9" s="8" t="s">
        <v>159</v>
      </c>
    </row>
    <row r="10" spans="1:16" ht="81.75" customHeight="1" thickBot="1">
      <c r="A10" s="151" t="s">
        <v>237</v>
      </c>
      <c r="B10" s="185" t="s">
        <v>473</v>
      </c>
      <c r="C10" s="5" t="s">
        <v>178</v>
      </c>
      <c r="D10" s="313" t="s">
        <v>193</v>
      </c>
      <c r="E10" s="314"/>
      <c r="F10" s="31">
        <v>6</v>
      </c>
      <c r="G10" s="32">
        <v>33000</v>
      </c>
      <c r="H10" s="28">
        <f aca="true" t="shared" si="2" ref="H10:H16">G10*F10</f>
        <v>198000</v>
      </c>
      <c r="I10" s="32"/>
      <c r="J10" s="32"/>
      <c r="K10" s="28">
        <f>J10*I10</f>
        <v>0</v>
      </c>
      <c r="L10" s="28">
        <f t="shared" si="0"/>
        <v>6</v>
      </c>
      <c r="M10" s="28">
        <f t="shared" si="1"/>
        <v>33000</v>
      </c>
      <c r="N10" s="29">
        <f aca="true" t="shared" si="3" ref="N10:N16">M10*L10</f>
        <v>198000</v>
      </c>
      <c r="O10" s="239" t="s">
        <v>603</v>
      </c>
      <c r="P10" s="142" t="s">
        <v>159</v>
      </c>
    </row>
    <row r="11" spans="1:16" ht="74.25" customHeight="1" thickBot="1">
      <c r="A11" s="151" t="s">
        <v>229</v>
      </c>
      <c r="B11" s="185" t="s">
        <v>473</v>
      </c>
      <c r="C11" s="5" t="s">
        <v>178</v>
      </c>
      <c r="D11" s="342" t="s">
        <v>252</v>
      </c>
      <c r="E11" s="364"/>
      <c r="F11" s="31">
        <v>1</v>
      </c>
      <c r="G11" s="32">
        <v>69600</v>
      </c>
      <c r="H11" s="28">
        <f t="shared" si="2"/>
        <v>69600</v>
      </c>
      <c r="I11" s="32"/>
      <c r="K11" s="28">
        <v>0</v>
      </c>
      <c r="L11" s="28">
        <f t="shared" si="0"/>
        <v>1</v>
      </c>
      <c r="M11" s="28">
        <f t="shared" si="1"/>
        <v>69600</v>
      </c>
      <c r="N11" s="29">
        <f t="shared" si="3"/>
        <v>69600</v>
      </c>
      <c r="O11" s="34" t="s">
        <v>604</v>
      </c>
      <c r="P11" s="6" t="s">
        <v>159</v>
      </c>
    </row>
    <row r="12" spans="1:16" ht="66.75" customHeight="1" thickBot="1">
      <c r="A12" s="151" t="s">
        <v>233</v>
      </c>
      <c r="B12" s="185" t="s">
        <v>473</v>
      </c>
      <c r="C12" s="5" t="s">
        <v>178</v>
      </c>
      <c r="D12" s="338" t="s">
        <v>188</v>
      </c>
      <c r="E12" s="356"/>
      <c r="F12" s="31">
        <v>1</v>
      </c>
      <c r="G12" s="32">
        <v>174900</v>
      </c>
      <c r="H12" s="28">
        <f t="shared" si="2"/>
        <v>174900</v>
      </c>
      <c r="I12" s="32"/>
      <c r="J12" s="32"/>
      <c r="K12" s="28">
        <f>J12*I12</f>
        <v>0</v>
      </c>
      <c r="L12" s="28">
        <f t="shared" si="0"/>
        <v>1</v>
      </c>
      <c r="M12" s="28">
        <f t="shared" si="1"/>
        <v>174900</v>
      </c>
      <c r="N12" s="29">
        <f t="shared" si="3"/>
        <v>174900</v>
      </c>
      <c r="O12" s="34" t="s">
        <v>605</v>
      </c>
      <c r="P12" s="40" t="s">
        <v>174</v>
      </c>
    </row>
    <row r="13" spans="1:16" ht="66.75" customHeight="1" thickBot="1">
      <c r="A13" s="151" t="s">
        <v>241</v>
      </c>
      <c r="B13" s="185" t="s">
        <v>473</v>
      </c>
      <c r="C13" s="5" t="s">
        <v>178</v>
      </c>
      <c r="D13" s="307" t="s">
        <v>200</v>
      </c>
      <c r="E13" s="308"/>
      <c r="F13" s="31">
        <v>1</v>
      </c>
      <c r="G13" s="32">
        <v>218000</v>
      </c>
      <c r="H13" s="28">
        <f t="shared" si="2"/>
        <v>218000</v>
      </c>
      <c r="I13" s="32"/>
      <c r="J13" s="32"/>
      <c r="K13" s="28"/>
      <c r="L13" s="28">
        <f t="shared" si="0"/>
        <v>1</v>
      </c>
      <c r="M13" s="28">
        <f t="shared" si="1"/>
        <v>218000</v>
      </c>
      <c r="N13" s="29">
        <f t="shared" si="3"/>
        <v>218000</v>
      </c>
      <c r="O13" s="34" t="s">
        <v>606</v>
      </c>
      <c r="P13" s="40" t="s">
        <v>174</v>
      </c>
    </row>
    <row r="14" spans="1:16" ht="66.75" customHeight="1" thickBot="1">
      <c r="A14" s="182" t="s">
        <v>243</v>
      </c>
      <c r="B14" s="185" t="s">
        <v>473</v>
      </c>
      <c r="C14" s="7" t="s">
        <v>178</v>
      </c>
      <c r="D14" s="309" t="s">
        <v>244</v>
      </c>
      <c r="E14" s="310"/>
      <c r="F14" s="35">
        <v>1</v>
      </c>
      <c r="G14" s="36">
        <v>28000</v>
      </c>
      <c r="H14" s="36">
        <f t="shared" si="2"/>
        <v>28000</v>
      </c>
      <c r="I14" s="36"/>
      <c r="J14" s="36"/>
      <c r="K14" s="36">
        <f>J14*I14</f>
        <v>0</v>
      </c>
      <c r="L14" s="36">
        <f t="shared" si="0"/>
        <v>1</v>
      </c>
      <c r="M14" s="36">
        <f t="shared" si="1"/>
        <v>28000</v>
      </c>
      <c r="N14" s="37">
        <f t="shared" si="3"/>
        <v>28000</v>
      </c>
      <c r="O14" s="38" t="s">
        <v>607</v>
      </c>
      <c r="P14" s="8" t="s">
        <v>174</v>
      </c>
    </row>
    <row r="15" spans="1:16" ht="66.75" customHeight="1" thickBot="1">
      <c r="A15" s="150" t="s">
        <v>374</v>
      </c>
      <c r="B15" s="185" t="s">
        <v>473</v>
      </c>
      <c r="C15" s="5" t="s">
        <v>178</v>
      </c>
      <c r="D15" s="365" t="s">
        <v>375</v>
      </c>
      <c r="E15" s="366"/>
      <c r="F15" s="27">
        <v>1</v>
      </c>
      <c r="G15" s="28">
        <v>98500</v>
      </c>
      <c r="H15" s="28">
        <f t="shared" si="2"/>
        <v>98500</v>
      </c>
      <c r="I15" s="28"/>
      <c r="J15" s="28"/>
      <c r="K15" s="28"/>
      <c r="L15" s="28">
        <f t="shared" si="0"/>
        <v>1</v>
      </c>
      <c r="M15" s="28">
        <f t="shared" si="1"/>
        <v>98500</v>
      </c>
      <c r="N15" s="29">
        <f t="shared" si="3"/>
        <v>98500</v>
      </c>
      <c r="O15" s="30" t="s">
        <v>608</v>
      </c>
      <c r="P15" s="149"/>
    </row>
    <row r="16" spans="1:16" ht="66.75" customHeight="1" thickBot="1">
      <c r="A16" s="182" t="s">
        <v>374</v>
      </c>
      <c r="B16" s="185" t="s">
        <v>473</v>
      </c>
      <c r="C16" s="7" t="s">
        <v>178</v>
      </c>
      <c r="D16" s="357" t="s">
        <v>376</v>
      </c>
      <c r="E16" s="358"/>
      <c r="F16" s="35">
        <v>1</v>
      </c>
      <c r="G16" s="36">
        <v>85100</v>
      </c>
      <c r="H16" s="36">
        <f t="shared" si="2"/>
        <v>85100</v>
      </c>
      <c r="I16" s="36"/>
      <c r="J16" s="36"/>
      <c r="K16" s="36"/>
      <c r="L16" s="36">
        <f t="shared" si="0"/>
        <v>1</v>
      </c>
      <c r="M16" s="36">
        <f t="shared" si="1"/>
        <v>85100</v>
      </c>
      <c r="N16" s="37">
        <f t="shared" si="3"/>
        <v>85100</v>
      </c>
      <c r="O16" s="38"/>
      <c r="P16" s="165"/>
    </row>
    <row r="17" spans="1:16" ht="15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0" s="20" customFormat="1" ht="19.5" customHeight="1">
      <c r="B18" s="20" t="s">
        <v>9</v>
      </c>
      <c r="J18" s="20" t="s">
        <v>12</v>
      </c>
    </row>
    <row r="19" spans="2:10" s="20" customFormat="1" ht="19.5" customHeight="1">
      <c r="B19" s="20" t="s">
        <v>10</v>
      </c>
      <c r="J19" s="20" t="s">
        <v>13</v>
      </c>
    </row>
    <row r="20" spans="2:10" s="20" customFormat="1" ht="19.5" customHeight="1">
      <c r="B20" s="20" t="s">
        <v>11</v>
      </c>
      <c r="J20" s="20" t="s">
        <v>14</v>
      </c>
    </row>
    <row r="21" s="1" customFormat="1" ht="24.75" customHeight="1"/>
    <row r="22" s="1" customFormat="1" ht="24.75" customHeight="1"/>
    <row r="23" s="1" customFormat="1" ht="24.75" customHeight="1"/>
    <row r="24" s="1" customFormat="1" ht="18.75"/>
    <row r="25" s="1" customFormat="1" ht="18.75"/>
    <row r="26" s="1" customFormat="1" ht="18.75"/>
    <row r="27" s="1" customFormat="1" ht="18.75"/>
  </sheetData>
  <sheetProtection/>
  <mergeCells count="22">
    <mergeCell ref="A1:P1"/>
    <mergeCell ref="C2:D2"/>
    <mergeCell ref="C3:D3"/>
    <mergeCell ref="F3:G3"/>
    <mergeCell ref="P3:P4"/>
    <mergeCell ref="C4:D4"/>
    <mergeCell ref="L6:N6"/>
    <mergeCell ref="P6:P7"/>
    <mergeCell ref="D8:E8"/>
    <mergeCell ref="A6:A7"/>
    <mergeCell ref="D6:E7"/>
    <mergeCell ref="F6:H6"/>
    <mergeCell ref="I6:K6"/>
    <mergeCell ref="D16:E16"/>
    <mergeCell ref="G4:J4"/>
    <mergeCell ref="D11:E11"/>
    <mergeCell ref="D13:E13"/>
    <mergeCell ref="D12:E12"/>
    <mergeCell ref="D14:E14"/>
    <mergeCell ref="D15:E15"/>
    <mergeCell ref="D9:E9"/>
    <mergeCell ref="D10:E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view="pageLayout" zoomScaleNormal="50" zoomScaleSheetLayoutView="50" workbookViewId="0" topLeftCell="A28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334" t="s">
        <v>175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32</v>
      </c>
      <c r="H4" s="292"/>
      <c r="I4" s="292"/>
      <c r="J4" s="292"/>
      <c r="K4" s="23"/>
      <c r="O4" s="22" t="s">
        <v>26</v>
      </c>
      <c r="P4" s="335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66.75" customHeight="1">
      <c r="A8" s="16" t="s">
        <v>29</v>
      </c>
      <c r="B8" s="9"/>
      <c r="C8" s="9" t="s">
        <v>30</v>
      </c>
      <c r="D8" s="346" t="s">
        <v>86</v>
      </c>
      <c r="E8" s="368"/>
      <c r="F8" s="27">
        <v>1</v>
      </c>
      <c r="G8" s="28">
        <v>86600</v>
      </c>
      <c r="H8" s="28">
        <f aca="true" t="shared" si="0" ref="H8:H18">F8*G8</f>
        <v>86600</v>
      </c>
      <c r="I8" s="28"/>
      <c r="J8" s="28"/>
      <c r="K8" s="28">
        <f>I8*J8</f>
        <v>0</v>
      </c>
      <c r="L8" s="28">
        <f>F8-I8</f>
        <v>1</v>
      </c>
      <c r="M8" s="28">
        <f aca="true" t="shared" si="1" ref="M8:M19">G8</f>
        <v>86600</v>
      </c>
      <c r="N8" s="29">
        <f aca="true" t="shared" si="2" ref="N8:N18">H8-K8</f>
        <v>86600</v>
      </c>
      <c r="O8" s="30" t="s">
        <v>632</v>
      </c>
      <c r="P8" s="149" t="s">
        <v>220</v>
      </c>
    </row>
    <row r="9" spans="1:16" ht="66.75" customHeight="1">
      <c r="A9" s="16" t="s">
        <v>87</v>
      </c>
      <c r="B9" s="5"/>
      <c r="C9" s="9" t="s">
        <v>30</v>
      </c>
      <c r="D9" s="342" t="s">
        <v>111</v>
      </c>
      <c r="E9" s="364"/>
      <c r="F9" s="31">
        <v>1</v>
      </c>
      <c r="G9" s="32">
        <v>60500</v>
      </c>
      <c r="H9" s="28">
        <f t="shared" si="0"/>
        <v>60500</v>
      </c>
      <c r="I9" s="32"/>
      <c r="J9" s="28"/>
      <c r="K9" s="28">
        <f>I10*J10</f>
        <v>0</v>
      </c>
      <c r="L9" s="28">
        <f>F10-I10</f>
        <v>1</v>
      </c>
      <c r="M9" s="28">
        <f t="shared" si="1"/>
        <v>60500</v>
      </c>
      <c r="N9" s="29">
        <f t="shared" si="2"/>
        <v>60500</v>
      </c>
      <c r="O9" s="34" t="s">
        <v>633</v>
      </c>
      <c r="P9" s="40" t="s">
        <v>220</v>
      </c>
    </row>
    <row r="10" spans="1:16" ht="66.75" customHeight="1">
      <c r="A10" s="16" t="s">
        <v>87</v>
      </c>
      <c r="B10" s="5"/>
      <c r="C10" s="9" t="s">
        <v>30</v>
      </c>
      <c r="D10" s="342" t="s">
        <v>126</v>
      </c>
      <c r="E10" s="364"/>
      <c r="F10" s="31">
        <v>1</v>
      </c>
      <c r="G10" s="32">
        <v>28300</v>
      </c>
      <c r="H10" s="28">
        <f t="shared" si="0"/>
        <v>28300</v>
      </c>
      <c r="I10" s="32"/>
      <c r="J10" s="28"/>
      <c r="K10" s="28">
        <f aca="true" t="shared" si="3" ref="K10:K18">I10*J10</f>
        <v>0</v>
      </c>
      <c r="L10" s="28">
        <f aca="true" t="shared" si="4" ref="L10:L19">F10-I10</f>
        <v>1</v>
      </c>
      <c r="M10" s="28">
        <f t="shared" si="1"/>
        <v>28300</v>
      </c>
      <c r="N10" s="29">
        <f t="shared" si="2"/>
        <v>28300</v>
      </c>
      <c r="O10" s="34" t="s">
        <v>634</v>
      </c>
      <c r="P10" s="40" t="s">
        <v>220</v>
      </c>
    </row>
    <row r="11" spans="1:16" ht="66.75" customHeight="1">
      <c r="A11" s="16" t="s">
        <v>87</v>
      </c>
      <c r="B11" s="5"/>
      <c r="C11" s="9" t="s">
        <v>30</v>
      </c>
      <c r="D11" s="342" t="s">
        <v>599</v>
      </c>
      <c r="E11" s="364"/>
      <c r="F11" s="31">
        <v>1</v>
      </c>
      <c r="G11" s="32">
        <v>15100</v>
      </c>
      <c r="H11" s="28">
        <f t="shared" si="0"/>
        <v>15100</v>
      </c>
      <c r="I11" s="32"/>
      <c r="J11" s="28"/>
      <c r="K11" s="28">
        <f t="shared" si="3"/>
        <v>0</v>
      </c>
      <c r="L11" s="28">
        <f t="shared" si="4"/>
        <v>1</v>
      </c>
      <c r="M11" s="28">
        <f t="shared" si="1"/>
        <v>15100</v>
      </c>
      <c r="N11" s="29">
        <f t="shared" si="2"/>
        <v>15100</v>
      </c>
      <c r="O11" s="34" t="s">
        <v>635</v>
      </c>
      <c r="P11" s="40" t="s">
        <v>220</v>
      </c>
    </row>
    <row r="12" spans="1:16" ht="66.75" customHeight="1">
      <c r="A12" s="16" t="s">
        <v>87</v>
      </c>
      <c r="B12" s="5"/>
      <c r="C12" s="9" t="s">
        <v>30</v>
      </c>
      <c r="D12" s="338" t="s">
        <v>130</v>
      </c>
      <c r="E12" s="356"/>
      <c r="F12" s="31">
        <v>1</v>
      </c>
      <c r="G12" s="32">
        <v>39000</v>
      </c>
      <c r="H12" s="28">
        <f t="shared" si="0"/>
        <v>39000</v>
      </c>
      <c r="I12" s="32"/>
      <c r="J12" s="28"/>
      <c r="K12" s="28">
        <f t="shared" si="3"/>
        <v>0</v>
      </c>
      <c r="L12" s="28">
        <f t="shared" si="4"/>
        <v>1</v>
      </c>
      <c r="M12" s="28">
        <f t="shared" si="1"/>
        <v>39000</v>
      </c>
      <c r="N12" s="29">
        <f t="shared" si="2"/>
        <v>39000</v>
      </c>
      <c r="O12" s="34" t="s">
        <v>636</v>
      </c>
      <c r="P12" s="40" t="s">
        <v>220</v>
      </c>
    </row>
    <row r="13" spans="1:16" ht="66.75" customHeight="1">
      <c r="A13" s="16" t="s">
        <v>87</v>
      </c>
      <c r="B13" s="5"/>
      <c r="C13" s="9" t="s">
        <v>30</v>
      </c>
      <c r="D13" s="338" t="s">
        <v>130</v>
      </c>
      <c r="E13" s="356"/>
      <c r="F13" s="31">
        <v>1</v>
      </c>
      <c r="G13" s="32">
        <v>39000</v>
      </c>
      <c r="H13" s="28">
        <f t="shared" si="0"/>
        <v>39000</v>
      </c>
      <c r="I13" s="32"/>
      <c r="J13" s="28"/>
      <c r="K13" s="28">
        <f t="shared" si="3"/>
        <v>0</v>
      </c>
      <c r="L13" s="28">
        <f t="shared" si="4"/>
        <v>1</v>
      </c>
      <c r="M13" s="28">
        <f t="shared" si="1"/>
        <v>39000</v>
      </c>
      <c r="N13" s="29">
        <f t="shared" si="2"/>
        <v>39000</v>
      </c>
      <c r="O13" s="34" t="s">
        <v>637</v>
      </c>
      <c r="P13" s="40" t="s">
        <v>223</v>
      </c>
    </row>
    <row r="14" spans="1:16" ht="66.75" customHeight="1">
      <c r="A14" s="16" t="s">
        <v>87</v>
      </c>
      <c r="B14" s="5"/>
      <c r="C14" s="9" t="s">
        <v>30</v>
      </c>
      <c r="D14" s="338" t="s">
        <v>131</v>
      </c>
      <c r="E14" s="356"/>
      <c r="F14" s="31">
        <v>1</v>
      </c>
      <c r="G14" s="32">
        <v>24500</v>
      </c>
      <c r="H14" s="28">
        <f t="shared" si="0"/>
        <v>24500</v>
      </c>
      <c r="I14" s="32"/>
      <c r="J14" s="28"/>
      <c r="K14" s="28">
        <f t="shared" si="3"/>
        <v>0</v>
      </c>
      <c r="L14" s="28">
        <f t="shared" si="4"/>
        <v>1</v>
      </c>
      <c r="M14" s="28">
        <f t="shared" si="1"/>
        <v>24500</v>
      </c>
      <c r="N14" s="29">
        <f t="shared" si="2"/>
        <v>24500</v>
      </c>
      <c r="O14" s="34" t="s">
        <v>638</v>
      </c>
      <c r="P14" s="40" t="s">
        <v>220</v>
      </c>
    </row>
    <row r="15" spans="1:16" ht="66.75" customHeight="1">
      <c r="A15" s="16" t="s">
        <v>87</v>
      </c>
      <c r="B15" s="5"/>
      <c r="C15" s="9" t="s">
        <v>30</v>
      </c>
      <c r="D15" s="338" t="s">
        <v>132</v>
      </c>
      <c r="E15" s="356"/>
      <c r="F15" s="31">
        <v>1</v>
      </c>
      <c r="G15" s="32">
        <v>70900</v>
      </c>
      <c r="H15" s="28">
        <f t="shared" si="0"/>
        <v>70900</v>
      </c>
      <c r="I15" s="32"/>
      <c r="J15" s="28"/>
      <c r="K15" s="28">
        <f t="shared" si="3"/>
        <v>0</v>
      </c>
      <c r="L15" s="28">
        <f t="shared" si="4"/>
        <v>1</v>
      </c>
      <c r="M15" s="28">
        <f t="shared" si="1"/>
        <v>70900</v>
      </c>
      <c r="N15" s="29">
        <f t="shared" si="2"/>
        <v>70900</v>
      </c>
      <c r="O15" s="34" t="s">
        <v>639</v>
      </c>
      <c r="P15" s="40" t="s">
        <v>220</v>
      </c>
    </row>
    <row r="16" spans="1:16" ht="89.25" customHeight="1">
      <c r="A16" s="16" t="s">
        <v>87</v>
      </c>
      <c r="B16" s="5"/>
      <c r="C16" s="9" t="s">
        <v>30</v>
      </c>
      <c r="D16" s="338" t="s">
        <v>148</v>
      </c>
      <c r="E16" s="356"/>
      <c r="F16" s="31">
        <v>1</v>
      </c>
      <c r="G16" s="32">
        <v>60000</v>
      </c>
      <c r="H16" s="28">
        <f t="shared" si="0"/>
        <v>60000</v>
      </c>
      <c r="I16" s="32"/>
      <c r="J16" s="28"/>
      <c r="K16" s="28">
        <f t="shared" si="3"/>
        <v>0</v>
      </c>
      <c r="L16" s="28">
        <f t="shared" si="4"/>
        <v>1</v>
      </c>
      <c r="M16" s="28">
        <f t="shared" si="1"/>
        <v>60000</v>
      </c>
      <c r="N16" s="29">
        <f t="shared" si="2"/>
        <v>60000</v>
      </c>
      <c r="O16" s="34" t="s">
        <v>640</v>
      </c>
      <c r="P16" s="40" t="s">
        <v>224</v>
      </c>
    </row>
    <row r="17" spans="1:16" ht="89.25" customHeight="1">
      <c r="A17" s="16" t="s">
        <v>29</v>
      </c>
      <c r="B17" s="5"/>
      <c r="C17" s="9" t="s">
        <v>30</v>
      </c>
      <c r="D17" s="377" t="s">
        <v>60</v>
      </c>
      <c r="E17" s="378"/>
      <c r="F17" s="31">
        <v>1</v>
      </c>
      <c r="G17" s="32">
        <v>28000</v>
      </c>
      <c r="H17" s="28">
        <f>F17*G17</f>
        <v>28000</v>
      </c>
      <c r="I17" s="32"/>
      <c r="J17" s="28"/>
      <c r="K17" s="28">
        <f>I17*J17</f>
        <v>0</v>
      </c>
      <c r="L17" s="28">
        <f t="shared" si="4"/>
        <v>1</v>
      </c>
      <c r="M17" s="28">
        <f t="shared" si="1"/>
        <v>28000</v>
      </c>
      <c r="N17" s="29">
        <f>H17-K17</f>
        <v>28000</v>
      </c>
      <c r="O17" s="34" t="s">
        <v>641</v>
      </c>
      <c r="P17" s="6" t="s">
        <v>227</v>
      </c>
    </row>
    <row r="18" spans="1:16" ht="89.25" customHeight="1" thickBot="1">
      <c r="A18" s="224" t="s">
        <v>87</v>
      </c>
      <c r="B18" s="127"/>
      <c r="C18" s="127" t="s">
        <v>30</v>
      </c>
      <c r="D18" s="373" t="s">
        <v>153</v>
      </c>
      <c r="E18" s="374"/>
      <c r="F18" s="128">
        <v>1</v>
      </c>
      <c r="G18" s="129">
        <v>44000</v>
      </c>
      <c r="H18" s="129">
        <f t="shared" si="0"/>
        <v>44000</v>
      </c>
      <c r="I18" s="129"/>
      <c r="J18" s="129"/>
      <c r="K18" s="129">
        <f t="shared" si="3"/>
        <v>0</v>
      </c>
      <c r="L18" s="129">
        <f t="shared" si="4"/>
        <v>1</v>
      </c>
      <c r="M18" s="129">
        <f t="shared" si="1"/>
        <v>44000</v>
      </c>
      <c r="N18" s="159">
        <f t="shared" si="2"/>
        <v>44000</v>
      </c>
      <c r="O18" s="201"/>
      <c r="P18" s="257" t="s">
        <v>600</v>
      </c>
    </row>
    <row r="19" spans="1:16" ht="89.25" customHeight="1">
      <c r="A19" s="131" t="s">
        <v>29</v>
      </c>
      <c r="B19" s="132"/>
      <c r="C19" s="132" t="s">
        <v>30</v>
      </c>
      <c r="D19" s="369" t="s">
        <v>172</v>
      </c>
      <c r="E19" s="370"/>
      <c r="F19" s="170">
        <v>1</v>
      </c>
      <c r="G19" s="271">
        <v>110000</v>
      </c>
      <c r="H19" s="272">
        <f>F19*G19</f>
        <v>110000</v>
      </c>
      <c r="I19" s="113"/>
      <c r="J19" s="171"/>
      <c r="K19" s="109">
        <f>I19*J19</f>
        <v>0</v>
      </c>
      <c r="L19" s="96">
        <f t="shared" si="4"/>
        <v>1</v>
      </c>
      <c r="M19" s="133">
        <f t="shared" si="1"/>
        <v>110000</v>
      </c>
      <c r="N19" s="134">
        <f>L19*M19</f>
        <v>110000</v>
      </c>
      <c r="O19" s="163" t="s">
        <v>642</v>
      </c>
      <c r="P19" s="261"/>
    </row>
    <row r="20" spans="1:16" ht="89.25" customHeight="1">
      <c r="A20" s="16" t="s">
        <v>29</v>
      </c>
      <c r="B20" s="55"/>
      <c r="C20" s="9" t="s">
        <v>30</v>
      </c>
      <c r="D20" s="371" t="s">
        <v>84</v>
      </c>
      <c r="E20" s="372"/>
      <c r="F20" s="265">
        <v>1</v>
      </c>
      <c r="G20" s="266">
        <v>89000</v>
      </c>
      <c r="H20" s="262">
        <f>F19*G19</f>
        <v>110000</v>
      </c>
      <c r="I20" s="80"/>
      <c r="J20" s="267"/>
      <c r="K20" s="268">
        <f>I19*J19</f>
        <v>0</v>
      </c>
      <c r="L20" s="265">
        <f>F19-I19</f>
        <v>1</v>
      </c>
      <c r="M20" s="269">
        <f>G19</f>
        <v>110000</v>
      </c>
      <c r="N20" s="270">
        <f>L19*M19</f>
        <v>110000</v>
      </c>
      <c r="O20" s="54"/>
      <c r="P20" s="264" t="s">
        <v>460</v>
      </c>
    </row>
    <row r="21" spans="1:16" ht="119.25" customHeight="1">
      <c r="A21" s="17" t="s">
        <v>87</v>
      </c>
      <c r="B21" s="49"/>
      <c r="C21" s="5" t="s">
        <v>30</v>
      </c>
      <c r="D21" s="307" t="s">
        <v>91</v>
      </c>
      <c r="E21" s="308"/>
      <c r="F21" s="97">
        <v>1</v>
      </c>
      <c r="G21" s="125">
        <v>15500</v>
      </c>
      <c r="H21" s="100">
        <f>F21*G21</f>
        <v>15500</v>
      </c>
      <c r="I21" s="85"/>
      <c r="J21" s="99"/>
      <c r="K21" s="110">
        <f>I21*J21</f>
        <v>0</v>
      </c>
      <c r="L21" s="97">
        <f>F21-I21</f>
        <v>1</v>
      </c>
      <c r="M21" s="135">
        <f>G21</f>
        <v>15500</v>
      </c>
      <c r="N21" s="136">
        <f>L21*M21</f>
        <v>15500</v>
      </c>
      <c r="O21" s="53" t="s">
        <v>643</v>
      </c>
      <c r="P21" s="144" t="s">
        <v>159</v>
      </c>
    </row>
    <row r="22" spans="1:16" ht="90.75" customHeight="1">
      <c r="A22" s="16" t="s">
        <v>29</v>
      </c>
      <c r="B22" s="9"/>
      <c r="C22" s="9" t="s">
        <v>30</v>
      </c>
      <c r="D22" s="348" t="s">
        <v>92</v>
      </c>
      <c r="E22" s="349"/>
      <c r="F22" s="31">
        <v>1</v>
      </c>
      <c r="G22" s="32">
        <v>68100</v>
      </c>
      <c r="H22" s="33">
        <f>F22*G22</f>
        <v>68100</v>
      </c>
      <c r="I22" s="31"/>
      <c r="J22" s="32"/>
      <c r="K22" s="33">
        <f>I22*J22</f>
        <v>0</v>
      </c>
      <c r="L22" s="31">
        <f>F22-I22</f>
        <v>1</v>
      </c>
      <c r="M22" s="32">
        <f>G22</f>
        <v>68100</v>
      </c>
      <c r="N22" s="33">
        <f>H22-K22</f>
        <v>68100</v>
      </c>
      <c r="O22" s="30" t="s">
        <v>644</v>
      </c>
      <c r="P22" s="149" t="s">
        <v>528</v>
      </c>
    </row>
    <row r="23" spans="1:16" ht="89.25" customHeight="1">
      <c r="A23" s="151" t="s">
        <v>230</v>
      </c>
      <c r="B23" s="49" t="s">
        <v>598</v>
      </c>
      <c r="C23" s="5" t="s">
        <v>178</v>
      </c>
      <c r="D23" s="342" t="s">
        <v>182</v>
      </c>
      <c r="E23" s="364"/>
      <c r="F23" s="31">
        <v>1</v>
      </c>
      <c r="G23" s="32">
        <v>19860</v>
      </c>
      <c r="H23" s="32">
        <f>G23*F23</f>
        <v>19860</v>
      </c>
      <c r="I23" s="32"/>
      <c r="J23" s="32"/>
      <c r="K23" s="32">
        <f>J23*I23</f>
        <v>0</v>
      </c>
      <c r="L23" s="32">
        <f>F23-I23</f>
        <v>1</v>
      </c>
      <c r="M23" s="32">
        <f>G23</f>
        <v>19860</v>
      </c>
      <c r="N23" s="33">
        <f>M23*L23</f>
        <v>19860</v>
      </c>
      <c r="O23" s="34" t="s">
        <v>645</v>
      </c>
      <c r="P23" s="6" t="s">
        <v>159</v>
      </c>
    </row>
    <row r="24" spans="1:16" ht="89.25" customHeight="1">
      <c r="A24" s="151" t="s">
        <v>236</v>
      </c>
      <c r="B24" s="49" t="s">
        <v>473</v>
      </c>
      <c r="C24" s="5" t="s">
        <v>178</v>
      </c>
      <c r="D24" s="342" t="s">
        <v>192</v>
      </c>
      <c r="E24" s="364"/>
      <c r="F24" s="31">
        <v>1</v>
      </c>
      <c r="G24" s="32">
        <v>37620</v>
      </c>
      <c r="H24" s="32">
        <f>G24*F24</f>
        <v>37620</v>
      </c>
      <c r="I24" s="32"/>
      <c r="J24" s="32"/>
      <c r="K24" s="32">
        <f>J24*I24</f>
        <v>0</v>
      </c>
      <c r="L24" s="32">
        <f>F24-I24</f>
        <v>1</v>
      </c>
      <c r="M24" s="32">
        <f>G24</f>
        <v>37620</v>
      </c>
      <c r="N24" s="33">
        <f>M24*L24</f>
        <v>37620</v>
      </c>
      <c r="O24" s="34" t="s">
        <v>646</v>
      </c>
      <c r="P24" s="6" t="s">
        <v>159</v>
      </c>
    </row>
    <row r="25" spans="1:16" ht="89.25" customHeight="1">
      <c r="A25" s="17" t="s">
        <v>383</v>
      </c>
      <c r="B25" s="49" t="s">
        <v>473</v>
      </c>
      <c r="C25" s="5" t="s">
        <v>178</v>
      </c>
      <c r="D25" s="355" t="s">
        <v>384</v>
      </c>
      <c r="E25" s="356"/>
      <c r="F25" s="31">
        <v>1</v>
      </c>
      <c r="G25" s="32">
        <v>20000</v>
      </c>
      <c r="H25" s="216">
        <f>F25*G25</f>
        <v>20000</v>
      </c>
      <c r="I25" s="31"/>
      <c r="J25" s="32"/>
      <c r="K25" s="33">
        <f>I25*J25</f>
        <v>0</v>
      </c>
      <c r="L25" s="34">
        <f>F25-I25</f>
        <v>1</v>
      </c>
      <c r="M25" s="32">
        <f>G25</f>
        <v>20000</v>
      </c>
      <c r="N25" s="33">
        <f>H25-K25</f>
        <v>20000</v>
      </c>
      <c r="O25" s="34" t="s">
        <v>647</v>
      </c>
      <c r="P25" s="6"/>
    </row>
    <row r="26" spans="1:16" ht="89.25" customHeight="1">
      <c r="A26" s="17" t="s">
        <v>380</v>
      </c>
      <c r="B26" s="49" t="s">
        <v>473</v>
      </c>
      <c r="C26" s="5" t="s">
        <v>178</v>
      </c>
      <c r="D26" s="367" t="s">
        <v>381</v>
      </c>
      <c r="E26" s="319"/>
      <c r="F26" s="31">
        <v>1</v>
      </c>
      <c r="G26" s="32">
        <v>63000</v>
      </c>
      <c r="H26" s="216">
        <v>63000</v>
      </c>
      <c r="I26" s="31"/>
      <c r="J26" s="32"/>
      <c r="K26" s="33">
        <v>0</v>
      </c>
      <c r="L26" s="34">
        <v>1</v>
      </c>
      <c r="M26" s="32">
        <v>63000</v>
      </c>
      <c r="N26" s="33">
        <v>63000</v>
      </c>
      <c r="O26" s="34"/>
      <c r="P26" s="211" t="s">
        <v>461</v>
      </c>
    </row>
    <row r="27" spans="1:16" ht="89.25" customHeight="1">
      <c r="A27" s="151" t="s">
        <v>387</v>
      </c>
      <c r="B27" s="49" t="s">
        <v>474</v>
      </c>
      <c r="C27" s="5" t="s">
        <v>178</v>
      </c>
      <c r="D27" s="342" t="s">
        <v>388</v>
      </c>
      <c r="E27" s="343"/>
      <c r="F27" s="31">
        <v>1</v>
      </c>
      <c r="G27" s="32">
        <v>35469</v>
      </c>
      <c r="H27" s="32">
        <f>G27*F27</f>
        <v>35469</v>
      </c>
      <c r="I27" s="32"/>
      <c r="J27" s="32"/>
      <c r="K27" s="32">
        <f>J27*I27</f>
        <v>0</v>
      </c>
      <c r="L27" s="34">
        <f aca="true" t="shared" si="5" ref="L27:L33">F27-I27</f>
        <v>1</v>
      </c>
      <c r="M27" s="32">
        <f aca="true" t="shared" si="6" ref="M27:M33">G27</f>
        <v>35469</v>
      </c>
      <c r="N27" s="33">
        <f>M27*L27</f>
        <v>35469</v>
      </c>
      <c r="O27" s="34" t="s">
        <v>648</v>
      </c>
      <c r="P27" s="40"/>
    </row>
    <row r="28" spans="1:16" ht="89.25" customHeight="1">
      <c r="A28" s="17" t="s">
        <v>408</v>
      </c>
      <c r="B28" s="49" t="s">
        <v>473</v>
      </c>
      <c r="C28" s="5" t="s">
        <v>178</v>
      </c>
      <c r="D28" s="367" t="s">
        <v>409</v>
      </c>
      <c r="E28" s="319"/>
      <c r="F28" s="31">
        <v>1</v>
      </c>
      <c r="G28" s="32">
        <v>98000</v>
      </c>
      <c r="H28" s="216">
        <f>G28*F28</f>
        <v>98000</v>
      </c>
      <c r="I28" s="31"/>
      <c r="J28" s="32"/>
      <c r="K28" s="33">
        <f>J28*I28</f>
        <v>0</v>
      </c>
      <c r="L28" s="34">
        <f t="shared" si="5"/>
        <v>1</v>
      </c>
      <c r="M28" s="32">
        <f t="shared" si="6"/>
        <v>98000</v>
      </c>
      <c r="N28" s="33">
        <f>M28*L28</f>
        <v>98000</v>
      </c>
      <c r="O28" s="34"/>
      <c r="P28" s="260" t="s">
        <v>631</v>
      </c>
    </row>
    <row r="29" spans="1:16" ht="89.25" customHeight="1">
      <c r="A29" s="17" t="s">
        <v>676</v>
      </c>
      <c r="B29" s="5"/>
      <c r="C29" s="5" t="s">
        <v>677</v>
      </c>
      <c r="D29" s="355" t="s">
        <v>457</v>
      </c>
      <c r="E29" s="356"/>
      <c r="F29" s="31"/>
      <c r="G29" s="32"/>
      <c r="H29" s="32">
        <f>G29*F29</f>
        <v>0</v>
      </c>
      <c r="I29" s="32"/>
      <c r="J29" s="32"/>
      <c r="K29" s="32">
        <f>J29*I29</f>
        <v>0</v>
      </c>
      <c r="L29" s="32">
        <f>F29-I29</f>
        <v>0</v>
      </c>
      <c r="M29" s="32">
        <f>G29</f>
        <v>0</v>
      </c>
      <c r="N29" s="33">
        <f>M29*L29</f>
        <v>0</v>
      </c>
      <c r="O29" s="34" t="s">
        <v>707</v>
      </c>
      <c r="P29" s="6" t="s">
        <v>678</v>
      </c>
    </row>
    <row r="30" spans="1:16" ht="89.25" customHeight="1">
      <c r="A30" s="17" t="s">
        <v>495</v>
      </c>
      <c r="B30" s="191" t="s">
        <v>473</v>
      </c>
      <c r="C30" s="9" t="s">
        <v>178</v>
      </c>
      <c r="D30" s="355" t="s">
        <v>496</v>
      </c>
      <c r="E30" s="356"/>
      <c r="F30" s="31">
        <v>1</v>
      </c>
      <c r="G30" s="32">
        <v>79800</v>
      </c>
      <c r="H30" s="33">
        <f>F30*G30</f>
        <v>79800</v>
      </c>
      <c r="I30" s="31"/>
      <c r="J30" s="32"/>
      <c r="K30" s="33">
        <f>I30*J30</f>
        <v>0</v>
      </c>
      <c r="L30" s="31">
        <f t="shared" si="5"/>
        <v>1</v>
      </c>
      <c r="M30" s="32">
        <f t="shared" si="6"/>
        <v>79800</v>
      </c>
      <c r="N30" s="216">
        <f>H30-K30</f>
        <v>79800</v>
      </c>
      <c r="O30" s="17" t="s">
        <v>649</v>
      </c>
      <c r="P30" s="253" t="s">
        <v>497</v>
      </c>
    </row>
    <row r="31" spans="1:16" ht="89.25" customHeight="1">
      <c r="A31" s="17"/>
      <c r="B31" s="5"/>
      <c r="C31" s="5"/>
      <c r="D31" s="355"/>
      <c r="E31" s="356"/>
      <c r="F31" s="31"/>
      <c r="G31" s="32"/>
      <c r="H31" s="32">
        <f>G31*F31</f>
        <v>0</v>
      </c>
      <c r="I31" s="32"/>
      <c r="J31" s="32"/>
      <c r="K31" s="32">
        <f>J31*I31</f>
        <v>0</v>
      </c>
      <c r="L31" s="32">
        <f t="shared" si="5"/>
        <v>0</v>
      </c>
      <c r="M31" s="32">
        <f t="shared" si="6"/>
        <v>0</v>
      </c>
      <c r="N31" s="33">
        <f>M31*L31</f>
        <v>0</v>
      </c>
      <c r="O31" s="34"/>
      <c r="P31" s="6"/>
    </row>
    <row r="32" spans="1:16" ht="89.25" customHeight="1">
      <c r="A32" s="17"/>
      <c r="B32" s="5"/>
      <c r="C32" s="5"/>
      <c r="D32" s="355"/>
      <c r="E32" s="356"/>
      <c r="F32" s="31"/>
      <c r="G32" s="32"/>
      <c r="H32" s="32">
        <f>G32*F32</f>
        <v>0</v>
      </c>
      <c r="I32" s="32"/>
      <c r="J32" s="32"/>
      <c r="K32" s="32">
        <f>J32*I32</f>
        <v>0</v>
      </c>
      <c r="L32" s="32">
        <f t="shared" si="5"/>
        <v>0</v>
      </c>
      <c r="M32" s="32">
        <f t="shared" si="6"/>
        <v>0</v>
      </c>
      <c r="N32" s="33">
        <f>M32*L32</f>
        <v>0</v>
      </c>
      <c r="O32" s="34"/>
      <c r="P32" s="6"/>
    </row>
    <row r="33" spans="1:16" ht="89.25" customHeight="1" thickBot="1">
      <c r="A33" s="224"/>
      <c r="B33" s="127"/>
      <c r="C33" s="127"/>
      <c r="D33" s="375"/>
      <c r="E33" s="376"/>
      <c r="F33" s="128"/>
      <c r="G33" s="129"/>
      <c r="H33" s="129">
        <f>G33*F33</f>
        <v>0</v>
      </c>
      <c r="I33" s="129"/>
      <c r="J33" s="129"/>
      <c r="K33" s="129">
        <f>J33*I33</f>
        <v>0</v>
      </c>
      <c r="L33" s="129">
        <f t="shared" si="5"/>
        <v>0</v>
      </c>
      <c r="M33" s="129">
        <f t="shared" si="6"/>
        <v>0</v>
      </c>
      <c r="N33" s="159">
        <f>M33*L33</f>
        <v>0</v>
      </c>
      <c r="O33" s="201"/>
      <c r="P33" s="130"/>
    </row>
    <row r="34" spans="1:16" ht="15.7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225"/>
      <c r="L34" s="192"/>
      <c r="M34" s="192"/>
      <c r="N34" s="192"/>
      <c r="O34" s="192"/>
      <c r="P34" s="192"/>
    </row>
    <row r="35" spans="2:10" s="20" customFormat="1" ht="19.5" customHeight="1">
      <c r="B35" s="20" t="s">
        <v>9</v>
      </c>
      <c r="J35" s="20" t="s">
        <v>12</v>
      </c>
    </row>
    <row r="36" spans="2:10" s="20" customFormat="1" ht="19.5" customHeight="1">
      <c r="B36" s="20" t="s">
        <v>10</v>
      </c>
      <c r="J36" s="20" t="s">
        <v>13</v>
      </c>
    </row>
    <row r="37" spans="2:10" s="20" customFormat="1" ht="19.5" customHeight="1">
      <c r="B37" s="20" t="s">
        <v>11</v>
      </c>
      <c r="J37" s="20" t="s">
        <v>14</v>
      </c>
    </row>
    <row r="38" s="1" customFormat="1" ht="23.25" customHeight="1"/>
    <row r="39" s="1" customFormat="1" ht="24.75" customHeight="1"/>
    <row r="40" s="1" customFormat="1" ht="18.75"/>
    <row r="41" s="1" customFormat="1" ht="18.75"/>
  </sheetData>
  <sheetProtection/>
  <mergeCells count="39">
    <mergeCell ref="D30:E30"/>
    <mergeCell ref="D25:E25"/>
    <mergeCell ref="D29:E29"/>
    <mergeCell ref="D17:E17"/>
    <mergeCell ref="D26:E26"/>
    <mergeCell ref="C4:D4"/>
    <mergeCell ref="D23:E23"/>
    <mergeCell ref="D14:E14"/>
    <mergeCell ref="D15:E15"/>
    <mergeCell ref="G4:J4"/>
    <mergeCell ref="A6:A7"/>
    <mergeCell ref="D12:E12"/>
    <mergeCell ref="D33:E33"/>
    <mergeCell ref="D31:E31"/>
    <mergeCell ref="D32:E32"/>
    <mergeCell ref="I6:K6"/>
    <mergeCell ref="D11:E11"/>
    <mergeCell ref="D27:E27"/>
    <mergeCell ref="D24:E24"/>
    <mergeCell ref="A1:P1"/>
    <mergeCell ref="C2:D2"/>
    <mergeCell ref="C3:D3"/>
    <mergeCell ref="F3:G3"/>
    <mergeCell ref="L6:N6"/>
    <mergeCell ref="D18:E18"/>
    <mergeCell ref="D6:E7"/>
    <mergeCell ref="P3:P4"/>
    <mergeCell ref="D16:E16"/>
    <mergeCell ref="D13:E13"/>
    <mergeCell ref="P6:P7"/>
    <mergeCell ref="F6:H6"/>
    <mergeCell ref="D28:E28"/>
    <mergeCell ref="D22:E22"/>
    <mergeCell ref="D8:E8"/>
    <mergeCell ref="D9:E9"/>
    <mergeCell ref="D21:E21"/>
    <mergeCell ref="D10:E10"/>
    <mergeCell ref="D19:E19"/>
    <mergeCell ref="D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&amp;C横浜市日下地域ケアプラザ　備品Ⅰ種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view="pageLayout" zoomScaleNormal="50" zoomScaleSheetLayoutView="50" workbookViewId="0" topLeftCell="A55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5.5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6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93</v>
      </c>
      <c r="C2" s="282" t="s">
        <v>94</v>
      </c>
      <c r="D2" s="329"/>
    </row>
    <row r="3" spans="1:16" s="21" customFormat="1" ht="18" customHeight="1">
      <c r="A3" s="44" t="s">
        <v>95</v>
      </c>
      <c r="B3" s="45"/>
      <c r="C3" s="284"/>
      <c r="D3" s="333"/>
      <c r="F3" s="286" t="s">
        <v>96</v>
      </c>
      <c r="G3" s="286"/>
      <c r="O3" s="387" t="s">
        <v>56</v>
      </c>
      <c r="P3" s="287" t="s">
        <v>33</v>
      </c>
    </row>
    <row r="4" spans="1:16" s="21" customFormat="1" ht="28.5" customHeight="1" thickBot="1">
      <c r="A4" s="42" t="s">
        <v>97</v>
      </c>
      <c r="B4" s="43"/>
      <c r="C4" s="289"/>
      <c r="D4" s="336"/>
      <c r="F4" s="39"/>
      <c r="G4" s="291" t="s">
        <v>176</v>
      </c>
      <c r="H4" s="337"/>
      <c r="I4" s="337"/>
      <c r="J4" s="337"/>
      <c r="K4" s="23"/>
      <c r="O4" s="286"/>
      <c r="P4" s="288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388"/>
      <c r="F6" s="361" t="s">
        <v>5</v>
      </c>
      <c r="G6" s="362"/>
      <c r="H6" s="363"/>
      <c r="I6" s="361" t="s">
        <v>6</v>
      </c>
      <c r="J6" s="362"/>
      <c r="K6" s="363"/>
      <c r="L6" s="361" t="s">
        <v>7</v>
      </c>
      <c r="M6" s="362"/>
      <c r="N6" s="363"/>
      <c r="O6" s="12" t="s">
        <v>8</v>
      </c>
      <c r="P6" s="296" t="s">
        <v>98</v>
      </c>
    </row>
    <row r="7" spans="1:16" s="4" customFormat="1" ht="24.75" customHeight="1" thickBot="1">
      <c r="A7" s="328"/>
      <c r="B7" s="11" t="s">
        <v>2</v>
      </c>
      <c r="C7" s="11" t="s">
        <v>4</v>
      </c>
      <c r="D7" s="330"/>
      <c r="E7" s="389"/>
      <c r="F7" s="53" t="s">
        <v>16</v>
      </c>
      <c r="G7" s="49" t="s">
        <v>18</v>
      </c>
      <c r="H7" s="137" t="s">
        <v>17</v>
      </c>
      <c r="I7" s="53" t="s">
        <v>16</v>
      </c>
      <c r="J7" s="49" t="s">
        <v>18</v>
      </c>
      <c r="K7" s="137" t="s">
        <v>17</v>
      </c>
      <c r="L7" s="53" t="s">
        <v>16</v>
      </c>
      <c r="M7" s="49" t="s">
        <v>18</v>
      </c>
      <c r="N7" s="137" t="s">
        <v>17</v>
      </c>
      <c r="O7" s="13" t="s">
        <v>2</v>
      </c>
      <c r="P7" s="324"/>
    </row>
    <row r="8" spans="1:16" ht="66.75" customHeight="1">
      <c r="A8" s="16" t="s">
        <v>100</v>
      </c>
      <c r="B8" s="5"/>
      <c r="C8" s="9" t="s">
        <v>30</v>
      </c>
      <c r="D8" s="338" t="s">
        <v>82</v>
      </c>
      <c r="E8" s="383"/>
      <c r="F8" s="31">
        <v>1</v>
      </c>
      <c r="G8" s="32">
        <v>130000</v>
      </c>
      <c r="H8" s="33">
        <f>F8*G8</f>
        <v>130000</v>
      </c>
      <c r="I8" s="31"/>
      <c r="J8" s="32"/>
      <c r="K8" s="33">
        <f>I8*J8</f>
        <v>0</v>
      </c>
      <c r="L8" s="31">
        <f>F8-I8</f>
        <v>1</v>
      </c>
      <c r="M8" s="32">
        <f>G8</f>
        <v>130000</v>
      </c>
      <c r="N8" s="33">
        <f>H8-K8</f>
        <v>130000</v>
      </c>
      <c r="O8" s="34" t="s">
        <v>668</v>
      </c>
      <c r="P8" s="6" t="s">
        <v>177</v>
      </c>
    </row>
    <row r="9" spans="1:16" ht="87.75" customHeight="1">
      <c r="A9" s="17" t="s">
        <v>100</v>
      </c>
      <c r="B9" s="5"/>
      <c r="C9" s="5" t="s">
        <v>30</v>
      </c>
      <c r="D9" s="338" t="s">
        <v>83</v>
      </c>
      <c r="E9" s="356"/>
      <c r="F9" s="31">
        <v>1</v>
      </c>
      <c r="G9" s="32">
        <v>4500</v>
      </c>
      <c r="H9" s="33">
        <f>F9*G9</f>
        <v>4500</v>
      </c>
      <c r="I9" s="31"/>
      <c r="J9" s="32"/>
      <c r="K9" s="33">
        <f>I9*J9</f>
        <v>0</v>
      </c>
      <c r="L9" s="31">
        <f>F9-I9</f>
        <v>1</v>
      </c>
      <c r="M9" s="32">
        <f>G9</f>
        <v>4500</v>
      </c>
      <c r="N9" s="33">
        <f>H9-K9</f>
        <v>4500</v>
      </c>
      <c r="O9" s="34" t="s">
        <v>669</v>
      </c>
      <c r="P9" s="6" t="s">
        <v>177</v>
      </c>
    </row>
    <row r="10" spans="1:16" ht="66.75" customHeight="1">
      <c r="A10" s="17" t="s">
        <v>99</v>
      </c>
      <c r="B10" s="5"/>
      <c r="C10" s="5" t="s">
        <v>30</v>
      </c>
      <c r="D10" s="317" t="s">
        <v>59</v>
      </c>
      <c r="E10" s="384"/>
      <c r="F10" s="31">
        <v>1</v>
      </c>
      <c r="G10" s="32">
        <v>15000</v>
      </c>
      <c r="H10" s="33">
        <f aca="true" t="shared" si="0" ref="H10:H44">F10*G10</f>
        <v>15000</v>
      </c>
      <c r="I10" s="31"/>
      <c r="J10" s="32"/>
      <c r="K10" s="33">
        <f aca="true" t="shared" si="1" ref="K10:K44">I10*J10</f>
        <v>0</v>
      </c>
      <c r="L10" s="31">
        <f aca="true" t="shared" si="2" ref="L10:L44">F10-I10</f>
        <v>1</v>
      </c>
      <c r="M10" s="32">
        <f aca="true" t="shared" si="3" ref="M10:M44">G10</f>
        <v>15000</v>
      </c>
      <c r="N10" s="33">
        <f aca="true" t="shared" si="4" ref="N10:N43">H10-K10</f>
        <v>15000</v>
      </c>
      <c r="O10" s="34"/>
      <c r="P10" s="212" t="s">
        <v>417</v>
      </c>
    </row>
    <row r="11" spans="1:16" ht="66.75" customHeight="1">
      <c r="A11" s="17" t="s">
        <v>100</v>
      </c>
      <c r="B11" s="5"/>
      <c r="C11" s="5" t="s">
        <v>30</v>
      </c>
      <c r="D11" s="317" t="s">
        <v>57</v>
      </c>
      <c r="E11" s="384"/>
      <c r="F11" s="31">
        <v>2</v>
      </c>
      <c r="G11" s="32">
        <v>25500</v>
      </c>
      <c r="H11" s="33">
        <f t="shared" si="0"/>
        <v>51000</v>
      </c>
      <c r="I11" s="31"/>
      <c r="J11" s="32"/>
      <c r="K11" s="33">
        <f t="shared" si="1"/>
        <v>0</v>
      </c>
      <c r="L11" s="31">
        <f t="shared" si="2"/>
        <v>2</v>
      </c>
      <c r="M11" s="32">
        <f t="shared" si="3"/>
        <v>25500</v>
      </c>
      <c r="N11" s="33">
        <f t="shared" si="4"/>
        <v>51000</v>
      </c>
      <c r="O11" s="34"/>
      <c r="P11" s="213" t="s">
        <v>418</v>
      </c>
    </row>
    <row r="12" spans="1:16" ht="66.75" customHeight="1">
      <c r="A12" s="17" t="s">
        <v>100</v>
      </c>
      <c r="B12" s="5"/>
      <c r="C12" s="5" t="s">
        <v>30</v>
      </c>
      <c r="D12" s="317" t="s">
        <v>63</v>
      </c>
      <c r="E12" s="384"/>
      <c r="F12" s="31">
        <v>2</v>
      </c>
      <c r="G12" s="32">
        <v>69000</v>
      </c>
      <c r="H12" s="33">
        <f t="shared" si="0"/>
        <v>138000</v>
      </c>
      <c r="I12" s="31"/>
      <c r="J12" s="32"/>
      <c r="K12" s="33">
        <f t="shared" si="1"/>
        <v>0</v>
      </c>
      <c r="L12" s="31">
        <f t="shared" si="2"/>
        <v>2</v>
      </c>
      <c r="M12" s="32">
        <f t="shared" si="3"/>
        <v>69000</v>
      </c>
      <c r="N12" s="33">
        <f t="shared" si="4"/>
        <v>138000</v>
      </c>
      <c r="O12" s="34"/>
      <c r="P12" s="212" t="s">
        <v>419</v>
      </c>
    </row>
    <row r="13" spans="1:16" ht="66.75" customHeight="1">
      <c r="A13" s="17" t="s">
        <v>100</v>
      </c>
      <c r="B13" s="5"/>
      <c r="C13" s="5" t="s">
        <v>30</v>
      </c>
      <c r="D13" s="338" t="s">
        <v>64</v>
      </c>
      <c r="E13" s="383"/>
      <c r="F13" s="31">
        <v>1</v>
      </c>
      <c r="G13" s="32">
        <v>198000</v>
      </c>
      <c r="H13" s="33">
        <f t="shared" si="0"/>
        <v>198000</v>
      </c>
      <c r="I13" s="31"/>
      <c r="J13" s="32"/>
      <c r="K13" s="33">
        <f t="shared" si="1"/>
        <v>0</v>
      </c>
      <c r="L13" s="31">
        <f t="shared" si="2"/>
        <v>1</v>
      </c>
      <c r="M13" s="32">
        <f t="shared" si="3"/>
        <v>198000</v>
      </c>
      <c r="N13" s="33">
        <f t="shared" si="4"/>
        <v>198000</v>
      </c>
      <c r="O13" s="34" t="s">
        <v>670</v>
      </c>
      <c r="P13" s="6" t="s">
        <v>205</v>
      </c>
    </row>
    <row r="14" spans="1:16" ht="134.25" customHeight="1">
      <c r="A14" s="17" t="s">
        <v>101</v>
      </c>
      <c r="B14" s="5"/>
      <c r="C14" s="5" t="s">
        <v>30</v>
      </c>
      <c r="D14" s="338" t="s">
        <v>65</v>
      </c>
      <c r="E14" s="383"/>
      <c r="F14" s="31">
        <v>1</v>
      </c>
      <c r="G14" s="32">
        <v>56700</v>
      </c>
      <c r="H14" s="33">
        <f t="shared" si="0"/>
        <v>56700</v>
      </c>
      <c r="I14" s="31"/>
      <c r="J14" s="32"/>
      <c r="K14" s="33">
        <f t="shared" si="1"/>
        <v>0</v>
      </c>
      <c r="L14" s="31">
        <f t="shared" si="2"/>
        <v>1</v>
      </c>
      <c r="M14" s="32">
        <f t="shared" si="3"/>
        <v>56700</v>
      </c>
      <c r="N14" s="33">
        <f t="shared" si="4"/>
        <v>56700</v>
      </c>
      <c r="O14" s="34" t="s">
        <v>671</v>
      </c>
      <c r="P14" s="6" t="s">
        <v>205</v>
      </c>
    </row>
    <row r="15" spans="1:16" ht="104.25" customHeight="1">
      <c r="A15" s="17" t="s">
        <v>100</v>
      </c>
      <c r="B15" s="5"/>
      <c r="C15" s="5" t="s">
        <v>30</v>
      </c>
      <c r="D15" s="338" t="s">
        <v>66</v>
      </c>
      <c r="E15" s="383"/>
      <c r="F15" s="31">
        <v>1</v>
      </c>
      <c r="G15" s="32">
        <v>50000</v>
      </c>
      <c r="H15" s="33">
        <f t="shared" si="0"/>
        <v>50000</v>
      </c>
      <c r="I15" s="31"/>
      <c r="J15" s="32"/>
      <c r="K15" s="33">
        <f t="shared" si="1"/>
        <v>0</v>
      </c>
      <c r="L15" s="31">
        <f t="shared" si="2"/>
        <v>1</v>
      </c>
      <c r="M15" s="32">
        <f t="shared" si="3"/>
        <v>50000</v>
      </c>
      <c r="N15" s="33">
        <f t="shared" si="4"/>
        <v>50000</v>
      </c>
      <c r="O15" s="34" t="s">
        <v>672</v>
      </c>
      <c r="P15" s="6" t="s">
        <v>205</v>
      </c>
    </row>
    <row r="16" spans="1:16" ht="66.75" customHeight="1">
      <c r="A16" s="17" t="s">
        <v>100</v>
      </c>
      <c r="B16" s="5"/>
      <c r="C16" s="5" t="s">
        <v>30</v>
      </c>
      <c r="D16" s="317" t="s">
        <v>67</v>
      </c>
      <c r="E16" s="384"/>
      <c r="F16" s="31">
        <v>1</v>
      </c>
      <c r="G16" s="32">
        <v>30000</v>
      </c>
      <c r="H16" s="33">
        <f t="shared" si="0"/>
        <v>30000</v>
      </c>
      <c r="I16" s="31"/>
      <c r="J16" s="32"/>
      <c r="K16" s="33">
        <f t="shared" si="1"/>
        <v>0</v>
      </c>
      <c r="L16" s="31">
        <f t="shared" si="2"/>
        <v>1</v>
      </c>
      <c r="M16" s="32">
        <f t="shared" si="3"/>
        <v>30000</v>
      </c>
      <c r="N16" s="33">
        <f t="shared" si="4"/>
        <v>30000</v>
      </c>
      <c r="O16" s="34"/>
      <c r="P16" s="212" t="s">
        <v>420</v>
      </c>
    </row>
    <row r="17" spans="1:16" ht="66.75" customHeight="1">
      <c r="A17" s="17" t="s">
        <v>100</v>
      </c>
      <c r="B17" s="5"/>
      <c r="C17" s="5" t="s">
        <v>30</v>
      </c>
      <c r="D17" s="338" t="s">
        <v>68</v>
      </c>
      <c r="E17" s="383"/>
      <c r="F17" s="31">
        <v>1</v>
      </c>
      <c r="G17" s="32">
        <v>48000</v>
      </c>
      <c r="H17" s="33">
        <f t="shared" si="0"/>
        <v>48000</v>
      </c>
      <c r="I17" s="31"/>
      <c r="J17" s="32"/>
      <c r="K17" s="33">
        <f t="shared" si="1"/>
        <v>0</v>
      </c>
      <c r="L17" s="31">
        <f t="shared" si="2"/>
        <v>1</v>
      </c>
      <c r="M17" s="32">
        <f t="shared" si="3"/>
        <v>48000</v>
      </c>
      <c r="N17" s="33">
        <f t="shared" si="4"/>
        <v>48000</v>
      </c>
      <c r="O17" s="227" t="s">
        <v>673</v>
      </c>
      <c r="P17" s="6" t="s">
        <v>205</v>
      </c>
    </row>
    <row r="18" spans="1:16" ht="66.75" customHeight="1">
      <c r="A18" s="17" t="s">
        <v>100</v>
      </c>
      <c r="B18" s="5"/>
      <c r="C18" s="5" t="s">
        <v>30</v>
      </c>
      <c r="D18" s="338" t="s">
        <v>206</v>
      </c>
      <c r="E18" s="383"/>
      <c r="F18" s="31">
        <v>1</v>
      </c>
      <c r="G18" s="32">
        <v>111000</v>
      </c>
      <c r="H18" s="33">
        <f t="shared" si="0"/>
        <v>111000</v>
      </c>
      <c r="I18" s="31"/>
      <c r="J18" s="164"/>
      <c r="K18" s="33">
        <f t="shared" si="1"/>
        <v>0</v>
      </c>
      <c r="L18" s="31">
        <f t="shared" si="2"/>
        <v>1</v>
      </c>
      <c r="M18" s="32">
        <f t="shared" si="3"/>
        <v>111000</v>
      </c>
      <c r="N18" s="33">
        <f t="shared" si="4"/>
        <v>111000</v>
      </c>
      <c r="O18" s="278" t="s">
        <v>703</v>
      </c>
      <c r="P18" s="6" t="s">
        <v>205</v>
      </c>
    </row>
    <row r="19" spans="1:16" ht="66.75" customHeight="1">
      <c r="A19" s="17" t="s">
        <v>100</v>
      </c>
      <c r="B19" s="5"/>
      <c r="C19" s="5" t="s">
        <v>30</v>
      </c>
      <c r="D19" s="338" t="s">
        <v>207</v>
      </c>
      <c r="E19" s="383"/>
      <c r="F19" s="31">
        <v>1</v>
      </c>
      <c r="G19" s="32">
        <v>111000</v>
      </c>
      <c r="H19" s="33">
        <f t="shared" si="0"/>
        <v>111000</v>
      </c>
      <c r="I19" s="31"/>
      <c r="J19" s="164"/>
      <c r="K19" s="33">
        <f t="shared" si="1"/>
        <v>0</v>
      </c>
      <c r="L19" s="31">
        <f t="shared" si="2"/>
        <v>1</v>
      </c>
      <c r="M19" s="32">
        <f t="shared" si="3"/>
        <v>111000</v>
      </c>
      <c r="N19" s="33">
        <f t="shared" si="4"/>
        <v>111000</v>
      </c>
      <c r="O19" s="227" t="s">
        <v>702</v>
      </c>
      <c r="P19" s="6" t="s">
        <v>205</v>
      </c>
    </row>
    <row r="20" spans="1:16" ht="66.75" customHeight="1">
      <c r="A20" s="17" t="s">
        <v>100</v>
      </c>
      <c r="B20" s="5"/>
      <c r="C20" s="5" t="s">
        <v>30</v>
      </c>
      <c r="D20" s="338" t="s">
        <v>71</v>
      </c>
      <c r="E20" s="383"/>
      <c r="F20" s="31">
        <v>1</v>
      </c>
      <c r="G20" s="32">
        <v>145000</v>
      </c>
      <c r="H20" s="33">
        <f t="shared" si="0"/>
        <v>145000</v>
      </c>
      <c r="I20" s="31"/>
      <c r="J20" s="164"/>
      <c r="K20" s="33">
        <f t="shared" si="1"/>
        <v>0</v>
      </c>
      <c r="L20" s="31">
        <f t="shared" si="2"/>
        <v>1</v>
      </c>
      <c r="M20" s="32">
        <f t="shared" si="3"/>
        <v>145000</v>
      </c>
      <c r="N20" s="33">
        <f t="shared" si="4"/>
        <v>145000</v>
      </c>
      <c r="O20" s="227" t="s">
        <v>704</v>
      </c>
      <c r="P20" s="6" t="s">
        <v>205</v>
      </c>
    </row>
    <row r="21" spans="1:16" ht="66.75" customHeight="1">
      <c r="A21" s="17" t="s">
        <v>100</v>
      </c>
      <c r="B21" s="5"/>
      <c r="C21" s="5" t="s">
        <v>30</v>
      </c>
      <c r="D21" s="338" t="s">
        <v>208</v>
      </c>
      <c r="E21" s="383"/>
      <c r="F21" s="31">
        <v>2</v>
      </c>
      <c r="G21" s="32">
        <v>80000</v>
      </c>
      <c r="H21" s="33">
        <f t="shared" si="0"/>
        <v>160000</v>
      </c>
      <c r="I21" s="31"/>
      <c r="J21" s="279"/>
      <c r="K21" s="33">
        <f t="shared" si="1"/>
        <v>0</v>
      </c>
      <c r="L21" s="31">
        <f t="shared" si="2"/>
        <v>2</v>
      </c>
      <c r="M21" s="32">
        <f t="shared" si="3"/>
        <v>80000</v>
      </c>
      <c r="N21" s="33">
        <f t="shared" si="4"/>
        <v>160000</v>
      </c>
      <c r="O21" s="278" t="s">
        <v>705</v>
      </c>
      <c r="P21" s="40" t="s">
        <v>209</v>
      </c>
    </row>
    <row r="22" spans="1:16" ht="89.25" customHeight="1">
      <c r="A22" s="17" t="s">
        <v>100</v>
      </c>
      <c r="B22" s="5"/>
      <c r="C22" s="5" t="s">
        <v>30</v>
      </c>
      <c r="D22" s="338" t="s">
        <v>72</v>
      </c>
      <c r="E22" s="383"/>
      <c r="F22" s="31">
        <v>1</v>
      </c>
      <c r="G22" s="32">
        <v>111000</v>
      </c>
      <c r="H22" s="33">
        <f t="shared" si="0"/>
        <v>111000</v>
      </c>
      <c r="I22" s="31"/>
      <c r="J22" s="279"/>
      <c r="K22" s="33">
        <f t="shared" si="1"/>
        <v>0</v>
      </c>
      <c r="L22" s="31">
        <f t="shared" si="2"/>
        <v>1</v>
      </c>
      <c r="M22" s="32">
        <f t="shared" si="3"/>
        <v>111000</v>
      </c>
      <c r="N22" s="33">
        <f t="shared" si="4"/>
        <v>111000</v>
      </c>
      <c r="O22" s="227" t="s">
        <v>706</v>
      </c>
      <c r="P22" s="6" t="s">
        <v>205</v>
      </c>
    </row>
    <row r="23" spans="1:16" ht="94.5" customHeight="1">
      <c r="A23" s="17" t="s">
        <v>100</v>
      </c>
      <c r="B23" s="5"/>
      <c r="C23" s="5" t="s">
        <v>30</v>
      </c>
      <c r="D23" s="338" t="s">
        <v>73</v>
      </c>
      <c r="E23" s="383"/>
      <c r="F23" s="31">
        <v>2</v>
      </c>
      <c r="G23" s="32">
        <v>15000</v>
      </c>
      <c r="H23" s="33">
        <f t="shared" si="0"/>
        <v>30000</v>
      </c>
      <c r="I23" s="31"/>
      <c r="J23" s="32"/>
      <c r="K23" s="33">
        <f t="shared" si="1"/>
        <v>0</v>
      </c>
      <c r="L23" s="31">
        <f t="shared" si="2"/>
        <v>2</v>
      </c>
      <c r="M23" s="32">
        <f t="shared" si="3"/>
        <v>15000</v>
      </c>
      <c r="N23" s="33">
        <f t="shared" si="4"/>
        <v>30000</v>
      </c>
      <c r="O23" s="239" t="s">
        <v>679</v>
      </c>
      <c r="P23" s="6" t="s">
        <v>205</v>
      </c>
    </row>
    <row r="24" spans="1:16" ht="66.75" customHeight="1">
      <c r="A24" s="17" t="s">
        <v>87</v>
      </c>
      <c r="B24" s="5"/>
      <c r="C24" s="5" t="s">
        <v>30</v>
      </c>
      <c r="D24" s="315" t="s">
        <v>89</v>
      </c>
      <c r="E24" s="386"/>
      <c r="F24" s="31">
        <v>3</v>
      </c>
      <c r="G24" s="32">
        <v>53900</v>
      </c>
      <c r="H24" s="33">
        <f t="shared" si="0"/>
        <v>161700</v>
      </c>
      <c r="I24" s="31"/>
      <c r="J24" s="32"/>
      <c r="K24" s="33">
        <f t="shared" si="1"/>
        <v>0</v>
      </c>
      <c r="L24" s="31">
        <f t="shared" si="2"/>
        <v>3</v>
      </c>
      <c r="M24" s="32">
        <f t="shared" si="3"/>
        <v>53900</v>
      </c>
      <c r="N24" s="33">
        <f t="shared" si="4"/>
        <v>161700</v>
      </c>
      <c r="O24" s="239" t="s">
        <v>680</v>
      </c>
      <c r="P24" s="6" t="s">
        <v>159</v>
      </c>
    </row>
    <row r="25" spans="1:16" ht="66.75" customHeight="1">
      <c r="A25" s="17" t="s">
        <v>87</v>
      </c>
      <c r="B25" s="5"/>
      <c r="C25" s="5" t="s">
        <v>30</v>
      </c>
      <c r="D25" s="307" t="s">
        <v>103</v>
      </c>
      <c r="E25" s="382"/>
      <c r="F25" s="31">
        <v>1</v>
      </c>
      <c r="G25" s="32">
        <v>34800</v>
      </c>
      <c r="H25" s="33">
        <f t="shared" si="0"/>
        <v>34800</v>
      </c>
      <c r="I25" s="31"/>
      <c r="J25" s="32"/>
      <c r="K25" s="33">
        <f t="shared" si="1"/>
        <v>0</v>
      </c>
      <c r="L25" s="31">
        <f t="shared" si="2"/>
        <v>1</v>
      </c>
      <c r="M25" s="32">
        <f t="shared" si="3"/>
        <v>34800</v>
      </c>
      <c r="N25" s="33">
        <f t="shared" si="4"/>
        <v>34800</v>
      </c>
      <c r="O25" s="34" t="s">
        <v>681</v>
      </c>
      <c r="P25" s="6" t="s">
        <v>159</v>
      </c>
    </row>
    <row r="26" spans="1:16" ht="90.75" customHeight="1">
      <c r="A26" s="17" t="s">
        <v>87</v>
      </c>
      <c r="B26" s="5"/>
      <c r="C26" s="5" t="s">
        <v>30</v>
      </c>
      <c r="D26" s="313" t="s">
        <v>104</v>
      </c>
      <c r="E26" s="314"/>
      <c r="F26" s="31">
        <v>1</v>
      </c>
      <c r="G26" s="32">
        <v>68100</v>
      </c>
      <c r="H26" s="33">
        <f t="shared" si="0"/>
        <v>68100</v>
      </c>
      <c r="I26" s="31"/>
      <c r="J26" s="32"/>
      <c r="K26" s="33">
        <f t="shared" si="1"/>
        <v>0</v>
      </c>
      <c r="L26" s="31">
        <f t="shared" si="2"/>
        <v>1</v>
      </c>
      <c r="M26" s="32">
        <f t="shared" si="3"/>
        <v>68100</v>
      </c>
      <c r="N26" s="33">
        <f t="shared" si="4"/>
        <v>68100</v>
      </c>
      <c r="O26" s="239" t="s">
        <v>682</v>
      </c>
      <c r="P26" s="6" t="s">
        <v>159</v>
      </c>
    </row>
    <row r="27" spans="1:16" ht="90.75" customHeight="1">
      <c r="A27" s="17" t="s">
        <v>87</v>
      </c>
      <c r="B27" s="5"/>
      <c r="C27" s="5" t="s">
        <v>30</v>
      </c>
      <c r="D27" s="307" t="s">
        <v>105</v>
      </c>
      <c r="E27" s="382"/>
      <c r="F27" s="31">
        <v>2</v>
      </c>
      <c r="G27" s="32">
        <v>95000</v>
      </c>
      <c r="H27" s="33">
        <f t="shared" si="0"/>
        <v>190000</v>
      </c>
      <c r="I27" s="31"/>
      <c r="J27" s="32"/>
      <c r="K27" s="33">
        <f t="shared" si="1"/>
        <v>0</v>
      </c>
      <c r="L27" s="31">
        <f t="shared" si="2"/>
        <v>2</v>
      </c>
      <c r="M27" s="32">
        <f t="shared" si="3"/>
        <v>95000</v>
      </c>
      <c r="N27" s="33">
        <f t="shared" si="4"/>
        <v>190000</v>
      </c>
      <c r="O27" s="239" t="s">
        <v>683</v>
      </c>
      <c r="P27" s="6" t="s">
        <v>159</v>
      </c>
    </row>
    <row r="28" spans="1:16" ht="66.75" customHeight="1">
      <c r="A28" s="17" t="s">
        <v>87</v>
      </c>
      <c r="B28" s="5"/>
      <c r="C28" s="5" t="s">
        <v>30</v>
      </c>
      <c r="D28" s="315" t="s">
        <v>116</v>
      </c>
      <c r="E28" s="327"/>
      <c r="F28" s="31">
        <v>1</v>
      </c>
      <c r="G28" s="32">
        <v>61800</v>
      </c>
      <c r="H28" s="33">
        <f t="shared" si="0"/>
        <v>61800</v>
      </c>
      <c r="I28" s="31"/>
      <c r="J28" s="32"/>
      <c r="K28" s="33">
        <f t="shared" si="1"/>
        <v>0</v>
      </c>
      <c r="L28" s="31">
        <f t="shared" si="2"/>
        <v>1</v>
      </c>
      <c r="M28" s="32">
        <f t="shared" si="3"/>
        <v>61800</v>
      </c>
      <c r="N28" s="33">
        <f t="shared" si="4"/>
        <v>61800</v>
      </c>
      <c r="O28" s="34" t="s">
        <v>684</v>
      </c>
      <c r="P28" s="6" t="s">
        <v>159</v>
      </c>
    </row>
    <row r="29" spans="1:16" ht="66.75" customHeight="1">
      <c r="A29" s="17" t="s">
        <v>87</v>
      </c>
      <c r="B29" s="5"/>
      <c r="C29" s="5" t="s">
        <v>30</v>
      </c>
      <c r="D29" s="307" t="s">
        <v>120</v>
      </c>
      <c r="E29" s="382"/>
      <c r="F29" s="31">
        <v>1</v>
      </c>
      <c r="G29" s="32">
        <v>60000</v>
      </c>
      <c r="H29" s="33">
        <f t="shared" si="0"/>
        <v>60000</v>
      </c>
      <c r="I29" s="31"/>
      <c r="J29" s="32"/>
      <c r="K29" s="33">
        <f t="shared" si="1"/>
        <v>0</v>
      </c>
      <c r="L29" s="31">
        <f t="shared" si="2"/>
        <v>1</v>
      </c>
      <c r="M29" s="32">
        <f t="shared" si="3"/>
        <v>60000</v>
      </c>
      <c r="N29" s="33">
        <f t="shared" si="4"/>
        <v>60000</v>
      </c>
      <c r="O29" s="34" t="s">
        <v>685</v>
      </c>
      <c r="P29" s="6" t="s">
        <v>159</v>
      </c>
    </row>
    <row r="30" spans="1:16" ht="66.75" customHeight="1">
      <c r="A30" s="17" t="s">
        <v>87</v>
      </c>
      <c r="B30" s="5"/>
      <c r="C30" s="5" t="s">
        <v>30</v>
      </c>
      <c r="D30" s="307" t="s">
        <v>121</v>
      </c>
      <c r="E30" s="382"/>
      <c r="F30" s="31">
        <v>1</v>
      </c>
      <c r="G30" s="32">
        <v>28000</v>
      </c>
      <c r="H30" s="33">
        <f t="shared" si="0"/>
        <v>28000</v>
      </c>
      <c r="I30" s="31"/>
      <c r="J30" s="32"/>
      <c r="K30" s="33">
        <f t="shared" si="1"/>
        <v>0</v>
      </c>
      <c r="L30" s="31">
        <f t="shared" si="2"/>
        <v>1</v>
      </c>
      <c r="M30" s="32">
        <f t="shared" si="3"/>
        <v>28000</v>
      </c>
      <c r="N30" s="33">
        <f t="shared" si="4"/>
        <v>28000</v>
      </c>
      <c r="O30" s="34" t="s">
        <v>686</v>
      </c>
      <c r="P30" s="6" t="s">
        <v>159</v>
      </c>
    </row>
    <row r="31" spans="1:16" ht="66.75" customHeight="1">
      <c r="A31" s="17" t="s">
        <v>87</v>
      </c>
      <c r="B31" s="5"/>
      <c r="C31" s="5" t="s">
        <v>30</v>
      </c>
      <c r="D31" s="307" t="s">
        <v>128</v>
      </c>
      <c r="E31" s="382"/>
      <c r="F31" s="31">
        <v>2</v>
      </c>
      <c r="G31" s="32">
        <v>27000</v>
      </c>
      <c r="H31" s="33">
        <f t="shared" si="0"/>
        <v>54000</v>
      </c>
      <c r="I31" s="31"/>
      <c r="J31" s="32"/>
      <c r="K31" s="33">
        <f t="shared" si="1"/>
        <v>0</v>
      </c>
      <c r="L31" s="31">
        <f t="shared" si="2"/>
        <v>2</v>
      </c>
      <c r="M31" s="32">
        <f t="shared" si="3"/>
        <v>27000</v>
      </c>
      <c r="N31" s="33">
        <f t="shared" si="4"/>
        <v>54000</v>
      </c>
      <c r="O31" s="239" t="s">
        <v>687</v>
      </c>
      <c r="P31" s="6" t="s">
        <v>159</v>
      </c>
    </row>
    <row r="32" spans="1:16" ht="66.75" customHeight="1">
      <c r="A32" s="17" t="s">
        <v>87</v>
      </c>
      <c r="B32" s="5"/>
      <c r="C32" s="5" t="s">
        <v>30</v>
      </c>
      <c r="D32" s="313" t="s">
        <v>137</v>
      </c>
      <c r="E32" s="314"/>
      <c r="F32" s="31">
        <v>1</v>
      </c>
      <c r="G32" s="32">
        <v>25100</v>
      </c>
      <c r="H32" s="33">
        <f t="shared" si="0"/>
        <v>25100</v>
      </c>
      <c r="I32" s="31"/>
      <c r="J32" s="32"/>
      <c r="K32" s="33">
        <f t="shared" si="1"/>
        <v>0</v>
      </c>
      <c r="L32" s="31">
        <f t="shared" si="2"/>
        <v>1</v>
      </c>
      <c r="M32" s="32">
        <f t="shared" si="3"/>
        <v>25100</v>
      </c>
      <c r="N32" s="33">
        <f t="shared" si="4"/>
        <v>25100</v>
      </c>
      <c r="O32" s="34" t="s">
        <v>688</v>
      </c>
      <c r="P32" s="273" t="s">
        <v>466</v>
      </c>
    </row>
    <row r="33" spans="1:16" ht="66.75" customHeight="1">
      <c r="A33" s="17" t="s">
        <v>107</v>
      </c>
      <c r="B33" s="5"/>
      <c r="C33" s="5" t="s">
        <v>30</v>
      </c>
      <c r="D33" s="313" t="s">
        <v>142</v>
      </c>
      <c r="E33" s="314"/>
      <c r="F33" s="31">
        <v>1</v>
      </c>
      <c r="G33" s="32">
        <v>72500</v>
      </c>
      <c r="H33" s="33">
        <f t="shared" si="0"/>
        <v>72500</v>
      </c>
      <c r="I33" s="31"/>
      <c r="J33" s="32"/>
      <c r="K33" s="33">
        <f t="shared" si="1"/>
        <v>0</v>
      </c>
      <c r="L33" s="31">
        <f t="shared" si="2"/>
        <v>1</v>
      </c>
      <c r="M33" s="32">
        <f t="shared" si="3"/>
        <v>72500</v>
      </c>
      <c r="N33" s="33">
        <f t="shared" si="4"/>
        <v>72500</v>
      </c>
      <c r="O33" s="34" t="s">
        <v>689</v>
      </c>
      <c r="P33" s="6" t="s">
        <v>159</v>
      </c>
    </row>
    <row r="34" spans="1:16" ht="83.25" customHeight="1">
      <c r="A34" s="17" t="s">
        <v>87</v>
      </c>
      <c r="B34" s="5"/>
      <c r="C34" s="5" t="s">
        <v>30</v>
      </c>
      <c r="D34" s="313" t="s">
        <v>210</v>
      </c>
      <c r="E34" s="379"/>
      <c r="F34" s="31">
        <v>1</v>
      </c>
      <c r="G34" s="32">
        <v>59700</v>
      </c>
      <c r="H34" s="33">
        <f t="shared" si="0"/>
        <v>59700</v>
      </c>
      <c r="I34" s="31"/>
      <c r="J34" s="32"/>
      <c r="K34" s="33"/>
      <c r="L34" s="31">
        <f t="shared" si="2"/>
        <v>1</v>
      </c>
      <c r="M34" s="32">
        <f t="shared" si="3"/>
        <v>59700</v>
      </c>
      <c r="N34" s="33">
        <f t="shared" si="4"/>
        <v>59700</v>
      </c>
      <c r="O34" s="34" t="s">
        <v>690</v>
      </c>
      <c r="P34" s="6" t="s">
        <v>159</v>
      </c>
    </row>
    <row r="35" spans="1:16" ht="159.75" customHeight="1">
      <c r="A35" s="17" t="s">
        <v>87</v>
      </c>
      <c r="B35" s="5"/>
      <c r="C35" s="5" t="s">
        <v>30</v>
      </c>
      <c r="D35" s="313" t="s">
        <v>211</v>
      </c>
      <c r="E35" s="314"/>
      <c r="F35" s="31">
        <v>5</v>
      </c>
      <c r="G35" s="32">
        <v>165000</v>
      </c>
      <c r="H35" s="33">
        <f t="shared" si="0"/>
        <v>825000</v>
      </c>
      <c r="I35" s="31"/>
      <c r="J35" s="32"/>
      <c r="K35" s="33">
        <f t="shared" si="1"/>
        <v>0</v>
      </c>
      <c r="L35" s="31">
        <f t="shared" si="2"/>
        <v>5</v>
      </c>
      <c r="M35" s="32">
        <f t="shared" si="3"/>
        <v>165000</v>
      </c>
      <c r="N35" s="33">
        <f t="shared" si="4"/>
        <v>825000</v>
      </c>
      <c r="O35" s="280" t="s">
        <v>700</v>
      </c>
      <c r="P35" s="6" t="s">
        <v>159</v>
      </c>
    </row>
    <row r="36" spans="1:16" ht="188.25" customHeight="1">
      <c r="A36" s="17" t="s">
        <v>87</v>
      </c>
      <c r="B36" s="5"/>
      <c r="C36" s="5" t="s">
        <v>30</v>
      </c>
      <c r="D36" s="313" t="s">
        <v>143</v>
      </c>
      <c r="E36" s="314"/>
      <c r="F36" s="31">
        <v>30</v>
      </c>
      <c r="G36" s="32">
        <v>57000</v>
      </c>
      <c r="H36" s="33">
        <f t="shared" si="0"/>
        <v>1710000</v>
      </c>
      <c r="I36" s="31"/>
      <c r="J36" s="32"/>
      <c r="K36" s="33">
        <f t="shared" si="1"/>
        <v>0</v>
      </c>
      <c r="L36" s="31">
        <f t="shared" si="2"/>
        <v>30</v>
      </c>
      <c r="M36" s="32">
        <f t="shared" si="3"/>
        <v>57000</v>
      </c>
      <c r="N36" s="33">
        <f t="shared" si="4"/>
        <v>1710000</v>
      </c>
      <c r="O36" s="280" t="s">
        <v>701</v>
      </c>
      <c r="P36" s="6" t="s">
        <v>159</v>
      </c>
    </row>
    <row r="37" spans="1:16" ht="66.75" customHeight="1">
      <c r="A37" s="17" t="s">
        <v>87</v>
      </c>
      <c r="B37" s="5"/>
      <c r="C37" s="5" t="s">
        <v>30</v>
      </c>
      <c r="D37" s="313" t="s">
        <v>145</v>
      </c>
      <c r="E37" s="314"/>
      <c r="F37" s="31">
        <v>1</v>
      </c>
      <c r="G37" s="32">
        <v>63000</v>
      </c>
      <c r="H37" s="33">
        <f t="shared" si="0"/>
        <v>63000</v>
      </c>
      <c r="I37" s="31"/>
      <c r="J37" s="32"/>
      <c r="K37" s="33">
        <f t="shared" si="1"/>
        <v>0</v>
      </c>
      <c r="L37" s="31">
        <f t="shared" si="2"/>
        <v>1</v>
      </c>
      <c r="M37" s="32">
        <f t="shared" si="3"/>
        <v>63000</v>
      </c>
      <c r="N37" s="33">
        <f t="shared" si="4"/>
        <v>63000</v>
      </c>
      <c r="O37" s="34"/>
      <c r="P37" s="6" t="s">
        <v>212</v>
      </c>
    </row>
    <row r="38" spans="1:16" ht="90.75" customHeight="1">
      <c r="A38" s="17" t="s">
        <v>102</v>
      </c>
      <c r="B38" s="5"/>
      <c r="C38" s="5" t="s">
        <v>30</v>
      </c>
      <c r="D38" s="313" t="s">
        <v>146</v>
      </c>
      <c r="E38" s="314"/>
      <c r="F38" s="31">
        <v>1</v>
      </c>
      <c r="G38" s="32">
        <v>6000</v>
      </c>
      <c r="H38" s="33">
        <f t="shared" si="0"/>
        <v>6000</v>
      </c>
      <c r="I38" s="31"/>
      <c r="J38" s="32"/>
      <c r="K38" s="33">
        <f t="shared" si="1"/>
        <v>0</v>
      </c>
      <c r="L38" s="31">
        <f t="shared" si="2"/>
        <v>1</v>
      </c>
      <c r="M38" s="32">
        <f t="shared" si="3"/>
        <v>6000</v>
      </c>
      <c r="N38" s="33">
        <f t="shared" si="4"/>
        <v>6000</v>
      </c>
      <c r="O38" s="34"/>
      <c r="P38" s="6" t="s">
        <v>212</v>
      </c>
    </row>
    <row r="39" spans="1:16" ht="90" customHeight="1">
      <c r="A39" s="17" t="s">
        <v>102</v>
      </c>
      <c r="B39" s="5"/>
      <c r="C39" s="5" t="s">
        <v>30</v>
      </c>
      <c r="D39" s="313" t="s">
        <v>147</v>
      </c>
      <c r="E39" s="314"/>
      <c r="F39" s="31">
        <v>1</v>
      </c>
      <c r="G39" s="32">
        <v>5000</v>
      </c>
      <c r="H39" s="33">
        <f t="shared" si="0"/>
        <v>5000</v>
      </c>
      <c r="I39" s="31"/>
      <c r="J39" s="32"/>
      <c r="K39" s="33">
        <f t="shared" si="1"/>
        <v>0</v>
      </c>
      <c r="L39" s="31">
        <f t="shared" si="2"/>
        <v>1</v>
      </c>
      <c r="M39" s="32">
        <f t="shared" si="3"/>
        <v>5000</v>
      </c>
      <c r="N39" s="33">
        <f t="shared" si="4"/>
        <v>5000</v>
      </c>
      <c r="O39" s="34"/>
      <c r="P39" s="6" t="s">
        <v>212</v>
      </c>
    </row>
    <row r="40" spans="1:16" ht="89.25" customHeight="1">
      <c r="A40" s="17" t="s">
        <v>87</v>
      </c>
      <c r="B40" s="5"/>
      <c r="C40" s="5" t="s">
        <v>30</v>
      </c>
      <c r="D40" s="317" t="s">
        <v>153</v>
      </c>
      <c r="E40" s="384"/>
      <c r="F40" s="31">
        <v>1</v>
      </c>
      <c r="G40" s="32">
        <v>44000</v>
      </c>
      <c r="H40" s="33">
        <f t="shared" si="0"/>
        <v>44000</v>
      </c>
      <c r="I40" s="31"/>
      <c r="J40" s="32"/>
      <c r="K40" s="33">
        <f t="shared" si="1"/>
        <v>0</v>
      </c>
      <c r="L40" s="31">
        <f t="shared" si="2"/>
        <v>1</v>
      </c>
      <c r="M40" s="32">
        <f t="shared" si="3"/>
        <v>44000</v>
      </c>
      <c r="N40" s="33">
        <f t="shared" si="4"/>
        <v>44000</v>
      </c>
      <c r="O40" s="34"/>
      <c r="P40" s="214" t="s">
        <v>419</v>
      </c>
    </row>
    <row r="41" spans="1:16" ht="90" customHeight="1">
      <c r="A41" s="17" t="s">
        <v>102</v>
      </c>
      <c r="B41" s="5"/>
      <c r="C41" s="5" t="s">
        <v>30</v>
      </c>
      <c r="D41" s="320" t="s">
        <v>154</v>
      </c>
      <c r="E41" s="385"/>
      <c r="F41" s="31">
        <v>1</v>
      </c>
      <c r="G41" s="32">
        <v>28500</v>
      </c>
      <c r="H41" s="33">
        <f t="shared" si="0"/>
        <v>28500</v>
      </c>
      <c r="I41" s="31"/>
      <c r="J41" s="32"/>
      <c r="K41" s="33">
        <f t="shared" si="1"/>
        <v>0</v>
      </c>
      <c r="L41" s="31">
        <f t="shared" si="2"/>
        <v>1</v>
      </c>
      <c r="M41" s="32">
        <f t="shared" si="3"/>
        <v>28500</v>
      </c>
      <c r="N41" s="33">
        <f t="shared" si="4"/>
        <v>28500</v>
      </c>
      <c r="O41" s="32"/>
      <c r="P41" s="214" t="s">
        <v>421</v>
      </c>
    </row>
    <row r="42" spans="1:16" ht="90" customHeight="1">
      <c r="A42" s="17" t="s">
        <v>87</v>
      </c>
      <c r="B42" s="5"/>
      <c r="C42" s="5" t="s">
        <v>30</v>
      </c>
      <c r="D42" s="307" t="s">
        <v>247</v>
      </c>
      <c r="E42" s="382"/>
      <c r="F42" s="31">
        <v>1</v>
      </c>
      <c r="G42" s="32">
        <v>18000</v>
      </c>
      <c r="H42" s="33">
        <f t="shared" si="0"/>
        <v>18000</v>
      </c>
      <c r="I42" s="31"/>
      <c r="J42" s="32"/>
      <c r="K42" s="33">
        <f t="shared" si="1"/>
        <v>0</v>
      </c>
      <c r="L42" s="31">
        <f t="shared" si="2"/>
        <v>1</v>
      </c>
      <c r="M42" s="32">
        <f t="shared" si="3"/>
        <v>18000</v>
      </c>
      <c r="N42" s="33">
        <f t="shared" si="4"/>
        <v>18000</v>
      </c>
      <c r="O42" s="32" t="s">
        <v>691</v>
      </c>
      <c r="P42" s="6" t="s">
        <v>227</v>
      </c>
    </row>
    <row r="43" spans="1:16" ht="90" customHeight="1">
      <c r="A43" s="17" t="s">
        <v>87</v>
      </c>
      <c r="B43" s="5"/>
      <c r="C43" s="5" t="s">
        <v>30</v>
      </c>
      <c r="D43" s="307" t="s">
        <v>248</v>
      </c>
      <c r="E43" s="382"/>
      <c r="F43" s="31">
        <v>1</v>
      </c>
      <c r="G43" s="32">
        <v>115000</v>
      </c>
      <c r="H43" s="33">
        <f t="shared" si="0"/>
        <v>115000</v>
      </c>
      <c r="I43" s="31"/>
      <c r="J43" s="32"/>
      <c r="K43" s="33">
        <f t="shared" si="1"/>
        <v>0</v>
      </c>
      <c r="L43" s="31">
        <f t="shared" si="2"/>
        <v>1</v>
      </c>
      <c r="M43" s="32">
        <f t="shared" si="3"/>
        <v>115000</v>
      </c>
      <c r="N43" s="33">
        <f t="shared" si="4"/>
        <v>115000</v>
      </c>
      <c r="O43" s="32" t="s">
        <v>692</v>
      </c>
      <c r="P43" s="6" t="s">
        <v>205</v>
      </c>
    </row>
    <row r="44" spans="1:16" ht="90" customHeight="1">
      <c r="A44" s="17" t="s">
        <v>87</v>
      </c>
      <c r="B44" s="49"/>
      <c r="C44" s="5" t="s">
        <v>30</v>
      </c>
      <c r="D44" s="315" t="s">
        <v>90</v>
      </c>
      <c r="E44" s="316"/>
      <c r="F44" s="98">
        <v>1</v>
      </c>
      <c r="G44" s="125">
        <v>23800</v>
      </c>
      <c r="H44" s="100">
        <f t="shared" si="0"/>
        <v>23800</v>
      </c>
      <c r="I44" s="85"/>
      <c r="J44" s="99"/>
      <c r="K44" s="110">
        <f t="shared" si="1"/>
        <v>0</v>
      </c>
      <c r="L44" s="97">
        <f t="shared" si="2"/>
        <v>1</v>
      </c>
      <c r="M44" s="135">
        <f t="shared" si="3"/>
        <v>23800</v>
      </c>
      <c r="N44" s="136">
        <f>L44*M44</f>
        <v>23800</v>
      </c>
      <c r="O44" s="31" t="s">
        <v>693</v>
      </c>
      <c r="P44" s="6" t="s">
        <v>532</v>
      </c>
    </row>
    <row r="45" spans="1:16" ht="90" customHeight="1">
      <c r="A45" s="16" t="s">
        <v>87</v>
      </c>
      <c r="B45" s="5"/>
      <c r="C45" s="9" t="s">
        <v>30</v>
      </c>
      <c r="D45" s="342" t="s">
        <v>113</v>
      </c>
      <c r="E45" s="364"/>
      <c r="F45" s="31">
        <v>1</v>
      </c>
      <c r="G45" s="32">
        <v>52700</v>
      </c>
      <c r="H45" s="28">
        <f aca="true" t="shared" si="5" ref="H45:H50">F45*G45</f>
        <v>52700</v>
      </c>
      <c r="I45" s="32"/>
      <c r="J45" s="255"/>
      <c r="K45" s="28" t="e">
        <f>#REF!*#REF!</f>
        <v>#REF!</v>
      </c>
      <c r="L45" s="28" t="e">
        <f>#REF!-#REF!</f>
        <v>#REF!</v>
      </c>
      <c r="M45" s="28">
        <f aca="true" t="shared" si="6" ref="M45:M53">G45</f>
        <v>52700</v>
      </c>
      <c r="N45" s="29" t="e">
        <f aca="true" t="shared" si="7" ref="N45:N50">H45-K45</f>
        <v>#REF!</v>
      </c>
      <c r="O45" s="34" t="s">
        <v>694</v>
      </c>
      <c r="P45" s="40" t="s">
        <v>222</v>
      </c>
    </row>
    <row r="46" spans="1:16" ht="90" customHeight="1">
      <c r="A46" s="16" t="s">
        <v>87</v>
      </c>
      <c r="B46" s="5"/>
      <c r="C46" s="9" t="s">
        <v>30</v>
      </c>
      <c r="D46" s="342" t="s">
        <v>112</v>
      </c>
      <c r="E46" s="364"/>
      <c r="F46" s="31">
        <v>1</v>
      </c>
      <c r="G46" s="32">
        <v>46000</v>
      </c>
      <c r="H46" s="28">
        <f t="shared" si="5"/>
        <v>46000</v>
      </c>
      <c r="I46" s="32"/>
      <c r="J46" s="256"/>
      <c r="K46" s="28">
        <f>'玄関・廊下・ロビー'!I11*'玄関・廊下・ロビー'!J11</f>
        <v>0</v>
      </c>
      <c r="L46" s="28">
        <f>'玄関・廊下・ロビー'!F11-'玄関・廊下・ロビー'!I11</f>
        <v>1</v>
      </c>
      <c r="M46" s="28">
        <f t="shared" si="6"/>
        <v>46000</v>
      </c>
      <c r="N46" s="29">
        <f t="shared" si="7"/>
        <v>46000</v>
      </c>
      <c r="O46" s="34" t="s">
        <v>695</v>
      </c>
      <c r="P46" s="40" t="s">
        <v>221</v>
      </c>
    </row>
    <row r="47" spans="1:16" ht="90" customHeight="1">
      <c r="A47" s="16" t="s">
        <v>87</v>
      </c>
      <c r="B47" s="5"/>
      <c r="C47" s="9" t="s">
        <v>30</v>
      </c>
      <c r="D47" s="342" t="s">
        <v>149</v>
      </c>
      <c r="E47" s="364"/>
      <c r="F47" s="31">
        <v>1</v>
      </c>
      <c r="G47" s="32">
        <v>31000</v>
      </c>
      <c r="H47" s="28">
        <f t="shared" si="5"/>
        <v>31000</v>
      </c>
      <c r="I47" s="32"/>
      <c r="J47" s="28"/>
      <c r="K47" s="28">
        <f>I47*J47</f>
        <v>0</v>
      </c>
      <c r="L47" s="28">
        <f aca="true" t="shared" si="8" ref="L47:L53">F47-I47</f>
        <v>1</v>
      </c>
      <c r="M47" s="28">
        <f t="shared" si="6"/>
        <v>31000</v>
      </c>
      <c r="N47" s="29">
        <f t="shared" si="7"/>
        <v>31000</v>
      </c>
      <c r="O47" s="34" t="s">
        <v>696</v>
      </c>
      <c r="P47" s="40" t="s">
        <v>225</v>
      </c>
    </row>
    <row r="48" spans="1:16" ht="90" customHeight="1">
      <c r="A48" s="16" t="s">
        <v>87</v>
      </c>
      <c r="B48" s="5"/>
      <c r="C48" s="9" t="s">
        <v>30</v>
      </c>
      <c r="D48" s="342" t="s">
        <v>150</v>
      </c>
      <c r="E48" s="364"/>
      <c r="F48" s="31">
        <v>1</v>
      </c>
      <c r="G48" s="32">
        <v>2600</v>
      </c>
      <c r="H48" s="28">
        <f t="shared" si="5"/>
        <v>2600</v>
      </c>
      <c r="I48" s="32"/>
      <c r="J48" s="28"/>
      <c r="K48" s="28">
        <f>I48*J48</f>
        <v>0</v>
      </c>
      <c r="L48" s="28">
        <f t="shared" si="8"/>
        <v>1</v>
      </c>
      <c r="M48" s="28">
        <f t="shared" si="6"/>
        <v>2600</v>
      </c>
      <c r="N48" s="29">
        <f t="shared" si="7"/>
        <v>2600</v>
      </c>
      <c r="O48" s="34" t="s">
        <v>699</v>
      </c>
      <c r="P48" s="40" t="s">
        <v>225</v>
      </c>
    </row>
    <row r="49" spans="1:16" ht="90" customHeight="1">
      <c r="A49" s="16" t="s">
        <v>87</v>
      </c>
      <c r="B49" s="5"/>
      <c r="C49" s="9" t="s">
        <v>30</v>
      </c>
      <c r="D49" s="342" t="s">
        <v>151</v>
      </c>
      <c r="E49" s="364"/>
      <c r="F49" s="31">
        <v>2</v>
      </c>
      <c r="G49" s="32">
        <v>900</v>
      </c>
      <c r="H49" s="28">
        <f t="shared" si="5"/>
        <v>1800</v>
      </c>
      <c r="I49" s="32"/>
      <c r="J49" s="28"/>
      <c r="K49" s="28">
        <f>I49*J49</f>
        <v>0</v>
      </c>
      <c r="L49" s="28">
        <f t="shared" si="8"/>
        <v>2</v>
      </c>
      <c r="M49" s="28">
        <f t="shared" si="6"/>
        <v>900</v>
      </c>
      <c r="N49" s="29">
        <f t="shared" si="7"/>
        <v>1800</v>
      </c>
      <c r="O49" s="34" t="s">
        <v>699</v>
      </c>
      <c r="P49" s="40" t="s">
        <v>225</v>
      </c>
    </row>
    <row r="50" spans="1:16" ht="90" customHeight="1">
      <c r="A50" s="160" t="s">
        <v>87</v>
      </c>
      <c r="B50" s="127"/>
      <c r="C50" s="161" t="s">
        <v>30</v>
      </c>
      <c r="D50" s="380" t="s">
        <v>152</v>
      </c>
      <c r="E50" s="381"/>
      <c r="F50" s="128">
        <v>1</v>
      </c>
      <c r="G50" s="129">
        <v>2500</v>
      </c>
      <c r="H50" s="167">
        <f t="shared" si="5"/>
        <v>2500</v>
      </c>
      <c r="I50" s="129"/>
      <c r="J50" s="167"/>
      <c r="K50" s="167">
        <f>I50*J50</f>
        <v>0</v>
      </c>
      <c r="L50" s="167">
        <f t="shared" si="8"/>
        <v>1</v>
      </c>
      <c r="M50" s="167">
        <f t="shared" si="6"/>
        <v>2500</v>
      </c>
      <c r="N50" s="168">
        <f t="shared" si="7"/>
        <v>2500</v>
      </c>
      <c r="O50" s="34" t="s">
        <v>699</v>
      </c>
      <c r="P50" s="263" t="s">
        <v>225</v>
      </c>
    </row>
    <row r="51" spans="1:16" ht="90" customHeight="1">
      <c r="A51" s="5" t="s">
        <v>87</v>
      </c>
      <c r="B51" s="5"/>
      <c r="C51" s="5" t="s">
        <v>30</v>
      </c>
      <c r="D51" s="317" t="s">
        <v>136</v>
      </c>
      <c r="E51" s="319"/>
      <c r="F51" s="31">
        <v>1</v>
      </c>
      <c r="G51" s="32">
        <v>76800</v>
      </c>
      <c r="H51" s="32">
        <f>F51*G51</f>
        <v>76800</v>
      </c>
      <c r="I51" s="32"/>
      <c r="J51" s="32"/>
      <c r="K51" s="32">
        <f>I51*J51</f>
        <v>0</v>
      </c>
      <c r="L51" s="32">
        <f>F51-I51</f>
        <v>1</v>
      </c>
      <c r="M51" s="32">
        <f>G51</f>
        <v>76800</v>
      </c>
      <c r="N51" s="33">
        <f>H51-K51</f>
        <v>76800</v>
      </c>
      <c r="O51" s="34"/>
      <c r="P51" s="275" t="s">
        <v>675</v>
      </c>
    </row>
    <row r="52" spans="1:16" ht="90" customHeight="1">
      <c r="A52" s="5" t="s">
        <v>255</v>
      </c>
      <c r="B52" s="49" t="s">
        <v>473</v>
      </c>
      <c r="C52" s="5" t="s">
        <v>178</v>
      </c>
      <c r="D52" s="313" t="s">
        <v>256</v>
      </c>
      <c r="E52" s="379"/>
      <c r="F52" s="31">
        <v>1</v>
      </c>
      <c r="G52" s="32">
        <v>40527</v>
      </c>
      <c r="H52" s="32">
        <f>G52*F52</f>
        <v>40527</v>
      </c>
      <c r="I52" s="32"/>
      <c r="J52" s="32"/>
      <c r="K52" s="32">
        <f>J52*I52</f>
        <v>0</v>
      </c>
      <c r="L52" s="32">
        <f t="shared" si="8"/>
        <v>1</v>
      </c>
      <c r="M52" s="32">
        <f t="shared" si="6"/>
        <v>40527</v>
      </c>
      <c r="N52" s="33">
        <f>M52*L52</f>
        <v>40527</v>
      </c>
      <c r="O52" s="34" t="s">
        <v>697</v>
      </c>
      <c r="P52" s="259" t="s">
        <v>223</v>
      </c>
    </row>
    <row r="53" spans="1:16" ht="90" customHeight="1">
      <c r="A53" s="150" t="s">
        <v>229</v>
      </c>
      <c r="B53" s="55" t="s">
        <v>473</v>
      </c>
      <c r="C53" s="9" t="s">
        <v>178</v>
      </c>
      <c r="D53" s="350" t="s">
        <v>251</v>
      </c>
      <c r="E53" s="360"/>
      <c r="F53" s="27">
        <v>1</v>
      </c>
      <c r="G53" s="28">
        <v>23400</v>
      </c>
      <c r="H53" s="28">
        <f>G53*F53</f>
        <v>23400</v>
      </c>
      <c r="I53" s="28"/>
      <c r="J53" s="28"/>
      <c r="K53" s="28">
        <v>0</v>
      </c>
      <c r="L53" s="28">
        <f t="shared" si="8"/>
        <v>1</v>
      </c>
      <c r="M53" s="28">
        <f t="shared" si="6"/>
        <v>23400</v>
      </c>
      <c r="N53" s="29">
        <f>M53*L53</f>
        <v>23400</v>
      </c>
      <c r="O53" s="30" t="s">
        <v>698</v>
      </c>
      <c r="P53" s="10" t="s">
        <v>159</v>
      </c>
    </row>
    <row r="54" spans="1:16" ht="15.75" customHeight="1">
      <c r="A54" s="177"/>
      <c r="B54" s="208"/>
      <c r="C54" s="19"/>
      <c r="D54" s="209"/>
      <c r="E54" s="210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9"/>
    </row>
    <row r="55" spans="2:10" s="20" customFormat="1" ht="19.5" customHeight="1">
      <c r="B55" s="20" t="s">
        <v>9</v>
      </c>
      <c r="J55" s="20" t="s">
        <v>12</v>
      </c>
    </row>
    <row r="56" spans="2:10" s="20" customFormat="1" ht="19.5" customHeight="1">
      <c r="B56" s="20" t="s">
        <v>10</v>
      </c>
      <c r="J56" s="20" t="s">
        <v>13</v>
      </c>
    </row>
    <row r="57" spans="2:10" s="20" customFormat="1" ht="19.5" customHeight="1">
      <c r="B57" s="20" t="s">
        <v>11</v>
      </c>
      <c r="J57" s="20" t="s">
        <v>14</v>
      </c>
    </row>
    <row r="58" s="1" customFormat="1" ht="24.75" customHeight="1"/>
    <row r="59" s="1" customFormat="1" ht="24.75" customHeight="1"/>
    <row r="60" s="1" customFormat="1" ht="24.75" customHeight="1"/>
    <row r="61" s="1" customFormat="1" ht="18.75"/>
    <row r="62" s="1" customFormat="1" ht="18.75"/>
    <row r="63" s="1" customFormat="1" ht="18.75"/>
    <row r="64" s="1" customFormat="1" ht="18.75"/>
  </sheetData>
  <sheetProtection/>
  <mergeCells count="60">
    <mergeCell ref="D21:E21"/>
    <mergeCell ref="D51:E51"/>
    <mergeCell ref="D44:E44"/>
    <mergeCell ref="G4:J4"/>
    <mergeCell ref="D20:E20"/>
    <mergeCell ref="D13:E13"/>
    <mergeCell ref="D14:E14"/>
    <mergeCell ref="D15:E15"/>
    <mergeCell ref="L6:N6"/>
    <mergeCell ref="D11:E11"/>
    <mergeCell ref="D28:E28"/>
    <mergeCell ref="D29:E29"/>
    <mergeCell ref="D22:E22"/>
    <mergeCell ref="D19:E19"/>
    <mergeCell ref="D18:E18"/>
    <mergeCell ref="D17:E17"/>
    <mergeCell ref="F6:H6"/>
    <mergeCell ref="I6:K6"/>
    <mergeCell ref="A1:P1"/>
    <mergeCell ref="C2:D2"/>
    <mergeCell ref="C3:D3"/>
    <mergeCell ref="F3:G3"/>
    <mergeCell ref="O3:O4"/>
    <mergeCell ref="D12:E12"/>
    <mergeCell ref="P3:P4"/>
    <mergeCell ref="C4:D4"/>
    <mergeCell ref="A6:A7"/>
    <mergeCell ref="D6:E7"/>
    <mergeCell ref="P6:P7"/>
    <mergeCell ref="D10:E10"/>
    <mergeCell ref="D36:E36"/>
    <mergeCell ref="D37:E37"/>
    <mergeCell ref="D16:E16"/>
    <mergeCell ref="D8:E8"/>
    <mergeCell ref="D9:E9"/>
    <mergeCell ref="D24:E24"/>
    <mergeCell ref="D25:E25"/>
    <mergeCell ref="D26:E26"/>
    <mergeCell ref="D38:E38"/>
    <mergeCell ref="D40:E40"/>
    <mergeCell ref="D41:E41"/>
    <mergeCell ref="D42:E42"/>
    <mergeCell ref="D39:E39"/>
    <mergeCell ref="D47:E47"/>
    <mergeCell ref="D43:E43"/>
    <mergeCell ref="D31:E31"/>
    <mergeCell ref="D23:E23"/>
    <mergeCell ref="D32:E32"/>
    <mergeCell ref="D33:E33"/>
    <mergeCell ref="D35:E35"/>
    <mergeCell ref="D34:E34"/>
    <mergeCell ref="D30:E30"/>
    <mergeCell ref="D27:E27"/>
    <mergeCell ref="D53:E53"/>
    <mergeCell ref="D45:E45"/>
    <mergeCell ref="D52:E52"/>
    <mergeCell ref="D46:E46"/>
    <mergeCell ref="D48:E48"/>
    <mergeCell ref="D49:E49"/>
    <mergeCell ref="D50:E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  <rowBreaks count="1" manualBreakCount="1">
    <brk id="2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view="pageLayout" zoomScaleNormal="50" zoomScaleSheetLayoutView="50" workbookViewId="0" topLeftCell="A19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12.5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287" t="s">
        <v>33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54</v>
      </c>
      <c r="H4" s="292"/>
      <c r="I4" s="292"/>
      <c r="J4" s="292"/>
      <c r="K4" s="23"/>
      <c r="O4" s="22" t="s">
        <v>26</v>
      </c>
      <c r="P4" s="288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89.25" customHeight="1">
      <c r="A8" s="16"/>
      <c r="B8" s="9"/>
      <c r="C8" s="9"/>
      <c r="D8" s="298"/>
      <c r="E8" s="299"/>
      <c r="F8" s="27"/>
      <c r="G8" s="28"/>
      <c r="H8" s="28">
        <f aca="true" t="shared" si="0" ref="H8:H15">F8*G8</f>
        <v>0</v>
      </c>
      <c r="I8" s="28"/>
      <c r="J8" s="28"/>
      <c r="K8" s="28">
        <f aca="true" t="shared" si="1" ref="K8:K15">I8*J8</f>
        <v>0</v>
      </c>
      <c r="L8" s="28">
        <f aca="true" t="shared" si="2" ref="L8:L15">F8-I8</f>
        <v>0</v>
      </c>
      <c r="M8" s="28">
        <f aca="true" t="shared" si="3" ref="M8:M15">G8</f>
        <v>0</v>
      </c>
      <c r="N8" s="29">
        <f aca="true" t="shared" si="4" ref="N8:N15">H8-K8</f>
        <v>0</v>
      </c>
      <c r="O8" s="30"/>
      <c r="P8" s="10"/>
    </row>
    <row r="9" spans="1:16" ht="89.25" customHeight="1">
      <c r="A9" s="16"/>
      <c r="B9" s="5"/>
      <c r="C9" s="9"/>
      <c r="D9" s="307"/>
      <c r="E9" s="308"/>
      <c r="F9" s="31"/>
      <c r="G9" s="32"/>
      <c r="H9" s="28">
        <f t="shared" si="0"/>
        <v>0</v>
      </c>
      <c r="I9" s="32"/>
      <c r="J9" s="28"/>
      <c r="K9" s="28">
        <f t="shared" si="1"/>
        <v>0</v>
      </c>
      <c r="L9" s="28">
        <f t="shared" si="2"/>
        <v>0</v>
      </c>
      <c r="M9" s="28">
        <f t="shared" si="3"/>
        <v>0</v>
      </c>
      <c r="N9" s="29">
        <f t="shared" si="4"/>
        <v>0</v>
      </c>
      <c r="O9" s="34"/>
      <c r="P9" s="10"/>
    </row>
    <row r="10" spans="1:16" ht="89.25" customHeight="1">
      <c r="A10" s="16"/>
      <c r="B10" s="5"/>
      <c r="C10" s="9"/>
      <c r="D10" s="307"/>
      <c r="E10" s="308"/>
      <c r="F10" s="31"/>
      <c r="G10" s="32"/>
      <c r="H10" s="28">
        <f t="shared" si="0"/>
        <v>0</v>
      </c>
      <c r="I10" s="32"/>
      <c r="J10" s="28"/>
      <c r="K10" s="28">
        <f t="shared" si="1"/>
        <v>0</v>
      </c>
      <c r="L10" s="28">
        <f t="shared" si="2"/>
        <v>0</v>
      </c>
      <c r="M10" s="28">
        <f t="shared" si="3"/>
        <v>0</v>
      </c>
      <c r="N10" s="29">
        <f t="shared" si="4"/>
        <v>0</v>
      </c>
      <c r="O10" s="34"/>
      <c r="P10" s="10"/>
    </row>
    <row r="11" spans="1:16" ht="89.25" customHeight="1">
      <c r="A11" s="16"/>
      <c r="B11" s="5"/>
      <c r="C11" s="9"/>
      <c r="D11" s="307"/>
      <c r="E11" s="308"/>
      <c r="F11" s="31"/>
      <c r="G11" s="32"/>
      <c r="H11" s="28">
        <f t="shared" si="0"/>
        <v>0</v>
      </c>
      <c r="I11" s="32"/>
      <c r="J11" s="28"/>
      <c r="K11" s="28">
        <f t="shared" si="1"/>
        <v>0</v>
      </c>
      <c r="L11" s="28">
        <f t="shared" si="2"/>
        <v>0</v>
      </c>
      <c r="M11" s="28">
        <f t="shared" si="3"/>
        <v>0</v>
      </c>
      <c r="N11" s="29">
        <f t="shared" si="4"/>
        <v>0</v>
      </c>
      <c r="O11" s="34"/>
      <c r="P11" s="10"/>
    </row>
    <row r="12" spans="1:16" ht="66.75" customHeight="1">
      <c r="A12" s="17"/>
      <c r="B12" s="5"/>
      <c r="C12" s="5"/>
      <c r="D12" s="307"/>
      <c r="E12" s="308"/>
      <c r="F12" s="31"/>
      <c r="G12" s="32"/>
      <c r="H12" s="28">
        <f t="shared" si="0"/>
        <v>0</v>
      </c>
      <c r="I12" s="32"/>
      <c r="J12" s="28"/>
      <c r="K12" s="28">
        <f t="shared" si="1"/>
        <v>0</v>
      </c>
      <c r="L12" s="28">
        <f t="shared" si="2"/>
        <v>0</v>
      </c>
      <c r="M12" s="28">
        <f t="shared" si="3"/>
        <v>0</v>
      </c>
      <c r="N12" s="29">
        <f t="shared" si="4"/>
        <v>0</v>
      </c>
      <c r="O12" s="34"/>
      <c r="P12" s="6"/>
    </row>
    <row r="13" spans="1:16" ht="66.75" customHeight="1">
      <c r="A13" s="17"/>
      <c r="B13" s="5"/>
      <c r="C13" s="5"/>
      <c r="D13" s="307"/>
      <c r="E13" s="308"/>
      <c r="F13" s="31"/>
      <c r="G13" s="32"/>
      <c r="H13" s="28">
        <f t="shared" si="0"/>
        <v>0</v>
      </c>
      <c r="I13" s="32"/>
      <c r="J13" s="28"/>
      <c r="K13" s="28">
        <f t="shared" si="1"/>
        <v>0</v>
      </c>
      <c r="L13" s="28">
        <f t="shared" si="2"/>
        <v>0</v>
      </c>
      <c r="M13" s="28">
        <f t="shared" si="3"/>
        <v>0</v>
      </c>
      <c r="N13" s="29">
        <f t="shared" si="4"/>
        <v>0</v>
      </c>
      <c r="O13" s="34"/>
      <c r="P13" s="6"/>
    </row>
    <row r="14" spans="1:16" ht="66.75" customHeight="1">
      <c r="A14" s="17"/>
      <c r="B14" s="5"/>
      <c r="C14" s="5"/>
      <c r="D14" s="307"/>
      <c r="E14" s="308"/>
      <c r="F14" s="31"/>
      <c r="G14" s="32"/>
      <c r="H14" s="28">
        <f t="shared" si="0"/>
        <v>0</v>
      </c>
      <c r="I14" s="32"/>
      <c r="J14" s="28"/>
      <c r="K14" s="28">
        <f t="shared" si="1"/>
        <v>0</v>
      </c>
      <c r="L14" s="28">
        <f t="shared" si="2"/>
        <v>0</v>
      </c>
      <c r="M14" s="28">
        <f t="shared" si="3"/>
        <v>0</v>
      </c>
      <c r="N14" s="29">
        <f t="shared" si="4"/>
        <v>0</v>
      </c>
      <c r="O14" s="34"/>
      <c r="P14" s="6"/>
    </row>
    <row r="15" spans="1:16" ht="66.75" customHeight="1" thickBot="1">
      <c r="A15" s="18"/>
      <c r="B15" s="7"/>
      <c r="C15" s="139"/>
      <c r="D15" s="309"/>
      <c r="E15" s="310"/>
      <c r="F15" s="35"/>
      <c r="G15" s="36"/>
      <c r="H15" s="36">
        <f t="shared" si="0"/>
        <v>0</v>
      </c>
      <c r="I15" s="36"/>
      <c r="J15" s="36"/>
      <c r="K15" s="36">
        <f t="shared" si="1"/>
        <v>0</v>
      </c>
      <c r="L15" s="36">
        <f t="shared" si="2"/>
        <v>0</v>
      </c>
      <c r="M15" s="36">
        <f t="shared" si="3"/>
        <v>0</v>
      </c>
      <c r="N15" s="37">
        <f t="shared" si="4"/>
        <v>0</v>
      </c>
      <c r="O15" s="38"/>
      <c r="P15" s="8"/>
    </row>
    <row r="16" spans="1:16" ht="15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0" s="20" customFormat="1" ht="19.5" customHeight="1">
      <c r="B17" s="20" t="s">
        <v>9</v>
      </c>
      <c r="J17" s="20" t="s">
        <v>12</v>
      </c>
    </row>
    <row r="18" spans="2:10" s="20" customFormat="1" ht="19.5" customHeight="1">
      <c r="B18" s="20" t="s">
        <v>10</v>
      </c>
      <c r="J18" s="20" t="s">
        <v>13</v>
      </c>
    </row>
    <row r="19" spans="2:10" s="20" customFormat="1" ht="19.5" customHeight="1">
      <c r="B19" s="20" t="s">
        <v>11</v>
      </c>
      <c r="J19" s="20" t="s">
        <v>14</v>
      </c>
    </row>
    <row r="20" s="1" customFormat="1" ht="24.75" customHeight="1"/>
    <row r="21" s="1" customFormat="1" ht="24.75" customHeight="1"/>
    <row r="22" s="1" customFormat="1" ht="24.75" customHeight="1"/>
    <row r="23" s="1" customFormat="1" ht="18.75"/>
    <row r="24" s="1" customFormat="1" ht="18.75"/>
    <row r="25" s="1" customFormat="1" ht="18.75"/>
    <row r="26" s="1" customFormat="1" ht="18.75"/>
  </sheetData>
  <sheetProtection/>
  <mergeCells count="21">
    <mergeCell ref="A1:P1"/>
    <mergeCell ref="C2:D2"/>
    <mergeCell ref="C3:D3"/>
    <mergeCell ref="F3:G3"/>
    <mergeCell ref="P3:P4"/>
    <mergeCell ref="C4:D4"/>
    <mergeCell ref="G4:J4"/>
    <mergeCell ref="L6:N6"/>
    <mergeCell ref="P6:P7"/>
    <mergeCell ref="A6:A7"/>
    <mergeCell ref="D6:E7"/>
    <mergeCell ref="F6:H6"/>
    <mergeCell ref="I6:K6"/>
    <mergeCell ref="D8:E8"/>
    <mergeCell ref="D9:E9"/>
    <mergeCell ref="D10:E10"/>
    <mergeCell ref="D11:E11"/>
    <mergeCell ref="D14:E14"/>
    <mergeCell ref="D15:E15"/>
    <mergeCell ref="D13:E13"/>
    <mergeCell ref="D12:E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view="pageLayout" zoomScaleNormal="50" zoomScaleSheetLayoutView="50" workbookViewId="0" topLeftCell="A16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2" customWidth="1"/>
    <col min="8" max="8" width="16.25390625" style="2" customWidth="1"/>
    <col min="9" max="9" width="7.25390625" style="2" customWidth="1"/>
    <col min="10" max="10" width="14.00390625" style="2" customWidth="1"/>
    <col min="11" max="11" width="16.25390625" style="2" customWidth="1"/>
    <col min="12" max="12" width="7.25390625" style="2" customWidth="1"/>
    <col min="13" max="13" width="14.00390625" style="2" customWidth="1"/>
    <col min="14" max="14" width="16.25390625" style="2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26.25" thickBot="1">
      <c r="A1" s="281" t="s">
        <v>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4" ht="25.5" customHeight="1">
      <c r="A2" s="46"/>
      <c r="B2" s="47" t="s">
        <v>19</v>
      </c>
      <c r="C2" s="282" t="s">
        <v>27</v>
      </c>
      <c r="D2" s="283"/>
    </row>
    <row r="3" spans="1:16" s="21" customFormat="1" ht="18" customHeight="1">
      <c r="A3" s="44" t="s">
        <v>20</v>
      </c>
      <c r="B3" s="45"/>
      <c r="C3" s="284"/>
      <c r="D3" s="285"/>
      <c r="F3" s="286" t="s">
        <v>25</v>
      </c>
      <c r="G3" s="286"/>
      <c r="P3" s="287" t="s">
        <v>33</v>
      </c>
    </row>
    <row r="4" spans="1:16" s="21" customFormat="1" ht="28.5" customHeight="1" thickBot="1">
      <c r="A4" s="42" t="s">
        <v>21</v>
      </c>
      <c r="B4" s="43"/>
      <c r="C4" s="289"/>
      <c r="D4" s="290"/>
      <c r="F4" s="39"/>
      <c r="G4" s="291" t="s">
        <v>36</v>
      </c>
      <c r="H4" s="292"/>
      <c r="I4" s="292"/>
      <c r="J4" s="292"/>
      <c r="K4" s="23"/>
      <c r="O4" s="22" t="s">
        <v>26</v>
      </c>
      <c r="P4" s="288"/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28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24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303"/>
      <c r="E7" s="304"/>
      <c r="F7" s="14" t="s">
        <v>16</v>
      </c>
      <c r="G7" s="11" t="s">
        <v>18</v>
      </c>
      <c r="H7" s="11" t="s">
        <v>17</v>
      </c>
      <c r="I7" s="11" t="s">
        <v>16</v>
      </c>
      <c r="J7" s="11" t="s">
        <v>18</v>
      </c>
      <c r="K7" s="11" t="s">
        <v>17</v>
      </c>
      <c r="L7" s="11" t="s">
        <v>16</v>
      </c>
      <c r="M7" s="11" t="s">
        <v>18</v>
      </c>
      <c r="N7" s="15" t="s">
        <v>17</v>
      </c>
      <c r="O7" s="13" t="s">
        <v>2</v>
      </c>
      <c r="P7" s="297"/>
    </row>
    <row r="8" spans="1:16" ht="66.75" customHeight="1">
      <c r="A8" s="16" t="s">
        <v>87</v>
      </c>
      <c r="B8" s="5"/>
      <c r="C8" s="9" t="s">
        <v>30</v>
      </c>
      <c r="D8" s="338" t="s">
        <v>155</v>
      </c>
      <c r="E8" s="356"/>
      <c r="F8" s="31">
        <v>2</v>
      </c>
      <c r="G8" s="32">
        <v>128000</v>
      </c>
      <c r="H8" s="28">
        <f>F8*G8</f>
        <v>256000</v>
      </c>
      <c r="I8" s="32"/>
      <c r="J8" s="28"/>
      <c r="K8" s="28">
        <f>I8*J8</f>
        <v>0</v>
      </c>
      <c r="L8" s="28">
        <f>F8-I8</f>
        <v>2</v>
      </c>
      <c r="M8" s="28">
        <f>G8</f>
        <v>128000</v>
      </c>
      <c r="N8" s="29">
        <f>H8-K8</f>
        <v>256000</v>
      </c>
      <c r="O8" s="239" t="s">
        <v>587</v>
      </c>
      <c r="P8" s="6" t="s">
        <v>214</v>
      </c>
    </row>
    <row r="9" spans="1:16" ht="66.75" customHeight="1">
      <c r="A9" s="16" t="s">
        <v>87</v>
      </c>
      <c r="B9" s="5"/>
      <c r="C9" s="9" t="s">
        <v>30</v>
      </c>
      <c r="D9" s="338" t="s">
        <v>156</v>
      </c>
      <c r="E9" s="356"/>
      <c r="F9" s="31">
        <v>2</v>
      </c>
      <c r="G9" s="32">
        <v>29000</v>
      </c>
      <c r="H9" s="28">
        <f>F9*G9</f>
        <v>58000</v>
      </c>
      <c r="I9" s="32"/>
      <c r="J9" s="28"/>
      <c r="K9" s="28">
        <f>I9*J9</f>
        <v>0</v>
      </c>
      <c r="L9" s="28">
        <f>F9-I9</f>
        <v>2</v>
      </c>
      <c r="M9" s="28">
        <f>G9</f>
        <v>29000</v>
      </c>
      <c r="N9" s="29">
        <f>H9-K9</f>
        <v>58000</v>
      </c>
      <c r="O9" s="34"/>
      <c r="P9" s="6" t="s">
        <v>214</v>
      </c>
    </row>
    <row r="10" spans="1:16" ht="111.75" customHeight="1">
      <c r="A10" s="16" t="s">
        <v>87</v>
      </c>
      <c r="B10" s="5"/>
      <c r="C10" s="9" t="s">
        <v>30</v>
      </c>
      <c r="D10" s="338" t="s">
        <v>157</v>
      </c>
      <c r="E10" s="356"/>
      <c r="F10" s="31">
        <v>1</v>
      </c>
      <c r="G10" s="32">
        <v>8000</v>
      </c>
      <c r="H10" s="28">
        <f>F10*G10</f>
        <v>8000</v>
      </c>
      <c r="I10" s="32"/>
      <c r="J10" s="28"/>
      <c r="K10" s="28">
        <f>I10*J10</f>
        <v>0</v>
      </c>
      <c r="L10" s="28">
        <f>F10-I10</f>
        <v>1</v>
      </c>
      <c r="M10" s="28">
        <f>G10</f>
        <v>8000</v>
      </c>
      <c r="N10" s="29">
        <f>H10-K10</f>
        <v>8000</v>
      </c>
      <c r="O10" s="34"/>
      <c r="P10" s="6" t="s">
        <v>214</v>
      </c>
    </row>
    <row r="11" spans="1:16" ht="111.75" customHeight="1" thickBot="1">
      <c r="A11" s="18" t="s">
        <v>87</v>
      </c>
      <c r="B11" s="7"/>
      <c r="C11" s="7" t="s">
        <v>30</v>
      </c>
      <c r="D11" s="353" t="s">
        <v>158</v>
      </c>
      <c r="E11" s="358"/>
      <c r="F11" s="35">
        <v>2</v>
      </c>
      <c r="G11" s="36">
        <v>39000</v>
      </c>
      <c r="H11" s="36">
        <f>F11*G11</f>
        <v>78000</v>
      </c>
      <c r="I11" s="36"/>
      <c r="J11" s="36"/>
      <c r="K11" s="36">
        <f>I11*J11</f>
        <v>0</v>
      </c>
      <c r="L11" s="36">
        <f>F11-I11</f>
        <v>2</v>
      </c>
      <c r="M11" s="36">
        <f>G11</f>
        <v>39000</v>
      </c>
      <c r="N11" s="37">
        <f>H11-K11</f>
        <v>78000</v>
      </c>
      <c r="O11" s="38"/>
      <c r="P11" s="8" t="s">
        <v>214</v>
      </c>
    </row>
    <row r="12" spans="1:16" ht="66.75" customHeight="1" thickBot="1">
      <c r="A12" s="195"/>
      <c r="B12" s="11"/>
      <c r="C12" s="196"/>
      <c r="D12" s="390"/>
      <c r="E12" s="391"/>
      <c r="F12" s="197"/>
      <c r="G12" s="198"/>
      <c r="H12" s="198">
        <f>F12*G12</f>
        <v>0</v>
      </c>
      <c r="I12" s="198"/>
      <c r="J12" s="198"/>
      <c r="K12" s="198">
        <f>I12*J12</f>
        <v>0</v>
      </c>
      <c r="L12" s="198">
        <f>F12-I12</f>
        <v>0</v>
      </c>
      <c r="M12" s="198">
        <f>G12</f>
        <v>0</v>
      </c>
      <c r="N12" s="199">
        <f>H12-K12</f>
        <v>0</v>
      </c>
      <c r="O12" s="197"/>
      <c r="P12" s="200"/>
    </row>
    <row r="13" spans="1:16" ht="15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0" s="20" customFormat="1" ht="19.5" customHeight="1">
      <c r="B14" s="20" t="s">
        <v>9</v>
      </c>
      <c r="J14" s="20" t="s">
        <v>12</v>
      </c>
    </row>
    <row r="15" spans="2:10" s="20" customFormat="1" ht="19.5" customHeight="1">
      <c r="B15" s="20" t="s">
        <v>10</v>
      </c>
      <c r="J15" s="20" t="s">
        <v>13</v>
      </c>
    </row>
    <row r="16" spans="2:10" s="20" customFormat="1" ht="19.5" customHeight="1">
      <c r="B16" s="20" t="s">
        <v>11</v>
      </c>
      <c r="J16" s="20" t="s">
        <v>14</v>
      </c>
    </row>
    <row r="17" s="1" customFormat="1" ht="24.75" customHeight="1"/>
    <row r="18" s="1" customFormat="1" ht="24.75" customHeight="1"/>
    <row r="19" s="1" customFormat="1" ht="24.75" customHeight="1"/>
    <row r="20" s="1" customFormat="1" ht="18.75"/>
    <row r="21" s="1" customFormat="1" ht="18.75"/>
    <row r="22" s="1" customFormat="1" ht="18.75"/>
    <row r="23" s="1" customFormat="1" ht="18.75"/>
  </sheetData>
  <sheetProtection/>
  <mergeCells count="18">
    <mergeCell ref="D8:E8"/>
    <mergeCell ref="D9:E9"/>
    <mergeCell ref="D12:E12"/>
    <mergeCell ref="G4:J4"/>
    <mergeCell ref="D10:E10"/>
    <mergeCell ref="D11:E11"/>
    <mergeCell ref="A6:A7"/>
    <mergeCell ref="D6:E7"/>
    <mergeCell ref="F6:H6"/>
    <mergeCell ref="I6:K6"/>
    <mergeCell ref="L6:N6"/>
    <mergeCell ref="P6:P7"/>
    <mergeCell ref="A1:P1"/>
    <mergeCell ref="C2:D2"/>
    <mergeCell ref="C3:D3"/>
    <mergeCell ref="F3:G3"/>
    <mergeCell ref="P3:P4"/>
    <mergeCell ref="C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view="pageLayout" zoomScaleNormal="50" zoomScaleSheetLayoutView="50" workbookViewId="0" topLeftCell="A23">
      <selection activeCell="H12" sqref="H12"/>
    </sheetView>
  </sheetViews>
  <sheetFormatPr defaultColWidth="9.00390625" defaultRowHeight="13.5"/>
  <cols>
    <col min="1" max="1" width="15.75390625" style="2" customWidth="1"/>
    <col min="2" max="2" width="14.50390625" style="2" customWidth="1"/>
    <col min="3" max="3" width="11.50390625" style="2" customWidth="1"/>
    <col min="4" max="4" width="4.25390625" style="2" customWidth="1"/>
    <col min="5" max="5" width="32.50390625" style="2" customWidth="1"/>
    <col min="6" max="6" width="7.25390625" style="2" customWidth="1"/>
    <col min="7" max="7" width="14.00390625" style="59" customWidth="1"/>
    <col min="8" max="8" width="16.25390625" style="59" customWidth="1"/>
    <col min="9" max="9" width="7.25390625" style="2" customWidth="1"/>
    <col min="10" max="10" width="14.00390625" style="59" customWidth="1"/>
    <col min="11" max="11" width="16.25390625" style="59" customWidth="1"/>
    <col min="12" max="12" width="7.25390625" style="2" customWidth="1"/>
    <col min="13" max="13" width="14.00390625" style="59" customWidth="1"/>
    <col min="14" max="14" width="16.25390625" style="59" customWidth="1"/>
    <col min="15" max="15" width="25.00390625" style="2" customWidth="1"/>
    <col min="16" max="16" width="31.00390625" style="2" customWidth="1"/>
    <col min="17" max="16384" width="9.00390625" style="2" customWidth="1"/>
  </cols>
  <sheetData>
    <row r="1" spans="1:16" ht="19.5" thickBot="1">
      <c r="A1" s="392" t="s">
        <v>22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4" ht="25.5" customHeight="1">
      <c r="A2" s="46"/>
      <c r="B2" s="47" t="s">
        <v>93</v>
      </c>
      <c r="C2" s="282" t="s">
        <v>94</v>
      </c>
      <c r="D2" s="393"/>
    </row>
    <row r="3" spans="1:14" s="21" customFormat="1" ht="18" customHeight="1">
      <c r="A3" s="44" t="s">
        <v>95</v>
      </c>
      <c r="B3" s="45"/>
      <c r="C3" s="284"/>
      <c r="D3" s="394"/>
      <c r="F3" s="286" t="s">
        <v>96</v>
      </c>
      <c r="G3" s="286"/>
      <c r="H3" s="60"/>
      <c r="J3" s="60"/>
      <c r="K3" s="60"/>
      <c r="M3" s="60"/>
      <c r="N3" s="60"/>
    </row>
    <row r="4" spans="1:16" s="21" customFormat="1" ht="28.5" customHeight="1" thickBot="1">
      <c r="A4" s="42" t="s">
        <v>97</v>
      </c>
      <c r="B4" s="43"/>
      <c r="C4" s="289"/>
      <c r="D4" s="397"/>
      <c r="F4" s="39"/>
      <c r="G4" s="395" t="s">
        <v>35</v>
      </c>
      <c r="H4" s="396"/>
      <c r="I4" s="396"/>
      <c r="J4" s="396"/>
      <c r="K4" s="69"/>
      <c r="M4" s="60"/>
      <c r="N4" s="60"/>
      <c r="O4" s="22" t="s">
        <v>56</v>
      </c>
      <c r="P4" s="22" t="s">
        <v>33</v>
      </c>
    </row>
    <row r="5" ht="15" customHeight="1" thickBot="1"/>
    <row r="6" spans="1:16" s="4" customFormat="1" ht="24.75" customHeight="1">
      <c r="A6" s="300" t="s">
        <v>0</v>
      </c>
      <c r="B6" s="3" t="s">
        <v>1</v>
      </c>
      <c r="C6" s="3" t="s">
        <v>3</v>
      </c>
      <c r="D6" s="302" t="s">
        <v>15</v>
      </c>
      <c r="E6" s="393"/>
      <c r="F6" s="305" t="s">
        <v>5</v>
      </c>
      <c r="G6" s="294"/>
      <c r="H6" s="306"/>
      <c r="I6" s="293" t="s">
        <v>6</v>
      </c>
      <c r="J6" s="294"/>
      <c r="K6" s="306"/>
      <c r="L6" s="293" t="s">
        <v>7</v>
      </c>
      <c r="M6" s="294"/>
      <c r="N6" s="295"/>
      <c r="O6" s="12" t="s">
        <v>8</v>
      </c>
      <c r="P6" s="296" t="s">
        <v>98</v>
      </c>
    </row>
    <row r="7" spans="1:16" s="4" customFormat="1" ht="24.75" customHeight="1" thickBot="1">
      <c r="A7" s="301"/>
      <c r="B7" s="11" t="s">
        <v>2</v>
      </c>
      <c r="C7" s="11" t="s">
        <v>4</v>
      </c>
      <c r="D7" s="402"/>
      <c r="E7" s="403"/>
      <c r="F7" s="14" t="s">
        <v>16</v>
      </c>
      <c r="G7" s="61" t="s">
        <v>18</v>
      </c>
      <c r="H7" s="61" t="s">
        <v>17</v>
      </c>
      <c r="I7" s="11" t="s">
        <v>16</v>
      </c>
      <c r="J7" s="61" t="s">
        <v>18</v>
      </c>
      <c r="K7" s="61" t="s">
        <v>17</v>
      </c>
      <c r="L7" s="11" t="s">
        <v>16</v>
      </c>
      <c r="M7" s="61" t="s">
        <v>18</v>
      </c>
      <c r="N7" s="70" t="s">
        <v>17</v>
      </c>
      <c r="O7" s="13" t="s">
        <v>2</v>
      </c>
      <c r="P7" s="297"/>
    </row>
    <row r="8" spans="1:16" s="4" customFormat="1" ht="67.5" customHeight="1">
      <c r="A8" s="16" t="s">
        <v>87</v>
      </c>
      <c r="B8" s="5"/>
      <c r="C8" s="9" t="s">
        <v>30</v>
      </c>
      <c r="D8" s="315" t="s">
        <v>89</v>
      </c>
      <c r="E8" s="316"/>
      <c r="F8" s="56">
        <v>1</v>
      </c>
      <c r="G8" s="62">
        <v>53900</v>
      </c>
      <c r="H8" s="62">
        <f>F8*G8</f>
        <v>53900</v>
      </c>
      <c r="I8" s="57"/>
      <c r="J8" s="140"/>
      <c r="K8" s="140">
        <f>I8*J8</f>
        <v>0</v>
      </c>
      <c r="L8" s="141">
        <f>F8-I8</f>
        <v>1</v>
      </c>
      <c r="M8" s="140">
        <f>G8</f>
        <v>53900</v>
      </c>
      <c r="N8" s="71">
        <f>L8*M8</f>
        <v>53900</v>
      </c>
      <c r="O8" s="52" t="s">
        <v>588</v>
      </c>
      <c r="P8" s="145" t="s">
        <v>159</v>
      </c>
    </row>
    <row r="9" spans="1:16" s="4" customFormat="1" ht="67.5" customHeight="1">
      <c r="A9" s="16" t="s">
        <v>87</v>
      </c>
      <c r="B9" s="49"/>
      <c r="C9" s="9" t="s">
        <v>30</v>
      </c>
      <c r="D9" s="400" t="s">
        <v>124</v>
      </c>
      <c r="E9" s="401"/>
      <c r="F9" s="219">
        <v>1</v>
      </c>
      <c r="G9" s="63">
        <v>31500</v>
      </c>
      <c r="H9" s="64">
        <f aca="true" t="shared" si="0" ref="H9:H19">F9*G9</f>
        <v>31500</v>
      </c>
      <c r="I9" s="55"/>
      <c r="J9" s="65"/>
      <c r="K9" s="64">
        <f aca="true" t="shared" si="1" ref="K9:K18">I9*J9</f>
        <v>0</v>
      </c>
      <c r="L9" s="58">
        <f aca="true" t="shared" si="2" ref="L9:L18">F9-I9</f>
        <v>1</v>
      </c>
      <c r="M9" s="64">
        <f aca="true" t="shared" si="3" ref="M9:M18">G9</f>
        <v>31500</v>
      </c>
      <c r="N9" s="72">
        <f aca="true" t="shared" si="4" ref="N9:N19">L9*M9</f>
        <v>31500</v>
      </c>
      <c r="O9" s="54" t="s">
        <v>589</v>
      </c>
      <c r="P9" s="146" t="s">
        <v>159</v>
      </c>
    </row>
    <row r="10" spans="1:16" s="4" customFormat="1" ht="67.5" customHeight="1">
      <c r="A10" s="16" t="s">
        <v>87</v>
      </c>
      <c r="B10" s="49"/>
      <c r="C10" s="9" t="s">
        <v>30</v>
      </c>
      <c r="D10" s="307" t="s">
        <v>119</v>
      </c>
      <c r="E10" s="308"/>
      <c r="F10" s="219">
        <v>1</v>
      </c>
      <c r="G10" s="63">
        <v>24800</v>
      </c>
      <c r="H10" s="64">
        <f t="shared" si="0"/>
        <v>24800</v>
      </c>
      <c r="I10" s="55"/>
      <c r="J10" s="65"/>
      <c r="K10" s="64">
        <f t="shared" si="1"/>
        <v>0</v>
      </c>
      <c r="L10" s="58">
        <f t="shared" si="2"/>
        <v>1</v>
      </c>
      <c r="M10" s="64">
        <f t="shared" si="3"/>
        <v>24800</v>
      </c>
      <c r="N10" s="72">
        <f t="shared" si="4"/>
        <v>24800</v>
      </c>
      <c r="O10" s="54" t="s">
        <v>590</v>
      </c>
      <c r="P10" s="146" t="s">
        <v>159</v>
      </c>
    </row>
    <row r="11" spans="1:16" ht="59.25" customHeight="1">
      <c r="A11" s="16" t="s">
        <v>87</v>
      </c>
      <c r="B11" s="9"/>
      <c r="C11" s="9" t="s">
        <v>30</v>
      </c>
      <c r="D11" s="398" t="s">
        <v>41</v>
      </c>
      <c r="E11" s="399"/>
      <c r="F11" s="116">
        <v>2</v>
      </c>
      <c r="G11" s="117">
        <v>23300</v>
      </c>
      <c r="H11" s="64">
        <f t="shared" si="0"/>
        <v>46600</v>
      </c>
      <c r="I11" s="118"/>
      <c r="J11" s="120">
        <f>I11*G11</f>
        <v>0</v>
      </c>
      <c r="K11" s="64">
        <f t="shared" si="1"/>
        <v>0</v>
      </c>
      <c r="L11" s="58">
        <f t="shared" si="2"/>
        <v>2</v>
      </c>
      <c r="M11" s="64">
        <f t="shared" si="3"/>
        <v>23300</v>
      </c>
      <c r="N11" s="72">
        <f t="shared" si="4"/>
        <v>46600</v>
      </c>
      <c r="O11" s="119"/>
      <c r="P11" s="144" t="s">
        <v>174</v>
      </c>
    </row>
    <row r="12" spans="1:16" ht="59.25" customHeight="1">
      <c r="A12" s="16" t="s">
        <v>87</v>
      </c>
      <c r="B12" s="5"/>
      <c r="C12" s="9" t="s">
        <v>30</v>
      </c>
      <c r="D12" s="322" t="s">
        <v>44</v>
      </c>
      <c r="E12" s="323"/>
      <c r="F12" s="119">
        <v>1</v>
      </c>
      <c r="G12" s="120">
        <v>25600</v>
      </c>
      <c r="H12" s="64">
        <f t="shared" si="0"/>
        <v>25600</v>
      </c>
      <c r="I12" s="121"/>
      <c r="J12" s="120">
        <f aca="true" t="shared" si="5" ref="J12:J19">I12*G12</f>
        <v>0</v>
      </c>
      <c r="K12" s="64">
        <f t="shared" si="1"/>
        <v>0</v>
      </c>
      <c r="L12" s="58">
        <f t="shared" si="2"/>
        <v>1</v>
      </c>
      <c r="M12" s="64">
        <f t="shared" si="3"/>
        <v>25600</v>
      </c>
      <c r="N12" s="72">
        <f t="shared" si="4"/>
        <v>25600</v>
      </c>
      <c r="O12" s="122"/>
      <c r="P12" s="144" t="s">
        <v>174</v>
      </c>
    </row>
    <row r="13" spans="1:16" ht="59.25" customHeight="1">
      <c r="A13" s="16" t="s">
        <v>87</v>
      </c>
      <c r="B13" s="5"/>
      <c r="C13" s="9" t="s">
        <v>30</v>
      </c>
      <c r="D13" s="322" t="s">
        <v>42</v>
      </c>
      <c r="E13" s="323"/>
      <c r="F13" s="119">
        <v>1</v>
      </c>
      <c r="G13" s="120">
        <v>52000</v>
      </c>
      <c r="H13" s="64">
        <f t="shared" si="0"/>
        <v>52000</v>
      </c>
      <c r="I13" s="121"/>
      <c r="J13" s="120">
        <f t="shared" si="5"/>
        <v>0</v>
      </c>
      <c r="K13" s="64">
        <f t="shared" si="1"/>
        <v>0</v>
      </c>
      <c r="L13" s="58">
        <f t="shared" si="2"/>
        <v>1</v>
      </c>
      <c r="M13" s="64">
        <f t="shared" si="3"/>
        <v>52000</v>
      </c>
      <c r="N13" s="72">
        <f t="shared" si="4"/>
        <v>52000</v>
      </c>
      <c r="O13" s="122"/>
      <c r="P13" s="144" t="s">
        <v>174</v>
      </c>
    </row>
    <row r="14" spans="1:16" ht="60.75" customHeight="1">
      <c r="A14" s="16" t="s">
        <v>87</v>
      </c>
      <c r="B14" s="5"/>
      <c r="C14" s="9" t="s">
        <v>30</v>
      </c>
      <c r="D14" s="322" t="s">
        <v>43</v>
      </c>
      <c r="E14" s="323"/>
      <c r="F14" s="119">
        <v>1</v>
      </c>
      <c r="G14" s="120">
        <v>20500</v>
      </c>
      <c r="H14" s="64">
        <f t="shared" si="0"/>
        <v>20500</v>
      </c>
      <c r="I14" s="121"/>
      <c r="J14" s="120">
        <f t="shared" si="5"/>
        <v>0</v>
      </c>
      <c r="K14" s="64">
        <f t="shared" si="1"/>
        <v>0</v>
      </c>
      <c r="L14" s="58">
        <f t="shared" si="2"/>
        <v>1</v>
      </c>
      <c r="M14" s="64">
        <f t="shared" si="3"/>
        <v>20500</v>
      </c>
      <c r="N14" s="72">
        <f t="shared" si="4"/>
        <v>20500</v>
      </c>
      <c r="O14" s="122"/>
      <c r="P14" s="144" t="s">
        <v>174</v>
      </c>
    </row>
    <row r="15" spans="1:16" ht="60.75" customHeight="1">
      <c r="A15" s="16" t="s">
        <v>87</v>
      </c>
      <c r="B15" s="5"/>
      <c r="C15" s="9" t="s">
        <v>30</v>
      </c>
      <c r="D15" s="322" t="s">
        <v>122</v>
      </c>
      <c r="E15" s="323"/>
      <c r="F15" s="119">
        <v>1</v>
      </c>
      <c r="G15" s="120">
        <v>69000</v>
      </c>
      <c r="H15" s="64">
        <f t="shared" si="0"/>
        <v>69000</v>
      </c>
      <c r="I15" s="121"/>
      <c r="J15" s="120">
        <f t="shared" si="5"/>
        <v>0</v>
      </c>
      <c r="K15" s="64">
        <f t="shared" si="1"/>
        <v>0</v>
      </c>
      <c r="L15" s="58">
        <f t="shared" si="2"/>
        <v>1</v>
      </c>
      <c r="M15" s="64">
        <f t="shared" si="3"/>
        <v>69000</v>
      </c>
      <c r="N15" s="72">
        <f t="shared" si="4"/>
        <v>69000</v>
      </c>
      <c r="O15" s="122"/>
      <c r="P15" s="144" t="s">
        <v>174</v>
      </c>
    </row>
    <row r="16" spans="1:16" ht="60.75" customHeight="1">
      <c r="A16" s="16" t="s">
        <v>87</v>
      </c>
      <c r="B16" s="5"/>
      <c r="C16" s="9" t="s">
        <v>30</v>
      </c>
      <c r="D16" s="322" t="s">
        <v>45</v>
      </c>
      <c r="E16" s="323"/>
      <c r="F16" s="119">
        <v>1</v>
      </c>
      <c r="G16" s="120">
        <v>13000</v>
      </c>
      <c r="H16" s="64">
        <f t="shared" si="0"/>
        <v>13000</v>
      </c>
      <c r="I16" s="121"/>
      <c r="J16" s="120">
        <f t="shared" si="5"/>
        <v>0</v>
      </c>
      <c r="K16" s="64">
        <f t="shared" si="1"/>
        <v>0</v>
      </c>
      <c r="L16" s="58">
        <f t="shared" si="2"/>
        <v>1</v>
      </c>
      <c r="M16" s="64">
        <f t="shared" si="3"/>
        <v>13000</v>
      </c>
      <c r="N16" s="72">
        <f t="shared" si="4"/>
        <v>13000</v>
      </c>
      <c r="O16" s="122"/>
      <c r="P16" s="144" t="s">
        <v>174</v>
      </c>
    </row>
    <row r="17" spans="1:16" ht="60.75" customHeight="1">
      <c r="A17" s="16" t="s">
        <v>87</v>
      </c>
      <c r="B17" s="5"/>
      <c r="C17" s="9" t="s">
        <v>30</v>
      </c>
      <c r="D17" s="322" t="s">
        <v>123</v>
      </c>
      <c r="E17" s="323"/>
      <c r="F17" s="119">
        <v>1</v>
      </c>
      <c r="G17" s="120">
        <v>15500</v>
      </c>
      <c r="H17" s="64">
        <f t="shared" si="0"/>
        <v>15500</v>
      </c>
      <c r="I17" s="121"/>
      <c r="J17" s="120">
        <f t="shared" si="5"/>
        <v>0</v>
      </c>
      <c r="K17" s="64">
        <f t="shared" si="1"/>
        <v>0</v>
      </c>
      <c r="L17" s="58">
        <f t="shared" si="2"/>
        <v>1</v>
      </c>
      <c r="M17" s="64">
        <f t="shared" si="3"/>
        <v>15500</v>
      </c>
      <c r="N17" s="72">
        <f t="shared" si="4"/>
        <v>15500</v>
      </c>
      <c r="O17" s="122"/>
      <c r="P17" s="144" t="s">
        <v>174</v>
      </c>
    </row>
    <row r="18" spans="1:16" ht="60.75" customHeight="1">
      <c r="A18" s="17" t="s">
        <v>87</v>
      </c>
      <c r="B18" s="5"/>
      <c r="C18" s="5" t="s">
        <v>30</v>
      </c>
      <c r="D18" s="404" t="s">
        <v>46</v>
      </c>
      <c r="E18" s="405"/>
      <c r="F18" s="119">
        <v>1</v>
      </c>
      <c r="G18" s="120">
        <v>150000</v>
      </c>
      <c r="H18" s="64">
        <f t="shared" si="0"/>
        <v>150000</v>
      </c>
      <c r="I18" s="121"/>
      <c r="J18" s="120">
        <f t="shared" si="5"/>
        <v>0</v>
      </c>
      <c r="K18" s="64">
        <f t="shared" si="1"/>
        <v>0</v>
      </c>
      <c r="L18" s="58">
        <f t="shared" si="2"/>
        <v>1</v>
      </c>
      <c r="M18" s="64">
        <f t="shared" si="3"/>
        <v>150000</v>
      </c>
      <c r="N18" s="72">
        <f t="shared" si="4"/>
        <v>150000</v>
      </c>
      <c r="O18" s="122"/>
      <c r="P18" s="144" t="s">
        <v>174</v>
      </c>
    </row>
    <row r="19" spans="1:16" ht="66.75" customHeight="1" thickBot="1">
      <c r="A19" s="182"/>
      <c r="B19" s="7"/>
      <c r="C19" s="7"/>
      <c r="D19" s="309"/>
      <c r="E19" s="310"/>
      <c r="F19" s="35"/>
      <c r="G19" s="36"/>
      <c r="H19" s="66">
        <f t="shared" si="0"/>
        <v>0</v>
      </c>
      <c r="I19" s="36"/>
      <c r="J19" s="123">
        <f t="shared" si="5"/>
        <v>0</v>
      </c>
      <c r="K19" s="36">
        <f>J19*I19</f>
        <v>0</v>
      </c>
      <c r="L19" s="36">
        <f>F19-I19</f>
        <v>0</v>
      </c>
      <c r="M19" s="36">
        <f>G19</f>
        <v>0</v>
      </c>
      <c r="N19" s="73">
        <f t="shared" si="4"/>
        <v>0</v>
      </c>
      <c r="O19" s="35"/>
      <c r="P19" s="8"/>
    </row>
    <row r="20" spans="1:16" ht="15.75" customHeight="1">
      <c r="A20" s="19"/>
      <c r="B20" s="19"/>
      <c r="C20" s="19"/>
      <c r="D20" s="19"/>
      <c r="E20" s="19"/>
      <c r="F20" s="19"/>
      <c r="G20" s="67"/>
      <c r="H20" s="67"/>
      <c r="I20" s="19"/>
      <c r="J20" s="67"/>
      <c r="K20" s="67"/>
      <c r="L20" s="19"/>
      <c r="M20" s="67"/>
      <c r="N20" s="67"/>
      <c r="O20" s="19"/>
      <c r="P20" s="19"/>
    </row>
    <row r="21" spans="2:14" s="1" customFormat="1" ht="19.5" customHeight="1">
      <c r="B21" s="1" t="s">
        <v>9</v>
      </c>
      <c r="G21" s="68"/>
      <c r="H21" s="68"/>
      <c r="J21" s="68" t="s">
        <v>12</v>
      </c>
      <c r="K21" s="68"/>
      <c r="M21" s="68"/>
      <c r="N21" s="68"/>
    </row>
    <row r="22" spans="2:14" s="1" customFormat="1" ht="19.5" customHeight="1">
      <c r="B22" s="1" t="s">
        <v>10</v>
      </c>
      <c r="G22" s="68"/>
      <c r="H22" s="68"/>
      <c r="J22" s="68" t="s">
        <v>13</v>
      </c>
      <c r="K22" s="68"/>
      <c r="M22" s="68"/>
      <c r="N22" s="68"/>
    </row>
    <row r="23" spans="2:14" s="1" customFormat="1" ht="19.5" customHeight="1">
      <c r="B23" s="1" t="s">
        <v>11</v>
      </c>
      <c r="G23" s="68"/>
      <c r="H23" s="68"/>
      <c r="J23" s="68" t="s">
        <v>14</v>
      </c>
      <c r="K23" s="68"/>
      <c r="M23" s="68"/>
      <c r="N23" s="68"/>
    </row>
    <row r="24" spans="7:14" s="1" customFormat="1" ht="24.75" customHeight="1">
      <c r="G24" s="68"/>
      <c r="H24" s="68"/>
      <c r="J24" s="68"/>
      <c r="K24" s="68"/>
      <c r="M24" s="68"/>
      <c r="N24" s="68"/>
    </row>
    <row r="25" spans="7:14" s="1" customFormat="1" ht="24.75" customHeight="1">
      <c r="G25" s="68"/>
      <c r="H25" s="68"/>
      <c r="J25" s="68"/>
      <c r="K25" s="68"/>
      <c r="M25" s="68"/>
      <c r="N25" s="68"/>
    </row>
    <row r="26" spans="7:14" s="1" customFormat="1" ht="24.75" customHeight="1">
      <c r="G26" s="68"/>
      <c r="H26" s="68"/>
      <c r="J26" s="68"/>
      <c r="K26" s="68"/>
      <c r="M26" s="68"/>
      <c r="N26" s="68"/>
    </row>
    <row r="27" spans="7:14" s="1" customFormat="1" ht="18.75">
      <c r="G27" s="68"/>
      <c r="H27" s="68"/>
      <c r="J27" s="68"/>
      <c r="K27" s="68"/>
      <c r="M27" s="68"/>
      <c r="N27" s="68"/>
    </row>
    <row r="28" spans="7:14" s="1" customFormat="1" ht="18.75">
      <c r="G28" s="68"/>
      <c r="H28" s="68"/>
      <c r="J28" s="68"/>
      <c r="K28" s="68"/>
      <c r="M28" s="68"/>
      <c r="N28" s="68"/>
    </row>
    <row r="29" spans="7:14" s="1" customFormat="1" ht="18.75">
      <c r="G29" s="68"/>
      <c r="H29" s="68"/>
      <c r="J29" s="68"/>
      <c r="K29" s="68"/>
      <c r="M29" s="68"/>
      <c r="N29" s="68"/>
    </row>
    <row r="30" spans="7:14" s="1" customFormat="1" ht="18.75">
      <c r="G30" s="68"/>
      <c r="H30" s="68"/>
      <c r="J30" s="68"/>
      <c r="K30" s="68"/>
      <c r="M30" s="68"/>
      <c r="N30" s="68"/>
    </row>
  </sheetData>
  <sheetProtection/>
  <mergeCells count="24">
    <mergeCell ref="D17:E17"/>
    <mergeCell ref="D18:E18"/>
    <mergeCell ref="D12:E12"/>
    <mergeCell ref="D13:E13"/>
    <mergeCell ref="D19:E19"/>
    <mergeCell ref="C4:D4"/>
    <mergeCell ref="D11:E11"/>
    <mergeCell ref="D8:E8"/>
    <mergeCell ref="D9:E9"/>
    <mergeCell ref="F6:H6"/>
    <mergeCell ref="D6:E7"/>
    <mergeCell ref="D14:E14"/>
    <mergeCell ref="D15:E15"/>
    <mergeCell ref="D16:E16"/>
    <mergeCell ref="D10:E10"/>
    <mergeCell ref="A1:P1"/>
    <mergeCell ref="C2:D2"/>
    <mergeCell ref="C3:D3"/>
    <mergeCell ref="F3:G3"/>
    <mergeCell ref="G4:J4"/>
    <mergeCell ref="L6:N6"/>
    <mergeCell ref="P6:P7"/>
    <mergeCell ref="I6:K6"/>
    <mergeCell ref="A6:A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&amp;C横浜市日下地域ケアプラザ　備品Ⅰ種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山中　杏莉</cp:lastModifiedBy>
  <cp:lastPrinted>2014-08-29T09:34:00Z</cp:lastPrinted>
  <dcterms:created xsi:type="dcterms:W3CDTF">2000-07-05T06:04:18Z</dcterms:created>
  <dcterms:modified xsi:type="dcterms:W3CDTF">2015-01-30T05:15:18Z</dcterms:modified>
  <cp:category/>
  <cp:version/>
  <cp:contentType/>
  <cp:contentStatus/>
</cp:coreProperties>
</file>