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9769D1D2-0250-4084-B7F1-94A9B088C2F6}" xr6:coauthVersionLast="47" xr6:coauthVersionMax="47" xr10:uidLastSave="{00000000-0000-0000-0000-000000000000}"/>
  <bookViews>
    <workbookView xWindow="-120" yWindow="-120" windowWidth="29040" windowHeight="15720" tabRatio="871" xr2:uid="{00000000-000D-0000-FFFF-FFFF00000000}"/>
  </bookViews>
  <sheets>
    <sheet name="助成の推移" sheetId="14" r:id="rId1"/>
    <sheet name="対象者数（区別）" sheetId="13" r:id="rId2"/>
    <sheet name="医療費（診療別）" sheetId="16" r:id="rId3"/>
    <sheet name="保険別" sheetId="8" r:id="rId4"/>
  </sheets>
  <definedNames>
    <definedName name="_xlnm.Print_Area" localSheetId="2">'医療費（診療別）'!$A$1:$I$22</definedName>
    <definedName name="_xlnm.Print_Area" localSheetId="0">助成の推移!$A$1:$I$9</definedName>
    <definedName name="_xlnm.Print_Area" localSheetId="1">'対象者数（区別）'!$A$1:$F$23</definedName>
    <definedName name="_xlnm.Print_Area" localSheetId="3">保険別!$A$1:$M$10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6" l="1"/>
  <c r="I18" i="16"/>
  <c r="G8" i="14" l="1"/>
  <c r="H8" i="14"/>
  <c r="I8" i="14" s="1"/>
  <c r="F22" i="13" l="1"/>
  <c r="C8" i="14" l="1"/>
  <c r="E8" i="14"/>
  <c r="K6" i="8" l="1"/>
  <c r="L6" i="8"/>
  <c r="M6" i="8"/>
  <c r="K7" i="8"/>
  <c r="L7" i="8"/>
  <c r="M7" i="8"/>
  <c r="K8" i="8"/>
  <c r="L8" i="8"/>
  <c r="M8" i="8"/>
  <c r="K9" i="8"/>
  <c r="L9" i="8"/>
  <c r="M9" i="8"/>
  <c r="L5" i="8"/>
  <c r="M5" i="8"/>
  <c r="K5" i="8"/>
  <c r="H5" i="14"/>
  <c r="E17" i="16"/>
  <c r="E21" i="16" s="1"/>
  <c r="F17" i="16"/>
  <c r="F21" i="16" s="1"/>
  <c r="G17" i="16"/>
  <c r="G21" i="16" s="1"/>
  <c r="H17" i="16"/>
  <c r="H21" i="16" s="1"/>
  <c r="I17" i="16"/>
  <c r="I21" i="16" s="1"/>
  <c r="H16" i="16"/>
  <c r="H20" i="16" s="1"/>
  <c r="I16" i="16"/>
  <c r="I20" i="16" s="1"/>
  <c r="G16" i="16"/>
  <c r="G20" i="16" s="1"/>
  <c r="F16" i="16"/>
  <c r="F20" i="16" s="1"/>
  <c r="E16" i="16"/>
  <c r="E20" i="16" s="1"/>
  <c r="H7" i="14"/>
  <c r="H6" i="14"/>
  <c r="E22" i="13" l="1"/>
  <c r="G7" i="14"/>
  <c r="E7" i="14"/>
  <c r="C7" i="14"/>
  <c r="D22" i="13" l="1"/>
  <c r="I7" i="14"/>
  <c r="G6" i="14" l="1"/>
  <c r="E6" i="14"/>
  <c r="C6" i="14"/>
  <c r="I6" i="14" l="1"/>
  <c r="G5" i="14"/>
  <c r="E5" i="14"/>
  <c r="C5" i="14"/>
  <c r="I5" i="14" l="1"/>
  <c r="C22" i="13"/>
  <c r="B22" i="13"/>
</calcChain>
</file>

<file path=xl/sharedStrings.xml><?xml version="1.0" encoding="utf-8"?>
<sst xmlns="http://schemas.openxmlformats.org/spreadsheetml/2006/main" count="107" uniqueCount="72">
  <si>
    <t>対前年度比</t>
  </si>
  <si>
    <t>鶴見区</t>
    <rPh sb="0" eb="3">
      <t>ツルミク</t>
    </rPh>
    <phoneticPr fontId="2"/>
  </si>
  <si>
    <t>神奈川区</t>
    <rPh sb="0" eb="4">
      <t>カナガワク</t>
    </rPh>
    <phoneticPr fontId="2"/>
  </si>
  <si>
    <t>西区</t>
    <rPh sb="0" eb="2">
      <t>ニシク</t>
    </rPh>
    <phoneticPr fontId="2"/>
  </si>
  <si>
    <t>中区</t>
    <rPh sb="0" eb="2">
      <t>ナカク</t>
    </rPh>
    <phoneticPr fontId="2"/>
  </si>
  <si>
    <t>南区</t>
    <rPh sb="0" eb="2">
      <t>ミナミク</t>
    </rPh>
    <phoneticPr fontId="2"/>
  </si>
  <si>
    <t>港南区</t>
    <rPh sb="0" eb="3">
      <t>コウナンク</t>
    </rPh>
    <phoneticPr fontId="2"/>
  </si>
  <si>
    <t>旭区</t>
    <rPh sb="0" eb="2">
      <t>アサヒク</t>
    </rPh>
    <phoneticPr fontId="2"/>
  </si>
  <si>
    <t>磯子区</t>
    <rPh sb="0" eb="3">
      <t>イソゴク</t>
    </rPh>
    <phoneticPr fontId="2"/>
  </si>
  <si>
    <t>金沢区</t>
    <rPh sb="0" eb="3">
      <t>カナザワク</t>
    </rPh>
    <phoneticPr fontId="2"/>
  </si>
  <si>
    <t>港北区</t>
    <rPh sb="0" eb="3">
      <t>コウホクク</t>
    </rPh>
    <phoneticPr fontId="2"/>
  </si>
  <si>
    <t>緑区</t>
    <rPh sb="0" eb="2">
      <t>ミドリク</t>
    </rPh>
    <phoneticPr fontId="2"/>
  </si>
  <si>
    <t>青葉区</t>
    <rPh sb="0" eb="3">
      <t>アオバク</t>
    </rPh>
    <phoneticPr fontId="2"/>
  </si>
  <si>
    <t>都筑区</t>
    <rPh sb="0" eb="3">
      <t>ツヅキク</t>
    </rPh>
    <phoneticPr fontId="2"/>
  </si>
  <si>
    <t>泉区</t>
    <rPh sb="0" eb="2">
      <t>イズミク</t>
    </rPh>
    <phoneticPr fontId="2"/>
  </si>
  <si>
    <t>栄区</t>
    <rPh sb="0" eb="2">
      <t>サカエク</t>
    </rPh>
    <phoneticPr fontId="2"/>
  </si>
  <si>
    <t>戸塚区</t>
    <rPh sb="0" eb="3">
      <t>トツカク</t>
    </rPh>
    <phoneticPr fontId="2"/>
  </si>
  <si>
    <t>瀬谷区</t>
    <rPh sb="0" eb="3">
      <t>セヤク</t>
    </rPh>
    <phoneticPr fontId="2"/>
  </si>
  <si>
    <t>計</t>
    <rPh sb="0" eb="1">
      <t>ケイ</t>
    </rPh>
    <phoneticPr fontId="2"/>
  </si>
  <si>
    <t>金　額</t>
    <rPh sb="0" eb="1">
      <t>キン</t>
    </rPh>
    <rPh sb="2" eb="3">
      <t>ガク</t>
    </rPh>
    <phoneticPr fontId="2"/>
  </si>
  <si>
    <t>診療</t>
    <rPh sb="0" eb="2">
      <t>シンリョウ</t>
    </rPh>
    <phoneticPr fontId="2"/>
  </si>
  <si>
    <t>保土ケ谷区</t>
    <rPh sb="0" eb="4">
      <t>ホドガヤ</t>
    </rPh>
    <rPh sb="4" eb="5">
      <t>ク</t>
    </rPh>
    <phoneticPr fontId="2"/>
  </si>
  <si>
    <t>現　　物　　給　　付　　　</t>
    <rPh sb="0" eb="4">
      <t>ゲンブツ</t>
    </rPh>
    <rPh sb="6" eb="10">
      <t>キュウフ</t>
    </rPh>
    <phoneticPr fontId="2"/>
  </si>
  <si>
    <t>医科</t>
    <rPh sb="0" eb="2">
      <t>イカ</t>
    </rPh>
    <phoneticPr fontId="2"/>
  </si>
  <si>
    <t>入院</t>
    <rPh sb="0" eb="2">
      <t>ニュウイン</t>
    </rPh>
    <phoneticPr fontId="2"/>
  </si>
  <si>
    <t>件数</t>
    <rPh sb="0" eb="2">
      <t>ケンスウ</t>
    </rPh>
    <phoneticPr fontId="2"/>
  </si>
  <si>
    <t>金額</t>
    <rPh sb="0" eb="2">
      <t>キンガク</t>
    </rPh>
    <phoneticPr fontId="2"/>
  </si>
  <si>
    <t>外来</t>
    <rPh sb="0" eb="2">
      <t>ガイライ</t>
    </rPh>
    <phoneticPr fontId="2"/>
  </si>
  <si>
    <t>歯科</t>
    <rPh sb="0" eb="2">
      <t>シカ</t>
    </rPh>
    <phoneticPr fontId="2"/>
  </si>
  <si>
    <t>調剤</t>
    <rPh sb="0" eb="2">
      <t>チョウザイ</t>
    </rPh>
    <phoneticPr fontId="2"/>
  </si>
  <si>
    <t>柔整</t>
    <rPh sb="0" eb="1">
      <t>ジュウ</t>
    </rPh>
    <rPh sb="1" eb="2">
      <t>セイ</t>
    </rPh>
    <phoneticPr fontId="2"/>
  </si>
  <si>
    <t>現金給付</t>
    <rPh sb="0" eb="2">
      <t>ゲンキン</t>
    </rPh>
    <rPh sb="2" eb="4">
      <t>キュウフ</t>
    </rPh>
    <phoneticPr fontId="2"/>
  </si>
  <si>
    <t>総医療費</t>
    <rPh sb="0" eb="1">
      <t>ソウ</t>
    </rPh>
    <rPh sb="1" eb="4">
      <t>イリョウヒ</t>
    </rPh>
    <phoneticPr fontId="2"/>
  </si>
  <si>
    <t>対象者数
（年平均）</t>
    <phoneticPr fontId="7"/>
  </si>
  <si>
    <t>受診件数</t>
    <phoneticPr fontId="7"/>
  </si>
  <si>
    <t>助成費</t>
    <phoneticPr fontId="7"/>
  </si>
  <si>
    <t>令和２年度</t>
    <rPh sb="0" eb="2">
      <t>レイワ</t>
    </rPh>
    <rPh sb="3" eb="5">
      <t>ネンド</t>
    </rPh>
    <phoneticPr fontId="7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</si>
  <si>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</si>
  <si>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7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</si>
  <si>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</si>
  <si>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</si>
  <si>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7"/>
  </si>
  <si>
    <t>令和５年度</t>
    <rPh sb="0" eb="2">
      <t>レイワ</t>
    </rPh>
    <rPh sb="3" eb="5">
      <t>ネンド</t>
    </rPh>
    <phoneticPr fontId="7"/>
  </si>
  <si>
    <t>令和５年度</t>
    <rPh sb="0" eb="2">
      <t>レイワ</t>
    </rPh>
    <rPh sb="3" eb="5">
      <t>ネンド</t>
    </rPh>
    <phoneticPr fontId="2"/>
  </si>
  <si>
    <t>１件当たり
助成費</t>
    <phoneticPr fontId="7"/>
  </si>
  <si>
    <t>対前年度比</t>
    <phoneticPr fontId="7"/>
  </si>
  <si>
    <t>（単位：人）</t>
    <rPh sb="1" eb="3">
      <t>タンイ</t>
    </rPh>
    <rPh sb="4" eb="5">
      <t>ニン</t>
    </rPh>
    <phoneticPr fontId="7"/>
  </si>
  <si>
    <t>（単位：件）</t>
    <rPh sb="1" eb="3">
      <t>タンイ</t>
    </rPh>
    <rPh sb="4" eb="5">
      <t>ケン</t>
    </rPh>
    <phoneticPr fontId="7"/>
  </si>
  <si>
    <t>（単位：円）</t>
    <rPh sb="1" eb="3">
      <t>タンイ</t>
    </rPh>
    <rPh sb="4" eb="5">
      <t>エン</t>
    </rPh>
    <phoneticPr fontId="7"/>
  </si>
  <si>
    <t>各年３月末</t>
    <rPh sb="0" eb="1">
      <t>カク</t>
    </rPh>
    <rPh sb="1" eb="2">
      <t>ネン</t>
    </rPh>
    <phoneticPr fontId="6"/>
  </si>
  <si>
    <t>区名</t>
    <rPh sb="0" eb="2">
      <t>クメイ</t>
    </rPh>
    <phoneticPr fontId="2"/>
  </si>
  <si>
    <t>（単位：人）</t>
    <rPh sb="1" eb="3">
      <t>タンイ</t>
    </rPh>
    <rPh sb="4" eb="5">
      <t>ヒト</t>
    </rPh>
    <phoneticPr fontId="7"/>
  </si>
  <si>
    <t>横浜市計</t>
    <rPh sb="0" eb="3">
      <t>ヨコハマシ</t>
    </rPh>
    <rPh sb="3" eb="4">
      <t>ケイ</t>
    </rPh>
    <phoneticPr fontId="2"/>
  </si>
  <si>
    <t>令和２年度</t>
    <rPh sb="0" eb="2">
      <t>レイワ</t>
    </rPh>
    <rPh sb="3" eb="4">
      <t>ネン</t>
    </rPh>
    <rPh sb="4" eb="5">
      <t>ド</t>
    </rPh>
    <phoneticPr fontId="2"/>
  </si>
  <si>
    <t>令和３年度</t>
    <rPh sb="0" eb="2">
      <t>レイワ</t>
    </rPh>
    <rPh sb="3" eb="4">
      <t>ネン</t>
    </rPh>
    <rPh sb="4" eb="5">
      <t>ド</t>
    </rPh>
    <phoneticPr fontId="2"/>
  </si>
  <si>
    <t>令和４年度</t>
    <rPh sb="0" eb="2">
      <t>レイワ</t>
    </rPh>
    <rPh sb="3" eb="4">
      <t>ネン</t>
    </rPh>
    <rPh sb="4" eb="5">
      <t>ド</t>
    </rPh>
    <phoneticPr fontId="2"/>
  </si>
  <si>
    <t>令和５年度</t>
    <rPh sb="0" eb="2">
      <t>レイワ</t>
    </rPh>
    <rPh sb="3" eb="4">
      <t>ネン</t>
    </rPh>
    <rPh sb="4" eb="5">
      <t>ド</t>
    </rPh>
    <phoneticPr fontId="2"/>
  </si>
  <si>
    <t>社会保険</t>
    <rPh sb="0" eb="4">
      <t>シャカイホケン</t>
    </rPh>
    <phoneticPr fontId="2"/>
  </si>
  <si>
    <t>後期高齢者医療</t>
    <rPh sb="0" eb="5">
      <t>コウキコウレイシャ</t>
    </rPh>
    <rPh sb="5" eb="7">
      <t>イリョウ</t>
    </rPh>
    <phoneticPr fontId="2"/>
  </si>
  <si>
    <t>訪問看護</t>
    <rPh sb="0" eb="4">
      <t>ホウモンカンゴ</t>
    </rPh>
    <phoneticPr fontId="2"/>
  </si>
  <si>
    <t>小計</t>
    <rPh sb="0" eb="2">
      <t>ショウケイ</t>
    </rPh>
    <phoneticPr fontId="2"/>
  </si>
  <si>
    <t>国民健康保険</t>
    <phoneticPr fontId="2"/>
  </si>
  <si>
    <t>人数</t>
    <rPh sb="0" eb="2">
      <t>ニンズウ</t>
    </rPh>
    <phoneticPr fontId="2"/>
  </si>
  <si>
    <t>診療件数</t>
    <rPh sb="0" eb="4">
      <t>シンリョウケンスウ</t>
    </rPh>
    <phoneticPr fontId="2"/>
  </si>
  <si>
    <t>重度障害者医療費助成の推移</t>
    <rPh sb="8" eb="10">
      <t>ジョセイ</t>
    </rPh>
    <rPh sb="11" eb="13">
      <t>スイイ</t>
    </rPh>
    <phoneticPr fontId="5"/>
  </si>
  <si>
    <t>重度障害者医療費助成　区別対象者数</t>
    <rPh sb="5" eb="10">
      <t>イリョウヒジョセイ</t>
    </rPh>
    <rPh sb="11" eb="13">
      <t>クベツ</t>
    </rPh>
    <rPh sb="13" eb="16">
      <t>タイショウシャ</t>
    </rPh>
    <rPh sb="16" eb="17">
      <t>スウ</t>
    </rPh>
    <phoneticPr fontId="2"/>
  </si>
  <si>
    <t>重度障害者医療費助成　診療別医療費</t>
    <rPh sb="5" eb="8">
      <t>イリョウヒ</t>
    </rPh>
    <rPh sb="8" eb="10">
      <t>ジョセイ</t>
    </rPh>
    <rPh sb="11" eb="13">
      <t>シンリョウ</t>
    </rPh>
    <rPh sb="13" eb="14">
      <t>ベツ</t>
    </rPh>
    <rPh sb="14" eb="17">
      <t>イリョウヒ</t>
    </rPh>
    <phoneticPr fontId="2"/>
  </si>
  <si>
    <t>重度障害者医療費助成　保険別対象者数・対象世帯・医療費</t>
    <rPh sb="5" eb="8">
      <t>イリョウヒ</t>
    </rPh>
    <rPh sb="8" eb="10">
      <t>ジョセイ</t>
    </rPh>
    <rPh sb="11" eb="13">
      <t>ホケン</t>
    </rPh>
    <rPh sb="13" eb="14">
      <t>ベツ</t>
    </rPh>
    <rPh sb="14" eb="16">
      <t>タイショウ</t>
    </rPh>
    <rPh sb="16" eb="18">
      <t>シャスウ</t>
    </rPh>
    <rPh sb="19" eb="21">
      <t>タイショウ</t>
    </rPh>
    <rPh sb="21" eb="23">
      <t>セタイ</t>
    </rPh>
    <rPh sb="24" eb="27">
      <t>イリョウヒ</t>
    </rPh>
    <phoneticPr fontId="2"/>
  </si>
  <si>
    <t>令和６年度</t>
    <rPh sb="0" eb="2">
      <t>レイワ</t>
    </rPh>
    <rPh sb="3" eb="5">
      <t>ネンド</t>
    </rPh>
    <phoneticPr fontId="7"/>
  </si>
  <si>
    <t>令和２年度</t>
    <rPh sb="0" eb="2">
      <t>レイワ</t>
    </rPh>
    <rPh sb="3" eb="5">
      <t>ネンド</t>
    </rPh>
    <rPh sb="4" eb="5">
      <t>ド</t>
    </rPh>
    <phoneticPr fontId="2"/>
  </si>
  <si>
    <t>令和６年度</t>
    <rPh sb="0" eb="2">
      <t>レイワ</t>
    </rPh>
    <rPh sb="3" eb="4">
      <t>ネン</t>
    </rPh>
    <rPh sb="4" eb="5">
      <t>ド</t>
    </rPh>
    <phoneticPr fontId="2"/>
  </si>
  <si>
    <t>令和６年度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</si>
</sst>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&quot;△ &quot;#,##0"/>
    <numFmt numFmtId="178" formatCode="&quot;(&quot;#,##0.0&quot;)&quot;;&quot;(&quot;&quot;△&quot;#,##0.0&quot;)&quot;"/>
  </numFmts>
  <fonts count="15">
    <font>
      <sz val="11"/>
      <name val="ＦＡ クリアレター"/>
      <family val="1"/>
      <charset val="128"/>
    </font>
    <font>
      <sz val="11"/>
      <name val="ＦＡ クリアレター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ＦＡ クリアレター"/>
      <family val="1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b/>
      <sz val="11"/>
      <name val="BIZ UDゴシック"/>
      <family val="3"/>
      <charset val="128"/>
    </font>
    <font>
      <sz val="11"/>
      <color indexed="12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4" fillId="0" borderId="0"/>
    <xf numFmtId="38" fontId="14" fillId="0" borderId="0" applyFont="0" applyFill="0" applyBorder="0" applyAlignment="0" applyProtection="0"/>
  </cellStyleXfs>
  <cellXfs count="125">
    <xf numFmtId="0" fontId="0" fillId="0" borderId="0" xfId="0"/>
    <xf numFmtId="37" fontId="8" fillId="0" borderId="0" xfId="2" applyNumberFormat="1" applyFont="1" applyAlignment="1">
      <alignment vertical="center"/>
    </xf>
    <xf numFmtId="37" fontId="9" fillId="0" borderId="0" xfId="2" applyNumberFormat="1" applyFont="1" applyAlignment="1">
      <alignment vertical="center"/>
    </xf>
    <xf numFmtId="0" fontId="9" fillId="0" borderId="0" xfId="2" applyFont="1"/>
    <xf numFmtId="177" fontId="9" fillId="0" borderId="6" xfId="1" applyNumberFormat="1" applyFont="1" applyFill="1" applyBorder="1" applyAlignment="1" applyProtection="1">
      <alignment vertical="center"/>
    </xf>
    <xf numFmtId="0" fontId="9" fillId="0" borderId="0" xfId="0" applyFont="1"/>
    <xf numFmtId="177" fontId="9" fillId="2" borderId="1" xfId="1" applyNumberFormat="1" applyFont="1" applyFill="1" applyBorder="1" applyAlignment="1" applyProtection="1">
      <alignment vertical="center"/>
      <protection locked="0"/>
    </xf>
    <xf numFmtId="177" fontId="9" fillId="2" borderId="1" xfId="1" applyNumberFormat="1" applyFont="1" applyFill="1" applyBorder="1" applyAlignment="1" applyProtection="1">
      <alignment vertical="center" shrinkToFit="1"/>
      <protection locked="0"/>
    </xf>
    <xf numFmtId="177" fontId="9" fillId="0" borderId="21" xfId="1" applyNumberFormat="1" applyFont="1" applyFill="1" applyBorder="1" applyAlignment="1" applyProtection="1">
      <alignment vertical="center"/>
    </xf>
    <xf numFmtId="177" fontId="9" fillId="0" borderId="5" xfId="1" applyNumberFormat="1" applyFont="1" applyFill="1" applyBorder="1" applyAlignment="1" applyProtection="1">
      <alignment vertical="center"/>
      <protection locked="0"/>
    </xf>
    <xf numFmtId="177" fontId="9" fillId="0" borderId="5" xfId="1" applyNumberFormat="1" applyFont="1" applyFill="1" applyBorder="1" applyAlignment="1" applyProtection="1">
      <alignment vertical="center" shrinkToFit="1"/>
      <protection locked="0"/>
    </xf>
    <xf numFmtId="177" fontId="9" fillId="0" borderId="7" xfId="1" applyNumberFormat="1" applyFont="1" applyFill="1" applyBorder="1" applyAlignment="1" applyProtection="1">
      <alignment vertical="center"/>
    </xf>
    <xf numFmtId="37" fontId="9" fillId="0" borderId="23" xfId="2" applyNumberFormat="1" applyFont="1" applyBorder="1" applyAlignment="1">
      <alignment horizontal="center" vertical="center"/>
    </xf>
    <xf numFmtId="37" fontId="9" fillId="0" borderId="24" xfId="2" applyNumberFormat="1" applyFont="1" applyBorder="1" applyAlignment="1">
      <alignment horizontal="center" vertical="center" wrapText="1"/>
    </xf>
    <xf numFmtId="37" fontId="9" fillId="0" borderId="25" xfId="2" applyNumberFormat="1" applyFont="1" applyBorder="1" applyAlignment="1">
      <alignment horizontal="center" vertical="center"/>
    </xf>
    <xf numFmtId="37" fontId="9" fillId="0" borderId="25" xfId="2" applyNumberFormat="1" applyFont="1" applyBorder="1" applyAlignment="1">
      <alignment horizontal="center" vertical="center" wrapText="1"/>
    </xf>
    <xf numFmtId="0" fontId="8" fillId="0" borderId="10" xfId="2" applyFont="1" applyBorder="1" applyAlignment="1">
      <alignment horizontal="center"/>
    </xf>
    <xf numFmtId="0" fontId="8" fillId="0" borderId="0" xfId="2" applyFont="1" applyAlignment="1">
      <alignment horizontal="center"/>
    </xf>
    <xf numFmtId="37" fontId="9" fillId="0" borderId="22" xfId="2" applyNumberFormat="1" applyFont="1" applyBorder="1" applyAlignment="1">
      <alignment horizontal="center" vertical="center" wrapText="1"/>
    </xf>
    <xf numFmtId="178" fontId="9" fillId="0" borderId="5" xfId="1" applyNumberFormat="1" applyFont="1" applyFill="1" applyBorder="1" applyAlignment="1" applyProtection="1">
      <alignment vertical="center"/>
    </xf>
    <xf numFmtId="178" fontId="9" fillId="0" borderId="1" xfId="1" applyNumberFormat="1" applyFont="1" applyFill="1" applyBorder="1" applyAlignment="1" applyProtection="1">
      <alignment vertical="center"/>
    </xf>
    <xf numFmtId="37" fontId="9" fillId="0" borderId="0" xfId="2" applyNumberFormat="1" applyFont="1" applyAlignment="1">
      <alignment horizontal="right" vertical="center"/>
    </xf>
    <xf numFmtId="0" fontId="9" fillId="0" borderId="0" xfId="2" applyFont="1" applyAlignment="1">
      <alignment horizontal="right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shrinkToFit="1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176" fontId="9" fillId="0" borderId="5" xfId="0" applyNumberFormat="1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38" fontId="11" fillId="0" borderId="1" xfId="1" applyFont="1" applyFill="1" applyBorder="1" applyAlignment="1" applyProtection="1">
      <alignment vertical="center"/>
    </xf>
    <xf numFmtId="38" fontId="12" fillId="2" borderId="1" xfId="1" applyFont="1" applyFill="1" applyBorder="1" applyAlignment="1" applyProtection="1">
      <alignment vertical="center"/>
      <protection locked="0"/>
    </xf>
    <xf numFmtId="0" fontId="9" fillId="0" borderId="13" xfId="0" applyFont="1" applyBorder="1" applyAlignment="1">
      <alignment horizontal="centerContinuous" vertical="center"/>
    </xf>
    <xf numFmtId="38" fontId="9" fillId="0" borderId="0" xfId="1" applyFont="1" applyFill="1" applyAlignment="1" applyProtection="1">
      <alignment vertical="center"/>
    </xf>
    <xf numFmtId="38" fontId="9" fillId="0" borderId="0" xfId="1" applyFont="1" applyFill="1" applyAlignment="1" applyProtection="1">
      <alignment horizontal="center" vertical="center"/>
    </xf>
    <xf numFmtId="38" fontId="9" fillId="0" borderId="1" xfId="1" applyFont="1" applyFill="1" applyBorder="1" applyAlignment="1" applyProtection="1">
      <alignment horizontal="center" vertical="center"/>
    </xf>
    <xf numFmtId="38" fontId="11" fillId="0" borderId="3" xfId="1" applyFont="1" applyFill="1" applyBorder="1" applyAlignment="1" applyProtection="1">
      <alignment horizontal="center" vertical="center"/>
    </xf>
    <xf numFmtId="38" fontId="9" fillId="0" borderId="4" xfId="1" applyFont="1" applyFill="1" applyBorder="1" applyAlignment="1" applyProtection="1">
      <alignment horizontal="center" vertical="center"/>
    </xf>
    <xf numFmtId="38" fontId="12" fillId="2" borderId="4" xfId="1" applyFont="1" applyFill="1" applyBorder="1" applyAlignment="1" applyProtection="1">
      <alignment vertical="center"/>
      <protection locked="0"/>
    </xf>
    <xf numFmtId="38" fontId="11" fillId="0" borderId="5" xfId="1" applyFont="1" applyFill="1" applyBorder="1" applyAlignment="1" applyProtection="1">
      <alignment horizontal="center" vertical="center"/>
    </xf>
    <xf numFmtId="38" fontId="11" fillId="0" borderId="5" xfId="1" applyFont="1" applyFill="1" applyBorder="1" applyAlignment="1" applyProtection="1">
      <alignment vertical="center"/>
    </xf>
    <xf numFmtId="0" fontId="9" fillId="0" borderId="22" xfId="0" applyFont="1" applyBorder="1" applyAlignment="1">
      <alignment horizontal="center" vertical="center"/>
    </xf>
    <xf numFmtId="38" fontId="9" fillId="0" borderId="5" xfId="1" applyFont="1" applyFill="1" applyBorder="1" applyAlignment="1" applyProtection="1">
      <alignment horizontal="center" vertical="center"/>
    </xf>
    <xf numFmtId="38" fontId="12" fillId="2" borderId="5" xfId="1" applyFont="1" applyFill="1" applyBorder="1" applyAlignment="1" applyProtection="1">
      <alignment vertical="center"/>
      <protection locked="0"/>
    </xf>
    <xf numFmtId="38" fontId="11" fillId="0" borderId="3" xfId="1" applyFont="1" applyFill="1" applyBorder="1" applyAlignment="1" applyProtection="1">
      <alignment vertical="center"/>
    </xf>
    <xf numFmtId="0" fontId="13" fillId="0" borderId="0" xfId="0" applyFont="1" applyAlignment="1">
      <alignment vertical="center"/>
    </xf>
    <xf numFmtId="38" fontId="11" fillId="0" borderId="15" xfId="1" applyFont="1" applyFill="1" applyBorder="1" applyAlignment="1" applyProtection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Continuous" vertical="center"/>
    </xf>
    <xf numFmtId="0" fontId="9" fillId="0" borderId="29" xfId="0" applyFont="1" applyBorder="1" applyAlignment="1">
      <alignment horizontal="centerContinuous" vertical="center"/>
    </xf>
    <xf numFmtId="0" fontId="9" fillId="0" borderId="27" xfId="0" applyFont="1" applyBorder="1" applyAlignment="1">
      <alignment horizontal="center" vertical="center"/>
    </xf>
    <xf numFmtId="0" fontId="9" fillId="0" borderId="0" xfId="0" applyFont="1" applyAlignment="1">
      <alignment vertical="center" shrinkToFit="1"/>
    </xf>
    <xf numFmtId="0" fontId="9" fillId="0" borderId="22" xfId="0" applyFont="1" applyBorder="1" applyAlignment="1">
      <alignment horizontal="center" vertical="center" shrinkToFit="1"/>
    </xf>
    <xf numFmtId="38" fontId="12" fillId="2" borderId="1" xfId="1" applyFont="1" applyFill="1" applyBorder="1" applyAlignment="1" applyProtection="1">
      <alignment vertical="center" shrinkToFit="1"/>
      <protection locked="0"/>
    </xf>
    <xf numFmtId="0" fontId="9" fillId="0" borderId="33" xfId="0" applyFont="1" applyBorder="1" applyAlignment="1">
      <alignment horizontal="center" vertical="center" shrinkToFit="1"/>
    </xf>
    <xf numFmtId="38" fontId="12" fillId="2" borderId="8" xfId="1" applyFont="1" applyFill="1" applyBorder="1" applyAlignment="1" applyProtection="1">
      <alignment vertical="center" shrinkToFit="1"/>
      <protection locked="0"/>
    </xf>
    <xf numFmtId="38" fontId="11" fillId="0" borderId="5" xfId="1" applyFont="1" applyFill="1" applyBorder="1" applyAlignment="1" applyProtection="1">
      <alignment vertical="center" shrinkToFit="1"/>
    </xf>
    <xf numFmtId="38" fontId="11" fillId="0" borderId="1" xfId="1" applyFont="1" applyFill="1" applyBorder="1" applyAlignment="1" applyProtection="1">
      <alignment vertical="center" shrinkToFit="1"/>
    </xf>
    <xf numFmtId="0" fontId="9" fillId="0" borderId="0" xfId="0" applyFont="1" applyAlignment="1">
      <alignment horizontal="right" vertical="center" shrinkToFit="1"/>
    </xf>
    <xf numFmtId="0" fontId="9" fillId="0" borderId="9" xfId="0" applyFont="1" applyBorder="1" applyAlignment="1">
      <alignment horizontal="centerContinuous" vertical="center" shrinkToFit="1"/>
    </xf>
    <xf numFmtId="0" fontId="9" fillId="0" borderId="34" xfId="0" applyFont="1" applyBorder="1" applyAlignment="1">
      <alignment horizontal="centerContinuous" vertical="center" shrinkToFit="1"/>
    </xf>
    <xf numFmtId="0" fontId="9" fillId="0" borderId="3" xfId="0" applyFont="1" applyBorder="1" applyAlignment="1">
      <alignment horizontal="centerContinuous" vertical="center" shrinkToFit="1"/>
    </xf>
    <xf numFmtId="38" fontId="9" fillId="0" borderId="1" xfId="1" applyFont="1" applyFill="1" applyBorder="1" applyAlignment="1" applyProtection="1">
      <alignment horizontal="center" vertical="center" shrinkToFit="1"/>
    </xf>
    <xf numFmtId="38" fontId="9" fillId="0" borderId="0" xfId="1" applyFont="1" applyFill="1" applyAlignment="1" applyProtection="1">
      <alignment vertical="center" shrinkToFit="1"/>
    </xf>
    <xf numFmtId="38" fontId="12" fillId="2" borderId="2" xfId="1" applyFont="1" applyFill="1" applyBorder="1" applyAlignment="1">
      <alignment vertical="center" shrinkToFit="1"/>
    </xf>
    <xf numFmtId="38" fontId="11" fillId="0" borderId="3" xfId="1" applyFont="1" applyFill="1" applyBorder="1" applyAlignment="1" applyProtection="1">
      <alignment horizontal="center" vertical="center" shrinkToFit="1"/>
    </xf>
    <xf numFmtId="38" fontId="11" fillId="0" borderId="1" xfId="1" applyFont="1" applyFill="1" applyBorder="1" applyAlignment="1" applyProtection="1">
      <alignment horizontal="center" vertical="center" shrinkToFit="1"/>
    </xf>
    <xf numFmtId="37" fontId="9" fillId="0" borderId="0" xfId="2" applyNumberFormat="1" applyFont="1" applyAlignment="1">
      <alignment vertical="center" shrinkToFit="1"/>
    </xf>
    <xf numFmtId="37" fontId="9" fillId="0" borderId="0" xfId="2" applyNumberFormat="1" applyFont="1" applyAlignment="1">
      <alignment horizontal="right" vertical="center" shrinkToFit="1"/>
    </xf>
    <xf numFmtId="37" fontId="9" fillId="0" borderId="25" xfId="2" applyNumberFormat="1" applyFont="1" applyBorder="1" applyAlignment="1">
      <alignment horizontal="center" vertical="center" shrinkToFit="1"/>
    </xf>
    <xf numFmtId="0" fontId="9" fillId="0" borderId="0" xfId="0" applyFont="1" applyAlignment="1">
      <alignment shrinkToFit="1"/>
    </xf>
    <xf numFmtId="38" fontId="12" fillId="2" borderId="1" xfId="1" applyFont="1" applyFill="1" applyBorder="1" applyAlignment="1" applyProtection="1">
      <alignment vertical="center" shrinkToFit="1"/>
    </xf>
    <xf numFmtId="177" fontId="9" fillId="3" borderId="1" xfId="1" applyNumberFormat="1" applyFont="1" applyFill="1" applyBorder="1" applyAlignment="1" applyProtection="1">
      <alignment vertical="center"/>
      <protection locked="0"/>
    </xf>
    <xf numFmtId="177" fontId="9" fillId="3" borderId="1" xfId="1" applyNumberFormat="1" applyFont="1" applyFill="1" applyBorder="1" applyAlignment="1" applyProtection="1">
      <alignment vertical="center" shrinkToFit="1"/>
      <protection locked="0"/>
    </xf>
    <xf numFmtId="176" fontId="9" fillId="3" borderId="5" xfId="0" applyNumberFormat="1" applyFont="1" applyFill="1" applyBorder="1" applyAlignment="1">
      <alignment vertical="center"/>
    </xf>
    <xf numFmtId="176" fontId="9" fillId="3" borderId="1" xfId="0" applyNumberFormat="1" applyFont="1" applyFill="1" applyBorder="1" applyAlignment="1">
      <alignment vertical="center"/>
    </xf>
    <xf numFmtId="176" fontId="9" fillId="3" borderId="4" xfId="0" applyNumberFormat="1" applyFont="1" applyFill="1" applyBorder="1" applyAlignment="1">
      <alignment vertical="center"/>
    </xf>
    <xf numFmtId="38" fontId="12" fillId="3" borderId="5" xfId="1" applyFont="1" applyFill="1" applyBorder="1" applyAlignment="1" applyProtection="1">
      <alignment vertical="center"/>
      <protection locked="0"/>
    </xf>
    <xf numFmtId="38" fontId="12" fillId="3" borderId="1" xfId="1" applyFont="1" applyFill="1" applyBorder="1" applyAlignment="1" applyProtection="1">
      <alignment vertical="center" shrinkToFit="1"/>
      <protection locked="0"/>
    </xf>
    <xf numFmtId="38" fontId="12" fillId="3" borderId="1" xfId="1" applyFont="1" applyFill="1" applyBorder="1" applyAlignment="1" applyProtection="1">
      <alignment vertical="center"/>
      <protection locked="0"/>
    </xf>
    <xf numFmtId="38" fontId="12" fillId="3" borderId="2" xfId="1" applyFont="1" applyFill="1" applyBorder="1" applyAlignment="1">
      <alignment vertical="center" shrinkToFit="1"/>
    </xf>
    <xf numFmtId="38" fontId="11" fillId="3" borderId="1" xfId="1" applyFont="1" applyFill="1" applyBorder="1" applyAlignment="1" applyProtection="1">
      <alignment vertical="center" shrinkToFit="1"/>
    </xf>
    <xf numFmtId="38" fontId="12" fillId="3" borderId="4" xfId="1" applyFont="1" applyFill="1" applyBorder="1" applyAlignment="1" applyProtection="1">
      <alignment vertical="center"/>
      <protection locked="0"/>
    </xf>
    <xf numFmtId="38" fontId="12" fillId="3" borderId="5" xfId="1" applyFont="1" applyFill="1" applyBorder="1" applyAlignment="1" applyProtection="1">
      <alignment vertical="center" shrinkToFit="1"/>
    </xf>
    <xf numFmtId="38" fontId="12" fillId="3" borderId="5" xfId="1" applyFont="1" applyFill="1" applyBorder="1" applyAlignment="1" applyProtection="1">
      <alignment vertical="center" shrinkToFit="1"/>
      <protection locked="0"/>
    </xf>
    <xf numFmtId="38" fontId="12" fillId="3" borderId="32" xfId="1" applyFont="1" applyFill="1" applyBorder="1" applyAlignment="1" applyProtection="1">
      <alignment vertical="center" shrinkToFit="1"/>
      <protection locked="0"/>
    </xf>
    <xf numFmtId="38" fontId="12" fillId="3" borderId="1" xfId="1" applyFont="1" applyFill="1" applyBorder="1" applyAlignment="1" applyProtection="1">
      <alignment vertical="center" shrinkToFit="1"/>
    </xf>
    <xf numFmtId="38" fontId="12" fillId="3" borderId="8" xfId="1" applyFont="1" applyFill="1" applyBorder="1" applyAlignment="1" applyProtection="1">
      <alignment vertical="center" shrinkToFit="1"/>
      <protection locked="0"/>
    </xf>
    <xf numFmtId="38" fontId="9" fillId="0" borderId="22" xfId="1" applyFont="1" applyFill="1" applyBorder="1" applyAlignment="1" applyProtection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7" fontId="9" fillId="0" borderId="5" xfId="2" applyNumberFormat="1" applyFont="1" applyBorder="1" applyAlignment="1">
      <alignment horizontal="center" vertical="center"/>
    </xf>
    <xf numFmtId="37" fontId="9" fillId="0" borderId="1" xfId="2" applyNumberFormat="1" applyFont="1" applyBorder="1" applyAlignment="1">
      <alignment horizontal="center" vertical="center"/>
    </xf>
    <xf numFmtId="38" fontId="9" fillId="2" borderId="5" xfId="1" applyFont="1" applyFill="1" applyBorder="1" applyAlignment="1">
      <alignment vertical="center"/>
    </xf>
    <xf numFmtId="38" fontId="9" fillId="2" borderId="1" xfId="1" applyFont="1" applyFill="1" applyBorder="1" applyAlignment="1">
      <alignment vertical="center"/>
    </xf>
    <xf numFmtId="38" fontId="9" fillId="2" borderId="4" xfId="1" applyFont="1" applyFill="1" applyBorder="1" applyAlignment="1">
      <alignment vertical="center"/>
    </xf>
    <xf numFmtId="38" fontId="9" fillId="0" borderId="11" xfId="1" applyFont="1" applyFill="1" applyBorder="1" applyAlignment="1" applyProtection="1">
      <alignment horizontal="center" vertical="center" textRotation="255"/>
    </xf>
    <xf numFmtId="38" fontId="9" fillId="0" borderId="29" xfId="1" applyFont="1" applyFill="1" applyBorder="1" applyAlignment="1" applyProtection="1">
      <alignment horizontal="center" vertical="center" textRotation="255"/>
    </xf>
    <xf numFmtId="38" fontId="9" fillId="0" borderId="9" xfId="1" applyFont="1" applyFill="1" applyBorder="1" applyAlignment="1" applyProtection="1">
      <alignment horizontal="center" vertical="center" textRotation="255"/>
    </xf>
    <xf numFmtId="38" fontId="9" fillId="0" borderId="16" xfId="1" applyFont="1" applyFill="1" applyBorder="1" applyAlignment="1" applyProtection="1">
      <alignment horizontal="center" vertical="center" textRotation="255"/>
    </xf>
    <xf numFmtId="38" fontId="9" fillId="0" borderId="30" xfId="1" applyFont="1" applyFill="1" applyBorder="1" applyAlignment="1" applyProtection="1">
      <alignment horizontal="center" vertical="center" textRotation="255"/>
    </xf>
    <xf numFmtId="38" fontId="9" fillId="0" borderId="17" xfId="1" applyFont="1" applyFill="1" applyBorder="1" applyAlignment="1" applyProtection="1">
      <alignment horizontal="center" vertical="center" textRotation="255"/>
    </xf>
    <xf numFmtId="38" fontId="9" fillId="0" borderId="25" xfId="1" applyFont="1" applyFill="1" applyBorder="1" applyAlignment="1" applyProtection="1">
      <alignment horizontal="center" vertical="center"/>
    </xf>
    <xf numFmtId="38" fontId="9" fillId="0" borderId="26" xfId="1" applyFont="1" applyFill="1" applyBorder="1" applyAlignment="1" applyProtection="1">
      <alignment horizontal="center" vertical="center"/>
    </xf>
    <xf numFmtId="38" fontId="9" fillId="0" borderId="27" xfId="1" applyFont="1" applyFill="1" applyBorder="1" applyAlignment="1" applyProtection="1">
      <alignment horizontal="center" vertical="center"/>
    </xf>
    <xf numFmtId="38" fontId="11" fillId="0" borderId="10" xfId="1" applyFont="1" applyFill="1" applyBorder="1" applyAlignment="1" applyProtection="1">
      <alignment horizontal="center" vertical="center"/>
    </xf>
    <xf numFmtId="38" fontId="11" fillId="0" borderId="0" xfId="1" applyFont="1" applyFill="1" applyBorder="1" applyAlignment="1" applyProtection="1">
      <alignment horizontal="center" vertical="center"/>
    </xf>
    <xf numFmtId="38" fontId="11" fillId="0" borderId="18" xfId="1" applyFont="1" applyFill="1" applyBorder="1" applyAlignment="1" applyProtection="1">
      <alignment horizontal="center" vertical="center"/>
    </xf>
    <xf numFmtId="38" fontId="11" fillId="0" borderId="19" xfId="1" applyFont="1" applyFill="1" applyBorder="1" applyAlignment="1" applyProtection="1">
      <alignment horizontal="center" vertical="center"/>
    </xf>
    <xf numFmtId="38" fontId="11" fillId="0" borderId="20" xfId="1" applyFont="1" applyFill="1" applyBorder="1" applyAlignment="1" applyProtection="1">
      <alignment horizontal="center" vertical="center"/>
    </xf>
    <xf numFmtId="38" fontId="11" fillId="0" borderId="15" xfId="1" applyFont="1" applyFill="1" applyBorder="1" applyAlignment="1" applyProtection="1">
      <alignment horizontal="center" vertical="center"/>
    </xf>
    <xf numFmtId="38" fontId="9" fillId="0" borderId="14" xfId="1" applyFont="1" applyFill="1" applyBorder="1" applyAlignment="1" applyProtection="1">
      <alignment horizontal="center" vertical="center" textRotation="255"/>
    </xf>
    <xf numFmtId="38" fontId="9" fillId="0" borderId="5" xfId="1" applyFont="1" applyFill="1" applyBorder="1" applyAlignment="1" applyProtection="1">
      <alignment horizontal="center" vertical="center" textRotation="255"/>
    </xf>
    <xf numFmtId="38" fontId="9" fillId="0" borderId="1" xfId="1" applyFont="1" applyFill="1" applyBorder="1" applyAlignment="1" applyProtection="1">
      <alignment horizontal="center" vertical="center" textRotation="255"/>
    </xf>
    <xf numFmtId="38" fontId="9" fillId="0" borderId="12" xfId="1" applyFont="1" applyFill="1" applyBorder="1" applyAlignment="1" applyProtection="1">
      <alignment horizontal="center" vertical="center" textRotation="255"/>
    </xf>
    <xf numFmtId="38" fontId="9" fillId="0" borderId="28" xfId="1" applyFont="1" applyFill="1" applyBorder="1" applyAlignment="1" applyProtection="1">
      <alignment horizontal="center" vertical="center" textRotation="255"/>
    </xf>
    <xf numFmtId="38" fontId="11" fillId="0" borderId="11" xfId="1" applyFont="1" applyFill="1" applyBorder="1" applyAlignment="1" applyProtection="1">
      <alignment horizontal="center" vertical="center" textRotation="255"/>
    </xf>
    <xf numFmtId="38" fontId="11" fillId="0" borderId="9" xfId="1" applyFont="1" applyFill="1" applyBorder="1" applyAlignment="1" applyProtection="1">
      <alignment horizontal="center" vertical="center" textRotation="255"/>
    </xf>
    <xf numFmtId="38" fontId="11" fillId="0" borderId="19" xfId="1" applyFont="1" applyFill="1" applyBorder="1" applyAlignment="1" applyProtection="1">
      <alignment horizontal="center" vertical="center" textRotation="255"/>
    </xf>
    <xf numFmtId="38" fontId="11" fillId="0" borderId="15" xfId="1" applyFont="1" applyFill="1" applyBorder="1" applyAlignment="1" applyProtection="1">
      <alignment horizontal="center" vertical="center" textRotation="255"/>
    </xf>
    <xf numFmtId="0" fontId="9" fillId="0" borderId="12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</cellXfs>
  <cellStyles count="5">
    <cellStyle name="桁区切り" xfId="1" builtinId="6"/>
    <cellStyle name="桁区切り 4" xfId="4" xr:uid="{00000000-0005-0000-0000-000001000000}"/>
    <cellStyle name="標準" xfId="0" builtinId="0"/>
    <cellStyle name="標準_表32ひとり親推移" xfId="2" xr:uid="{00000000-0005-0000-0000-000003000000}"/>
    <cellStyle name="未定義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J9"/>
  <sheetViews>
    <sheetView tabSelected="1" view="pageBreakPreview" zoomScale="85" zoomScaleNormal="100" zoomScaleSheetLayoutView="85" workbookViewId="0">
      <pane ySplit="3" topLeftCell="A4" activePane="bottomLeft" state="frozen"/>
      <selection sqref="A1:XFD1"/>
      <selection pane="bottomLeft"/>
    </sheetView>
  </sheetViews>
  <sheetFormatPr defaultRowHeight="13.5"/>
  <cols>
    <col min="1" max="5" width="12.625" style="5" customWidth="1"/>
    <col min="6" max="6" width="12.625" style="73" customWidth="1"/>
    <col min="7" max="9" width="12.625" style="5" customWidth="1"/>
    <col min="10" max="16384" width="9" style="5"/>
  </cols>
  <sheetData>
    <row r="1" spans="1:10" s="3" customFormat="1" ht="21.95" customHeight="1">
      <c r="A1" s="1" t="s">
        <v>64</v>
      </c>
      <c r="B1" s="2"/>
      <c r="C1" s="2"/>
      <c r="D1" s="2"/>
      <c r="E1" s="2"/>
      <c r="F1" s="70"/>
      <c r="G1" s="2"/>
      <c r="H1" s="2"/>
      <c r="I1" s="2"/>
    </row>
    <row r="2" spans="1:10" s="22" customFormat="1" ht="21.95" customHeight="1">
      <c r="A2" s="21"/>
      <c r="B2" s="21" t="s">
        <v>46</v>
      </c>
      <c r="C2" s="21"/>
      <c r="D2" s="21" t="s">
        <v>47</v>
      </c>
      <c r="E2" s="21"/>
      <c r="F2" s="71" t="s">
        <v>48</v>
      </c>
      <c r="G2" s="21"/>
      <c r="H2" s="21" t="s">
        <v>48</v>
      </c>
      <c r="I2" s="21"/>
    </row>
    <row r="3" spans="1:10" s="17" customFormat="1" ht="33" customHeight="1" thickBot="1">
      <c r="A3" s="12"/>
      <c r="B3" s="13" t="s">
        <v>33</v>
      </c>
      <c r="C3" s="13" t="s">
        <v>45</v>
      </c>
      <c r="D3" s="14" t="s">
        <v>34</v>
      </c>
      <c r="E3" s="13" t="s">
        <v>0</v>
      </c>
      <c r="F3" s="72" t="s">
        <v>35</v>
      </c>
      <c r="G3" s="13" t="s">
        <v>0</v>
      </c>
      <c r="H3" s="15" t="s">
        <v>44</v>
      </c>
      <c r="I3" s="18" t="s">
        <v>0</v>
      </c>
      <c r="J3" s="16"/>
    </row>
    <row r="4" spans="1:10" ht="33" customHeight="1">
      <c r="A4" s="94" t="s">
        <v>36</v>
      </c>
      <c r="B4" s="9">
        <v>56764</v>
      </c>
      <c r="C4" s="19">
        <v>0.9</v>
      </c>
      <c r="D4" s="9">
        <v>1767840</v>
      </c>
      <c r="E4" s="19">
        <v>-5.0999999999999996</v>
      </c>
      <c r="F4" s="10">
        <v>10314711624</v>
      </c>
      <c r="G4" s="19">
        <v>-4.0999999999999996</v>
      </c>
      <c r="H4" s="11">
        <v>5835</v>
      </c>
      <c r="I4" s="19">
        <v>1</v>
      </c>
    </row>
    <row r="5" spans="1:10" ht="33" customHeight="1">
      <c r="A5" s="95" t="s">
        <v>38</v>
      </c>
      <c r="B5" s="75">
        <v>56279</v>
      </c>
      <c r="C5" s="20">
        <f t="shared" ref="C5" si="0">ROUND((B5/B4-1)*100,1)</f>
        <v>-0.9</v>
      </c>
      <c r="D5" s="75">
        <v>1834472</v>
      </c>
      <c r="E5" s="20">
        <f t="shared" ref="E5" si="1">ROUND((D5/D4-1)*100,1)</f>
        <v>3.8</v>
      </c>
      <c r="F5" s="76">
        <v>10660257449</v>
      </c>
      <c r="G5" s="20">
        <f t="shared" ref="G5" si="2">ROUND((F5/F4-1)*100,1)</f>
        <v>3.4</v>
      </c>
      <c r="H5" s="4">
        <f>ROUND(F5/D5,0)</f>
        <v>5811</v>
      </c>
      <c r="I5" s="20">
        <f t="shared" ref="I5" si="3">ROUND((H5/H4-1)*100,1)</f>
        <v>-0.4</v>
      </c>
    </row>
    <row r="6" spans="1:10" ht="33" customHeight="1">
      <c r="A6" s="95" t="s">
        <v>41</v>
      </c>
      <c r="B6" s="75">
        <v>55850</v>
      </c>
      <c r="C6" s="20">
        <f t="shared" ref="C6" si="4">ROUND((B6/B5-1)*100,1)</f>
        <v>-0.8</v>
      </c>
      <c r="D6" s="75">
        <v>1836259</v>
      </c>
      <c r="E6" s="20">
        <f t="shared" ref="E6" si="5">ROUND((D6/D5-1)*100,1)</f>
        <v>0.1</v>
      </c>
      <c r="F6" s="76">
        <v>10577683704</v>
      </c>
      <c r="G6" s="20">
        <f t="shared" ref="G6" si="6">ROUND((F6/F5-1)*100,1)</f>
        <v>-0.8</v>
      </c>
      <c r="H6" s="4">
        <f>ROUND(F6/D6,0)</f>
        <v>5760</v>
      </c>
      <c r="I6" s="20">
        <f t="shared" ref="I6" si="7">ROUND((H6/H5-1)*100,1)</f>
        <v>-0.9</v>
      </c>
    </row>
    <row r="7" spans="1:10" ht="33" customHeight="1">
      <c r="A7" s="95" t="s">
        <v>42</v>
      </c>
      <c r="B7" s="75">
        <v>55494</v>
      </c>
      <c r="C7" s="20">
        <f t="shared" ref="C7" si="8">ROUND((B7/B6-1)*100,1)</f>
        <v>-0.6</v>
      </c>
      <c r="D7" s="75">
        <v>1881658</v>
      </c>
      <c r="E7" s="20">
        <f t="shared" ref="E7" si="9">ROUND((D7/D6-1)*100,1)</f>
        <v>2.5</v>
      </c>
      <c r="F7" s="76">
        <v>11022755189</v>
      </c>
      <c r="G7" s="20">
        <f t="shared" ref="G7" si="10">ROUND((F7/F6-1)*100,1)</f>
        <v>4.2</v>
      </c>
      <c r="H7" s="4">
        <f>ROUND(F7/D7,0)</f>
        <v>5858</v>
      </c>
      <c r="I7" s="20">
        <f t="shared" ref="I7" si="11">ROUND((H7/H6-1)*100,1)</f>
        <v>1.7</v>
      </c>
    </row>
    <row r="8" spans="1:10" ht="33" customHeight="1">
      <c r="A8" s="95" t="s">
        <v>68</v>
      </c>
      <c r="B8" s="6">
        <v>55214</v>
      </c>
      <c r="C8" s="20">
        <f t="shared" ref="C8" si="12">ROUND((B8/B7-1)*100,1)</f>
        <v>-0.5</v>
      </c>
      <c r="D8" s="6">
        <v>1900692</v>
      </c>
      <c r="E8" s="20">
        <f t="shared" ref="E8" si="13">ROUND((D8/D7-1)*100,1)</f>
        <v>1</v>
      </c>
      <c r="F8" s="7">
        <v>11130091724</v>
      </c>
      <c r="G8" s="20">
        <f t="shared" ref="G8" si="14">ROUND((F8/F7-1)*100,1)</f>
        <v>1</v>
      </c>
      <c r="H8" s="8">
        <f>ROUND(F8/D8,0)</f>
        <v>5856</v>
      </c>
      <c r="I8" s="20">
        <f t="shared" ref="I8" si="15">ROUND((H8/H7-1)*100,1)</f>
        <v>0</v>
      </c>
    </row>
    <row r="9" spans="1:10" ht="21.95" customHeight="1">
      <c r="I9" s="23" t="s">
        <v>49</v>
      </c>
    </row>
  </sheetData>
  <phoneticPr fontId="7"/>
  <printOptions horizontalCentered="1"/>
  <pageMargins left="0.98425196850393704" right="0.98425196850393704" top="0.98425196850393704" bottom="0.98425196850393704" header="0.51181102362204722" footer="0.51181102362204722"/>
  <pageSetup paperSize="9" scale="72" pageOrder="overThenDown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F23"/>
  <sheetViews>
    <sheetView view="pageBreakPreview" zoomScale="85" zoomScaleNormal="100" zoomScaleSheetLayoutView="85" workbookViewId="0"/>
  </sheetViews>
  <sheetFormatPr defaultColWidth="11.625" defaultRowHeight="30" customHeight="1"/>
  <cols>
    <col min="1" max="6" width="12.625" style="25" customWidth="1"/>
    <col min="7" max="16384" width="11.625" style="25"/>
  </cols>
  <sheetData>
    <row r="1" spans="1:6" ht="21.95" customHeight="1">
      <c r="A1" s="24" t="s">
        <v>65</v>
      </c>
    </row>
    <row r="2" spans="1:6" ht="21.95" customHeight="1">
      <c r="F2" s="21" t="s">
        <v>51</v>
      </c>
    </row>
    <row r="3" spans="1:6" s="31" customFormat="1" ht="21.95" customHeight="1" thickBot="1">
      <c r="A3" s="32" t="s">
        <v>50</v>
      </c>
      <c r="B3" s="32" t="s">
        <v>69</v>
      </c>
      <c r="C3" s="32" t="s">
        <v>54</v>
      </c>
      <c r="D3" s="32" t="s">
        <v>55</v>
      </c>
      <c r="E3" s="32" t="s">
        <v>56</v>
      </c>
      <c r="F3" s="32" t="s">
        <v>70</v>
      </c>
    </row>
    <row r="4" spans="1:6" ht="21.95" customHeight="1">
      <c r="A4" s="29" t="s">
        <v>1</v>
      </c>
      <c r="B4" s="77">
        <v>4119</v>
      </c>
      <c r="C4" s="77">
        <v>4098</v>
      </c>
      <c r="D4" s="77">
        <v>4070</v>
      </c>
      <c r="E4" s="77">
        <v>4051</v>
      </c>
      <c r="F4" s="96">
        <v>4013</v>
      </c>
    </row>
    <row r="5" spans="1:6" ht="21.95" customHeight="1">
      <c r="A5" s="26" t="s">
        <v>2</v>
      </c>
      <c r="B5" s="78">
        <v>3338</v>
      </c>
      <c r="C5" s="78">
        <v>3337</v>
      </c>
      <c r="D5" s="78">
        <v>3307</v>
      </c>
      <c r="E5" s="78">
        <v>3253</v>
      </c>
      <c r="F5" s="97">
        <v>3266</v>
      </c>
    </row>
    <row r="6" spans="1:6" ht="21.95" customHeight="1">
      <c r="A6" s="26" t="s">
        <v>3</v>
      </c>
      <c r="B6" s="78">
        <v>1246</v>
      </c>
      <c r="C6" s="78">
        <v>1229</v>
      </c>
      <c r="D6" s="78">
        <v>1213</v>
      </c>
      <c r="E6" s="78">
        <v>1213</v>
      </c>
      <c r="F6" s="97">
        <v>1152</v>
      </c>
    </row>
    <row r="7" spans="1:6" ht="21.95" customHeight="1">
      <c r="A7" s="26" t="s">
        <v>4</v>
      </c>
      <c r="B7" s="78">
        <v>2114</v>
      </c>
      <c r="C7" s="78">
        <v>2089</v>
      </c>
      <c r="D7" s="78">
        <v>2078</v>
      </c>
      <c r="E7" s="78">
        <v>2018</v>
      </c>
      <c r="F7" s="97">
        <v>2042</v>
      </c>
    </row>
    <row r="8" spans="1:6" ht="21.95" customHeight="1">
      <c r="A8" s="26" t="s">
        <v>5</v>
      </c>
      <c r="B8" s="78">
        <v>3176</v>
      </c>
      <c r="C8" s="78">
        <v>3132</v>
      </c>
      <c r="D8" s="78">
        <v>3106</v>
      </c>
      <c r="E8" s="78">
        <v>3071</v>
      </c>
      <c r="F8" s="97">
        <v>3072</v>
      </c>
    </row>
    <row r="9" spans="1:6" ht="21.95" customHeight="1">
      <c r="A9" s="26" t="s">
        <v>6</v>
      </c>
      <c r="B9" s="78">
        <v>3647</v>
      </c>
      <c r="C9" s="78">
        <v>3610</v>
      </c>
      <c r="D9" s="78">
        <v>3573</v>
      </c>
      <c r="E9" s="78">
        <v>3563</v>
      </c>
      <c r="F9" s="97">
        <v>3551</v>
      </c>
    </row>
    <row r="10" spans="1:6" ht="21.95" customHeight="1">
      <c r="A10" s="27" t="s">
        <v>21</v>
      </c>
      <c r="B10" s="78">
        <v>3485</v>
      </c>
      <c r="C10" s="78">
        <v>3394</v>
      </c>
      <c r="D10" s="78">
        <v>3384</v>
      </c>
      <c r="E10" s="78">
        <v>3322</v>
      </c>
      <c r="F10" s="97">
        <v>3349</v>
      </c>
    </row>
    <row r="11" spans="1:6" ht="21.95" customHeight="1">
      <c r="A11" s="26" t="s">
        <v>7</v>
      </c>
      <c r="B11" s="78">
        <v>4356</v>
      </c>
      <c r="C11" s="78">
        <v>4319</v>
      </c>
      <c r="D11" s="78">
        <v>4274</v>
      </c>
      <c r="E11" s="78">
        <v>4235</v>
      </c>
      <c r="F11" s="97">
        <v>4176</v>
      </c>
    </row>
    <row r="12" spans="1:6" ht="21.95" customHeight="1">
      <c r="A12" s="26" t="s">
        <v>8</v>
      </c>
      <c r="B12" s="78">
        <v>2798</v>
      </c>
      <c r="C12" s="78">
        <v>2739</v>
      </c>
      <c r="D12" s="78">
        <v>2657</v>
      </c>
      <c r="E12" s="78">
        <v>2594</v>
      </c>
      <c r="F12" s="97">
        <v>2558</v>
      </c>
    </row>
    <row r="13" spans="1:6" ht="21.95" customHeight="1">
      <c r="A13" s="26" t="s">
        <v>9</v>
      </c>
      <c r="B13" s="78">
        <v>3459</v>
      </c>
      <c r="C13" s="78">
        <v>3423</v>
      </c>
      <c r="D13" s="78">
        <v>3396</v>
      </c>
      <c r="E13" s="78">
        <v>3398</v>
      </c>
      <c r="F13" s="97">
        <v>3341</v>
      </c>
    </row>
    <row r="14" spans="1:6" ht="21.95" customHeight="1">
      <c r="A14" s="26" t="s">
        <v>10</v>
      </c>
      <c r="B14" s="78">
        <v>4387</v>
      </c>
      <c r="C14" s="78">
        <v>4377</v>
      </c>
      <c r="D14" s="78">
        <v>4340</v>
      </c>
      <c r="E14" s="78">
        <v>4334</v>
      </c>
      <c r="F14" s="97">
        <v>4286</v>
      </c>
    </row>
    <row r="15" spans="1:6" ht="21.95" customHeight="1">
      <c r="A15" s="26" t="s">
        <v>11</v>
      </c>
      <c r="B15" s="78">
        <v>2882</v>
      </c>
      <c r="C15" s="78">
        <v>2866</v>
      </c>
      <c r="D15" s="78">
        <v>2807</v>
      </c>
      <c r="E15" s="78">
        <v>2774</v>
      </c>
      <c r="F15" s="97">
        <v>2756</v>
      </c>
    </row>
    <row r="16" spans="1:6" ht="21.95" customHeight="1">
      <c r="A16" s="26" t="s">
        <v>12</v>
      </c>
      <c r="B16" s="78">
        <v>3681</v>
      </c>
      <c r="C16" s="78">
        <v>3675</v>
      </c>
      <c r="D16" s="78">
        <v>3649</v>
      </c>
      <c r="E16" s="78">
        <v>3639</v>
      </c>
      <c r="F16" s="97">
        <v>3639</v>
      </c>
    </row>
    <row r="17" spans="1:6" ht="21.95" customHeight="1">
      <c r="A17" s="26" t="s">
        <v>13</v>
      </c>
      <c r="B17" s="78">
        <v>2751</v>
      </c>
      <c r="C17" s="78">
        <v>2743</v>
      </c>
      <c r="D17" s="78">
        <v>2777</v>
      </c>
      <c r="E17" s="78">
        <v>2799</v>
      </c>
      <c r="F17" s="97">
        <v>2764</v>
      </c>
    </row>
    <row r="18" spans="1:6" ht="21.95" customHeight="1">
      <c r="A18" s="26" t="s">
        <v>14</v>
      </c>
      <c r="B18" s="78">
        <v>2773</v>
      </c>
      <c r="C18" s="78">
        <v>2753</v>
      </c>
      <c r="D18" s="78">
        <v>2725</v>
      </c>
      <c r="E18" s="78">
        <v>2728</v>
      </c>
      <c r="F18" s="97">
        <v>2751</v>
      </c>
    </row>
    <row r="19" spans="1:6" ht="21.95" customHeight="1">
      <c r="A19" s="26" t="s">
        <v>15</v>
      </c>
      <c r="B19" s="78">
        <v>2003</v>
      </c>
      <c r="C19" s="78">
        <v>1993</v>
      </c>
      <c r="D19" s="78">
        <v>2025</v>
      </c>
      <c r="E19" s="78">
        <v>2039</v>
      </c>
      <c r="F19" s="97">
        <v>2020</v>
      </c>
    </row>
    <row r="20" spans="1:6" ht="21.95" customHeight="1">
      <c r="A20" s="26" t="s">
        <v>16</v>
      </c>
      <c r="B20" s="78">
        <v>4325</v>
      </c>
      <c r="C20" s="78">
        <v>4303</v>
      </c>
      <c r="D20" s="78">
        <v>4268</v>
      </c>
      <c r="E20" s="78">
        <v>4280</v>
      </c>
      <c r="F20" s="97">
        <v>4316</v>
      </c>
    </row>
    <row r="21" spans="1:6" ht="21.95" customHeight="1" thickBot="1">
      <c r="A21" s="28" t="s">
        <v>17</v>
      </c>
      <c r="B21" s="79">
        <v>2224</v>
      </c>
      <c r="C21" s="79">
        <v>2199</v>
      </c>
      <c r="D21" s="79">
        <v>2201</v>
      </c>
      <c r="E21" s="79">
        <v>2183</v>
      </c>
      <c r="F21" s="98">
        <v>2162</v>
      </c>
    </row>
    <row r="22" spans="1:6" ht="21.95" customHeight="1" thickTop="1">
      <c r="A22" s="29" t="s">
        <v>52</v>
      </c>
      <c r="B22" s="77">
        <f t="shared" ref="B22:C22" si="0">SUM(B4:B21)</f>
        <v>56764</v>
      </c>
      <c r="C22" s="77">
        <f t="shared" si="0"/>
        <v>56279</v>
      </c>
      <c r="D22" s="77">
        <f>SUM(D4:D21)</f>
        <v>55850</v>
      </c>
      <c r="E22" s="77">
        <f>SUM(E4:E21)</f>
        <v>55494</v>
      </c>
      <c r="F22" s="30">
        <f>SUM(F4:F21)</f>
        <v>55214</v>
      </c>
    </row>
    <row r="23" spans="1:6" ht="21.95" customHeight="1">
      <c r="B23" s="23"/>
      <c r="C23" s="23"/>
      <c r="F23" s="23" t="s">
        <v>49</v>
      </c>
    </row>
  </sheetData>
  <phoneticPr fontId="2"/>
  <printOptions horizontalCentered="1"/>
  <pageMargins left="0.98425196850393704" right="0.98425196850393704" top="0.98425196850393704" bottom="0.98425196850393704" header="0.51181102362204722" footer="0.51181102362204722"/>
  <pageSetup paperSize="9" fitToHeight="2" pageOrder="overThenDown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I22"/>
  <sheetViews>
    <sheetView view="pageBreakPreview" zoomScale="85" zoomScaleNormal="100" zoomScaleSheetLayoutView="85" workbookViewId="0"/>
  </sheetViews>
  <sheetFormatPr defaultRowHeight="21.95" customHeight="1"/>
  <cols>
    <col min="1" max="4" width="5.625" style="36" customWidth="1"/>
    <col min="5" max="9" width="16.625" style="36" customWidth="1"/>
    <col min="10" max="16384" width="9" style="36"/>
  </cols>
  <sheetData>
    <row r="1" spans="1:9" ht="21.95" customHeight="1">
      <c r="A1" s="24" t="s">
        <v>66</v>
      </c>
    </row>
    <row r="2" spans="1:9" ht="21.95" customHeight="1">
      <c r="B2" s="37"/>
      <c r="C2" s="37"/>
      <c r="D2" s="37"/>
    </row>
    <row r="3" spans="1:9" ht="21.95" customHeight="1" thickBot="1">
      <c r="A3" s="105"/>
      <c r="B3" s="106"/>
      <c r="C3" s="106"/>
      <c r="D3" s="107"/>
      <c r="E3" s="91" t="s">
        <v>37</v>
      </c>
      <c r="F3" s="91" t="s">
        <v>39</v>
      </c>
      <c r="G3" s="91" t="s">
        <v>40</v>
      </c>
      <c r="H3" s="91" t="s">
        <v>43</v>
      </c>
      <c r="I3" s="91" t="s">
        <v>71</v>
      </c>
    </row>
    <row r="4" spans="1:9" ht="33" customHeight="1">
      <c r="A4" s="118" t="s">
        <v>22</v>
      </c>
      <c r="B4" s="114" t="s">
        <v>23</v>
      </c>
      <c r="C4" s="115" t="s">
        <v>24</v>
      </c>
      <c r="D4" s="45" t="s">
        <v>25</v>
      </c>
      <c r="E4" s="80">
        <v>55001</v>
      </c>
      <c r="F4" s="80">
        <v>55163</v>
      </c>
      <c r="G4" s="80">
        <v>51273</v>
      </c>
      <c r="H4" s="80">
        <v>53807</v>
      </c>
      <c r="I4" s="46">
        <v>54094</v>
      </c>
    </row>
    <row r="5" spans="1:9" s="66" customFormat="1" ht="33" customHeight="1">
      <c r="A5" s="114"/>
      <c r="B5" s="114"/>
      <c r="C5" s="116"/>
      <c r="D5" s="65" t="s">
        <v>26</v>
      </c>
      <c r="E5" s="81">
        <v>2151599557</v>
      </c>
      <c r="F5" s="81">
        <v>2114629327</v>
      </c>
      <c r="G5" s="81">
        <v>2007229363</v>
      </c>
      <c r="H5" s="81">
        <v>2938301293</v>
      </c>
      <c r="I5" s="56">
        <v>2042603948</v>
      </c>
    </row>
    <row r="6" spans="1:9" ht="33" customHeight="1">
      <c r="A6" s="114"/>
      <c r="B6" s="114"/>
      <c r="C6" s="116" t="s">
        <v>27</v>
      </c>
      <c r="D6" s="38" t="s">
        <v>25</v>
      </c>
      <c r="E6" s="82">
        <v>832992</v>
      </c>
      <c r="F6" s="82">
        <v>888108</v>
      </c>
      <c r="G6" s="82">
        <v>865950</v>
      </c>
      <c r="H6" s="82">
        <v>879487</v>
      </c>
      <c r="I6" s="34">
        <v>881280</v>
      </c>
    </row>
    <row r="7" spans="1:9" s="66" customFormat="1" ht="33" customHeight="1">
      <c r="A7" s="114"/>
      <c r="B7" s="114"/>
      <c r="C7" s="116"/>
      <c r="D7" s="65" t="s">
        <v>26</v>
      </c>
      <c r="E7" s="83">
        <v>3621323749</v>
      </c>
      <c r="F7" s="83">
        <v>3813136692</v>
      </c>
      <c r="G7" s="83">
        <v>3884855835</v>
      </c>
      <c r="H7" s="83">
        <v>4051419810</v>
      </c>
      <c r="I7" s="67">
        <v>4118057067</v>
      </c>
    </row>
    <row r="8" spans="1:9" ht="33" customHeight="1">
      <c r="A8" s="114"/>
      <c r="B8" s="117" t="s">
        <v>28</v>
      </c>
      <c r="C8" s="116" t="s">
        <v>20</v>
      </c>
      <c r="D8" s="38" t="s">
        <v>25</v>
      </c>
      <c r="E8" s="82">
        <v>153890</v>
      </c>
      <c r="F8" s="82">
        <v>175131</v>
      </c>
      <c r="G8" s="82">
        <v>171332</v>
      </c>
      <c r="H8" s="82">
        <v>179846</v>
      </c>
      <c r="I8" s="34">
        <v>182484</v>
      </c>
    </row>
    <row r="9" spans="1:9" s="66" customFormat="1" ht="33" customHeight="1">
      <c r="A9" s="114"/>
      <c r="B9" s="114"/>
      <c r="C9" s="116"/>
      <c r="D9" s="65" t="s">
        <v>26</v>
      </c>
      <c r="E9" s="81">
        <v>525936379</v>
      </c>
      <c r="F9" s="81">
        <v>587771265</v>
      </c>
      <c r="G9" s="81">
        <v>600887821</v>
      </c>
      <c r="H9" s="81">
        <v>736419988</v>
      </c>
      <c r="I9" s="56">
        <v>756431592</v>
      </c>
    </row>
    <row r="10" spans="1:9" ht="33" customHeight="1">
      <c r="A10" s="114"/>
      <c r="B10" s="116" t="s">
        <v>29</v>
      </c>
      <c r="C10" s="116"/>
      <c r="D10" s="38" t="s">
        <v>25</v>
      </c>
      <c r="E10" s="82">
        <v>647797</v>
      </c>
      <c r="F10" s="82">
        <v>682205</v>
      </c>
      <c r="G10" s="82">
        <v>663672</v>
      </c>
      <c r="H10" s="82">
        <v>678493</v>
      </c>
      <c r="I10" s="34">
        <v>682334</v>
      </c>
    </row>
    <row r="11" spans="1:9" s="66" customFormat="1" ht="33" customHeight="1">
      <c r="A11" s="114"/>
      <c r="B11" s="117"/>
      <c r="C11" s="116"/>
      <c r="D11" s="65" t="s">
        <v>26</v>
      </c>
      <c r="E11" s="81">
        <v>2710962350</v>
      </c>
      <c r="F11" s="81">
        <v>2721389972</v>
      </c>
      <c r="G11" s="81">
        <v>2647135007</v>
      </c>
      <c r="H11" s="81">
        <v>2685016166</v>
      </c>
      <c r="I11" s="56">
        <v>2675237795</v>
      </c>
    </row>
    <row r="12" spans="1:9" ht="33" customHeight="1">
      <c r="A12" s="114"/>
      <c r="B12" s="116" t="s">
        <v>30</v>
      </c>
      <c r="C12" s="116"/>
      <c r="D12" s="38" t="s">
        <v>25</v>
      </c>
      <c r="E12" s="82">
        <v>52175</v>
      </c>
      <c r="F12" s="82">
        <v>53944</v>
      </c>
      <c r="G12" s="82">
        <v>53277</v>
      </c>
      <c r="H12" s="82">
        <v>56906</v>
      </c>
      <c r="I12" s="34">
        <v>58913</v>
      </c>
    </row>
    <row r="13" spans="1:9" s="66" customFormat="1" ht="33" customHeight="1">
      <c r="A13" s="114"/>
      <c r="B13" s="117"/>
      <c r="C13" s="117"/>
      <c r="D13" s="65" t="s">
        <v>26</v>
      </c>
      <c r="E13" s="81">
        <v>288448591</v>
      </c>
      <c r="F13" s="81">
        <v>296367696</v>
      </c>
      <c r="G13" s="81">
        <v>310909764</v>
      </c>
      <c r="H13" s="81">
        <v>337124727</v>
      </c>
      <c r="I13" s="56">
        <v>363307265</v>
      </c>
    </row>
    <row r="14" spans="1:9" ht="33" customHeight="1">
      <c r="A14" s="114"/>
      <c r="B14" s="116" t="s">
        <v>59</v>
      </c>
      <c r="C14" s="116"/>
      <c r="D14" s="38" t="s">
        <v>25</v>
      </c>
      <c r="E14" s="82">
        <v>25985</v>
      </c>
      <c r="F14" s="82">
        <v>30018</v>
      </c>
      <c r="G14" s="82">
        <v>30755</v>
      </c>
      <c r="H14" s="82">
        <v>33119</v>
      </c>
      <c r="I14" s="34">
        <v>41587</v>
      </c>
    </row>
    <row r="15" spans="1:9" s="66" customFormat="1" ht="33" customHeight="1">
      <c r="A15" s="114"/>
      <c r="B15" s="117"/>
      <c r="C15" s="117"/>
      <c r="D15" s="65" t="s">
        <v>26</v>
      </c>
      <c r="E15" s="81">
        <v>440347131</v>
      </c>
      <c r="F15" s="81">
        <v>513389490</v>
      </c>
      <c r="G15" s="81">
        <v>546206381</v>
      </c>
      <c r="H15" s="81">
        <v>591904237</v>
      </c>
      <c r="I15" s="56">
        <v>637420886</v>
      </c>
    </row>
    <row r="16" spans="1:9" ht="33" customHeight="1">
      <c r="A16" s="114"/>
      <c r="B16" s="119" t="s">
        <v>60</v>
      </c>
      <c r="C16" s="120"/>
      <c r="D16" s="39" t="s">
        <v>25</v>
      </c>
      <c r="E16" s="33">
        <f t="shared" ref="E16:I17" si="0">E4+E6+E8+E10+E12+E14</f>
        <v>1767840</v>
      </c>
      <c r="F16" s="33">
        <f t="shared" si="0"/>
        <v>1884569</v>
      </c>
      <c r="G16" s="33">
        <f t="shared" si="0"/>
        <v>1836259</v>
      </c>
      <c r="H16" s="33">
        <f t="shared" si="0"/>
        <v>1881658</v>
      </c>
      <c r="I16" s="33">
        <f t="shared" si="0"/>
        <v>1900692</v>
      </c>
    </row>
    <row r="17" spans="1:9" s="66" customFormat="1" ht="33" customHeight="1">
      <c r="A17" s="115"/>
      <c r="B17" s="121"/>
      <c r="C17" s="122"/>
      <c r="D17" s="68" t="s">
        <v>26</v>
      </c>
      <c r="E17" s="84">
        <f t="shared" si="0"/>
        <v>9738617757</v>
      </c>
      <c r="F17" s="84">
        <f t="shared" si="0"/>
        <v>10046684442</v>
      </c>
      <c r="G17" s="84">
        <f t="shared" si="0"/>
        <v>9997224171</v>
      </c>
      <c r="H17" s="84">
        <f t="shared" si="0"/>
        <v>11340186221</v>
      </c>
      <c r="I17" s="84">
        <f t="shared" si="0"/>
        <v>10593058553</v>
      </c>
    </row>
    <row r="18" spans="1:9" ht="33" customHeight="1">
      <c r="A18" s="99" t="s">
        <v>31</v>
      </c>
      <c r="B18" s="100"/>
      <c r="C18" s="101"/>
      <c r="D18" s="38" t="s">
        <v>25</v>
      </c>
      <c r="E18" s="82">
        <v>74099</v>
      </c>
      <c r="F18" s="82">
        <v>79186</v>
      </c>
      <c r="G18" s="82">
        <v>82508</v>
      </c>
      <c r="H18" s="82">
        <v>83728</v>
      </c>
      <c r="I18" s="34">
        <f>58927+23186</f>
        <v>82113</v>
      </c>
    </row>
    <row r="19" spans="1:9" ht="33" customHeight="1" thickBot="1">
      <c r="A19" s="102"/>
      <c r="B19" s="103"/>
      <c r="C19" s="104"/>
      <c r="D19" s="40" t="s">
        <v>26</v>
      </c>
      <c r="E19" s="85">
        <v>566059017</v>
      </c>
      <c r="F19" s="85">
        <v>595528147</v>
      </c>
      <c r="G19" s="85">
        <v>586864387</v>
      </c>
      <c r="H19" s="85">
        <v>610122646</v>
      </c>
      <c r="I19" s="41">
        <f>520503569+113147758</f>
        <v>633651327</v>
      </c>
    </row>
    <row r="20" spans="1:9" ht="33" customHeight="1" thickTop="1">
      <c r="A20" s="108" t="s">
        <v>32</v>
      </c>
      <c r="B20" s="109"/>
      <c r="C20" s="110"/>
      <c r="D20" s="42" t="s">
        <v>25</v>
      </c>
      <c r="E20" s="43">
        <f t="shared" ref="E20:I21" si="1">E16+E18</f>
        <v>1841939</v>
      </c>
      <c r="F20" s="43">
        <f t="shared" si="1"/>
        <v>1963755</v>
      </c>
      <c r="G20" s="43">
        <f t="shared" si="1"/>
        <v>1918767</v>
      </c>
      <c r="H20" s="43">
        <f t="shared" si="1"/>
        <v>1965386</v>
      </c>
      <c r="I20" s="43">
        <f t="shared" si="1"/>
        <v>1982805</v>
      </c>
    </row>
    <row r="21" spans="1:9" s="66" customFormat="1" ht="33" customHeight="1">
      <c r="A21" s="111"/>
      <c r="B21" s="112"/>
      <c r="C21" s="113"/>
      <c r="D21" s="69" t="s">
        <v>26</v>
      </c>
      <c r="E21" s="60">
        <f t="shared" si="1"/>
        <v>10304676774</v>
      </c>
      <c r="F21" s="60">
        <f t="shared" si="1"/>
        <v>10642212589</v>
      </c>
      <c r="G21" s="60">
        <f t="shared" si="1"/>
        <v>10584088558</v>
      </c>
      <c r="H21" s="60">
        <f t="shared" si="1"/>
        <v>11950308867</v>
      </c>
      <c r="I21" s="60">
        <f t="shared" si="1"/>
        <v>11226709880</v>
      </c>
    </row>
    <row r="22" spans="1:9" ht="21.95" customHeight="1">
      <c r="I22" s="23" t="s">
        <v>49</v>
      </c>
    </row>
  </sheetData>
  <mergeCells count="13">
    <mergeCell ref="A18:C19"/>
    <mergeCell ref="A3:D3"/>
    <mergeCell ref="A20:C21"/>
    <mergeCell ref="B4:B7"/>
    <mergeCell ref="C4:C5"/>
    <mergeCell ref="C6:C7"/>
    <mergeCell ref="C8:C9"/>
    <mergeCell ref="B10:C11"/>
    <mergeCell ref="B12:C13"/>
    <mergeCell ref="B8:B9"/>
    <mergeCell ref="A4:A17"/>
    <mergeCell ref="B14:C15"/>
    <mergeCell ref="B16:C17"/>
  </mergeCells>
  <phoneticPr fontId="2"/>
  <printOptions horizontalCentered="1"/>
  <pageMargins left="0.98425196850393704" right="0.98425196850393704" top="0.98425196850393704" bottom="0.98425196850393704" header="0.51181102362204722" footer="0.51181102362204722"/>
  <pageSetup paperSize="9" scale="76" pageOrder="overThenDown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M10"/>
  <sheetViews>
    <sheetView view="pageBreakPreview" zoomScale="85" zoomScaleNormal="85" zoomScaleSheetLayoutView="85" workbookViewId="0"/>
  </sheetViews>
  <sheetFormatPr defaultRowHeight="21.95" customHeight="1"/>
  <cols>
    <col min="1" max="3" width="14.625" style="25" customWidth="1"/>
    <col min="4" max="4" width="14.625" style="54" customWidth="1"/>
    <col min="5" max="6" width="14.625" style="25" customWidth="1"/>
    <col min="7" max="7" width="14.625" style="54" customWidth="1"/>
    <col min="8" max="9" width="14.625" style="25" customWidth="1"/>
    <col min="10" max="10" width="14.625" style="54" customWidth="1"/>
    <col min="11" max="12" width="14.625" style="25" customWidth="1"/>
    <col min="13" max="13" width="14.625" style="54" customWidth="1"/>
    <col min="14" max="16384" width="9" style="25"/>
  </cols>
  <sheetData>
    <row r="1" spans="1:13" ht="21.95" customHeight="1">
      <c r="A1" s="24" t="s">
        <v>67</v>
      </c>
      <c r="B1" s="24"/>
      <c r="E1" s="24"/>
      <c r="H1" s="24"/>
    </row>
    <row r="3" spans="1:13" ht="21.95" customHeight="1">
      <c r="A3" s="123"/>
      <c r="B3" s="51" t="s">
        <v>61</v>
      </c>
      <c r="C3" s="52"/>
      <c r="D3" s="62"/>
      <c r="E3" s="51" t="s">
        <v>57</v>
      </c>
      <c r="F3" s="52"/>
      <c r="G3" s="62"/>
      <c r="H3" s="51" t="s">
        <v>58</v>
      </c>
      <c r="I3" s="52"/>
      <c r="J3" s="63"/>
      <c r="K3" s="35" t="s">
        <v>18</v>
      </c>
      <c r="L3" s="35"/>
      <c r="M3" s="64"/>
    </row>
    <row r="4" spans="1:13" ht="21.95" customHeight="1" thickBot="1">
      <c r="A4" s="124"/>
      <c r="B4" s="50" t="s">
        <v>62</v>
      </c>
      <c r="C4" s="44" t="s">
        <v>63</v>
      </c>
      <c r="D4" s="55" t="s">
        <v>19</v>
      </c>
      <c r="E4" s="50" t="s">
        <v>62</v>
      </c>
      <c r="F4" s="44" t="s">
        <v>63</v>
      </c>
      <c r="G4" s="55" t="s">
        <v>19</v>
      </c>
      <c r="H4" s="50" t="s">
        <v>62</v>
      </c>
      <c r="I4" s="44" t="s">
        <v>63</v>
      </c>
      <c r="J4" s="57" t="s">
        <v>19</v>
      </c>
      <c r="K4" s="53" t="s">
        <v>62</v>
      </c>
      <c r="L4" s="53" t="s">
        <v>63</v>
      </c>
      <c r="M4" s="55" t="s">
        <v>19</v>
      </c>
    </row>
    <row r="5" spans="1:13" ht="21.95" customHeight="1">
      <c r="A5" s="92" t="s">
        <v>53</v>
      </c>
      <c r="B5" s="86">
        <v>17712</v>
      </c>
      <c r="C5" s="87">
        <v>575244</v>
      </c>
      <c r="D5" s="87">
        <v>3903782942</v>
      </c>
      <c r="E5" s="86">
        <v>15873</v>
      </c>
      <c r="F5" s="87">
        <v>408339</v>
      </c>
      <c r="G5" s="87">
        <v>2984838357</v>
      </c>
      <c r="H5" s="86">
        <v>23179</v>
      </c>
      <c r="I5" s="87">
        <v>858356</v>
      </c>
      <c r="J5" s="88">
        <v>3416055475</v>
      </c>
      <c r="K5" s="49">
        <f t="shared" ref="K5:M9" si="0">SUM(B5,E5,H5)</f>
        <v>56764</v>
      </c>
      <c r="L5" s="49">
        <f>SUM(C5,F5,I5)</f>
        <v>1841939</v>
      </c>
      <c r="M5" s="59">
        <f t="shared" si="0"/>
        <v>10304676774</v>
      </c>
    </row>
    <row r="6" spans="1:13" ht="21.95" customHeight="1">
      <c r="A6" s="93" t="s">
        <v>54</v>
      </c>
      <c r="B6" s="89">
        <v>17483</v>
      </c>
      <c r="C6" s="81">
        <v>597037</v>
      </c>
      <c r="D6" s="81">
        <v>4030852273</v>
      </c>
      <c r="E6" s="89">
        <v>16025</v>
      </c>
      <c r="F6" s="81">
        <v>435053</v>
      </c>
      <c r="G6" s="81">
        <v>3142196329</v>
      </c>
      <c r="H6" s="89">
        <v>22771</v>
      </c>
      <c r="I6" s="81">
        <v>931665</v>
      </c>
      <c r="J6" s="90">
        <v>3469163987</v>
      </c>
      <c r="K6" s="47">
        <f t="shared" si="0"/>
        <v>56279</v>
      </c>
      <c r="L6" s="47">
        <f>SUM(C6,F6,I6)</f>
        <v>1963755</v>
      </c>
      <c r="M6" s="60">
        <f t="shared" si="0"/>
        <v>10642212589</v>
      </c>
    </row>
    <row r="7" spans="1:13" ht="21.95" customHeight="1">
      <c r="A7" s="93" t="s">
        <v>55</v>
      </c>
      <c r="B7" s="89">
        <v>16747</v>
      </c>
      <c r="C7" s="81">
        <v>590090</v>
      </c>
      <c r="D7" s="81">
        <v>3917036866</v>
      </c>
      <c r="E7" s="89">
        <v>16197</v>
      </c>
      <c r="F7" s="81">
        <v>446251</v>
      </c>
      <c r="G7" s="81">
        <v>3144266112</v>
      </c>
      <c r="H7" s="89">
        <v>22906</v>
      </c>
      <c r="I7" s="81">
        <v>882426</v>
      </c>
      <c r="J7" s="90">
        <v>3522785580</v>
      </c>
      <c r="K7" s="47">
        <f t="shared" si="0"/>
        <v>55850</v>
      </c>
      <c r="L7" s="47">
        <f>SUM(C7,F7,I7)</f>
        <v>1918767</v>
      </c>
      <c r="M7" s="60">
        <f t="shared" si="0"/>
        <v>10584088558</v>
      </c>
    </row>
    <row r="8" spans="1:13" ht="21.95" customHeight="1">
      <c r="A8" s="93" t="s">
        <v>56</v>
      </c>
      <c r="B8" s="89">
        <v>16323</v>
      </c>
      <c r="C8" s="81">
        <v>586352</v>
      </c>
      <c r="D8" s="81">
        <v>3883632616</v>
      </c>
      <c r="E8" s="89">
        <v>16236</v>
      </c>
      <c r="F8" s="81">
        <v>471685</v>
      </c>
      <c r="G8" s="81">
        <v>3304274928</v>
      </c>
      <c r="H8" s="89">
        <v>22935</v>
      </c>
      <c r="I8" s="81">
        <v>907349</v>
      </c>
      <c r="J8" s="90">
        <v>4762401323</v>
      </c>
      <c r="K8" s="47">
        <f t="shared" si="0"/>
        <v>55494</v>
      </c>
      <c r="L8" s="47">
        <f>SUM(C8,F8,I8)</f>
        <v>1965386</v>
      </c>
      <c r="M8" s="60">
        <f t="shared" si="0"/>
        <v>11950308867</v>
      </c>
    </row>
    <row r="9" spans="1:13" ht="21.95" customHeight="1">
      <c r="A9" s="93" t="s">
        <v>70</v>
      </c>
      <c r="B9" s="74">
        <v>15934</v>
      </c>
      <c r="C9" s="56">
        <v>554765</v>
      </c>
      <c r="D9" s="56">
        <v>3675353458</v>
      </c>
      <c r="E9" s="74">
        <v>16404</v>
      </c>
      <c r="F9" s="56">
        <v>467966</v>
      </c>
      <c r="G9" s="56">
        <v>3222453533</v>
      </c>
      <c r="H9" s="74">
        <v>23083</v>
      </c>
      <c r="I9" s="56">
        <v>878333</v>
      </c>
      <c r="J9" s="58">
        <v>3578047597</v>
      </c>
      <c r="K9" s="47">
        <f t="shared" si="0"/>
        <v>55421</v>
      </c>
      <c r="L9" s="47">
        <f>SUM(C9,F9,I9)</f>
        <v>1901064</v>
      </c>
      <c r="M9" s="60">
        <f t="shared" si="0"/>
        <v>10475854588</v>
      </c>
    </row>
    <row r="10" spans="1:13" ht="21.95" customHeight="1">
      <c r="A10" s="48"/>
      <c r="B10" s="48"/>
      <c r="E10" s="48"/>
      <c r="H10" s="48"/>
      <c r="M10" s="61" t="s">
        <v>49</v>
      </c>
    </row>
  </sheetData>
  <mergeCells count="1">
    <mergeCell ref="A3:A4"/>
  </mergeCells>
  <phoneticPr fontId="2"/>
  <printOptions horizontalCentered="1"/>
  <pageMargins left="0.98425196850393704" right="0.98425196850393704" top="0.98425196850393704" bottom="0.98425196850393704" header="0.51181102362204722" footer="0.51181102362204722"/>
  <pageSetup paperSize="9" scale="41" pageOrder="overThenDown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助成の推移</vt:lpstr>
      <vt:lpstr>対象者数（区別）</vt:lpstr>
      <vt:lpstr>医療費（診療別）</vt:lpstr>
      <vt:lpstr>保険別</vt:lpstr>
      <vt:lpstr>'医療費（診療別）'!Print_Area</vt:lpstr>
      <vt:lpstr>助成の推移!Print_Area</vt:lpstr>
      <vt:lpstr>'対象者数（区別）'!Print_Area</vt:lpstr>
      <vt:lpstr>保険別!Print_Area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2026-10-16T04:12:57Z</dcterms:created>
  <dcterms:modified xsi:type="dcterms:W3CDTF">2026-10-16T05:27:59Z</dcterms:modified>
</cp:coreProperties>
</file>