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A056112F-A3D1-4995-AA4B-F36ED150E877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助成の推移" sheetId="14" r:id="rId1"/>
    <sheet name="対象者数（区別）" sheetId="13" r:id="rId2"/>
    <sheet name="対象世帯数（区別）" sheetId="18" r:id="rId3"/>
    <sheet name="対象者数（事由別）" sheetId="9" r:id="rId4"/>
    <sheet name="対象世帯数（事由別）" sheetId="20" r:id="rId5"/>
    <sheet name="医療費（診療別）" sheetId="16" r:id="rId6"/>
    <sheet name="保険別" sheetId="8" r:id="rId7"/>
  </sheets>
  <definedNames>
    <definedName name="_xlnm.Print_Area" localSheetId="5">'医療費（診療別）'!$A$1:$I$22</definedName>
    <definedName name="_xlnm.Print_Area" localSheetId="0">助成の推移!$A$1:$I$9</definedName>
    <definedName name="_xlnm.Print_Area" localSheetId="1">'対象者数（区別）'!$A$1:$F$23</definedName>
    <definedName name="_xlnm.Print_Area" localSheetId="2">'対象世帯数（区別）'!$A$1:$F$23</definedName>
    <definedName name="_xlnm.Print_Area" localSheetId="6">保険別!$A$1:$Q$10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6" l="1"/>
  <c r="E9" i="8"/>
  <c r="D9" i="8" l="1"/>
  <c r="Q9" i="8" l="1"/>
  <c r="Q8" i="8"/>
  <c r="Q7" i="8"/>
  <c r="Q6" i="8"/>
  <c r="Q5" i="8"/>
  <c r="P9" i="8"/>
  <c r="P8" i="8"/>
  <c r="P7" i="8"/>
  <c r="P6" i="8"/>
  <c r="P5" i="8"/>
  <c r="O9" i="8"/>
  <c r="O8" i="8"/>
  <c r="O7" i="8"/>
  <c r="O6" i="8"/>
  <c r="O5" i="8"/>
  <c r="N9" i="8"/>
  <c r="N8" i="8"/>
  <c r="N7" i="8"/>
  <c r="N6" i="8"/>
  <c r="N5" i="8"/>
  <c r="G21" i="16"/>
  <c r="G20" i="16"/>
  <c r="E21" i="16"/>
  <c r="E20" i="16"/>
  <c r="I17" i="16"/>
  <c r="I21" i="16" s="1"/>
  <c r="I20" i="16"/>
  <c r="H17" i="16"/>
  <c r="H21" i="16" s="1"/>
  <c r="H16" i="16"/>
  <c r="H20" i="16" s="1"/>
  <c r="G17" i="16"/>
  <c r="G16" i="16"/>
  <c r="F17" i="16"/>
  <c r="F21" i="16" s="1"/>
  <c r="F16" i="16"/>
  <c r="F20" i="16" s="1"/>
  <c r="E17" i="16"/>
  <c r="E16" i="16"/>
  <c r="E8" i="20"/>
  <c r="E7" i="20"/>
  <c r="E6" i="20"/>
  <c r="E5" i="20"/>
  <c r="E4" i="20"/>
  <c r="E8" i="9"/>
  <c r="E7" i="9"/>
  <c r="E6" i="9"/>
  <c r="E5" i="9"/>
  <c r="E4" i="9"/>
  <c r="H5" i="14"/>
  <c r="I5" i="14" s="1"/>
  <c r="G8" i="14"/>
  <c r="G7" i="14"/>
  <c r="G6" i="14"/>
  <c r="G5" i="14"/>
  <c r="E8" i="14"/>
  <c r="E7" i="14"/>
  <c r="E6" i="14"/>
  <c r="E5" i="14"/>
  <c r="C8" i="14"/>
  <c r="C7" i="14"/>
  <c r="C6" i="14"/>
  <c r="C5" i="14"/>
  <c r="B22" i="18"/>
  <c r="C22" i="18"/>
  <c r="D22" i="18"/>
  <c r="E22" i="18"/>
  <c r="F22" i="18"/>
  <c r="H8" i="14" l="1"/>
  <c r="H7" i="14"/>
  <c r="H6" i="14"/>
  <c r="I6" i="14" s="1"/>
  <c r="I7" i="14" l="1"/>
  <c r="I8" i="14"/>
  <c r="F22" i="13"/>
  <c r="E22" i="13" l="1"/>
  <c r="D22" i="13" l="1"/>
  <c r="C22" i="13" l="1"/>
  <c r="B22" i="13"/>
</calcChain>
</file>

<file path=xl/sharedStrings.xml><?xml version="1.0" encoding="utf-8"?>
<sst xmlns="http://schemas.openxmlformats.org/spreadsheetml/2006/main" count="163" uniqueCount="103">
  <si>
    <t>鶴見区</t>
  </si>
  <si>
    <t>神奈川区</t>
  </si>
  <si>
    <t>西区</t>
  </si>
  <si>
    <t>中区</t>
  </si>
  <si>
    <t>南区</t>
  </si>
  <si>
    <t>港南区</t>
  </si>
  <si>
    <t>旭区</t>
  </si>
  <si>
    <t>磯子区</t>
  </si>
  <si>
    <t>金沢区</t>
  </si>
  <si>
    <t>港北区</t>
  </si>
  <si>
    <t>緑区</t>
  </si>
  <si>
    <t>青葉区</t>
  </si>
  <si>
    <t>都筑区</t>
  </si>
  <si>
    <t>栄区</t>
  </si>
  <si>
    <t>瀬谷区</t>
  </si>
  <si>
    <t>（単位：世帯）</t>
  </si>
  <si>
    <t>児扶世帯</t>
  </si>
  <si>
    <t>父子世帯</t>
  </si>
  <si>
    <t>年金世帯</t>
  </si>
  <si>
    <t>（単位：人）</t>
  </si>
  <si>
    <t>対前年度比</t>
  </si>
  <si>
    <t>鶴見区</t>
    <rPh sb="0" eb="3">
      <t>ツルミク</t>
    </rPh>
    <phoneticPr fontId="2"/>
  </si>
  <si>
    <t>神奈川区</t>
    <rPh sb="0" eb="4">
      <t>カナガワク</t>
    </rPh>
    <phoneticPr fontId="2"/>
  </si>
  <si>
    <t>西区</t>
    <rPh sb="0" eb="2">
      <t>ニシク</t>
    </rPh>
    <phoneticPr fontId="2"/>
  </si>
  <si>
    <t>中区</t>
    <rPh sb="0" eb="2">
      <t>ナカク</t>
    </rPh>
    <phoneticPr fontId="2"/>
  </si>
  <si>
    <t>南区</t>
    <rPh sb="0" eb="2">
      <t>ミナミク</t>
    </rPh>
    <phoneticPr fontId="2"/>
  </si>
  <si>
    <t>港南区</t>
    <rPh sb="0" eb="3">
      <t>コウナンク</t>
    </rPh>
    <phoneticPr fontId="2"/>
  </si>
  <si>
    <t>旭区</t>
    <rPh sb="0" eb="2">
      <t>アサヒク</t>
    </rPh>
    <phoneticPr fontId="2"/>
  </si>
  <si>
    <t>磯子区</t>
    <rPh sb="0" eb="3">
      <t>イソゴク</t>
    </rPh>
    <phoneticPr fontId="2"/>
  </si>
  <si>
    <t>金沢区</t>
    <rPh sb="0" eb="3">
      <t>カナザワク</t>
    </rPh>
    <phoneticPr fontId="2"/>
  </si>
  <si>
    <t>港北区</t>
    <rPh sb="0" eb="3">
      <t>コウホクク</t>
    </rPh>
    <phoneticPr fontId="2"/>
  </si>
  <si>
    <t>緑区</t>
    <rPh sb="0" eb="2">
      <t>ミドリク</t>
    </rPh>
    <phoneticPr fontId="2"/>
  </si>
  <si>
    <t>青葉区</t>
    <rPh sb="0" eb="3">
      <t>アオバク</t>
    </rPh>
    <phoneticPr fontId="2"/>
  </si>
  <si>
    <t>都筑区</t>
    <rPh sb="0" eb="3">
      <t>ツヅキク</t>
    </rPh>
    <phoneticPr fontId="2"/>
  </si>
  <si>
    <t>泉区</t>
    <rPh sb="0" eb="2">
      <t>イズミク</t>
    </rPh>
    <phoneticPr fontId="2"/>
  </si>
  <si>
    <t>栄区</t>
    <rPh sb="0" eb="2">
      <t>サカエク</t>
    </rPh>
    <phoneticPr fontId="2"/>
  </si>
  <si>
    <t>戸塚区</t>
    <rPh sb="0" eb="3">
      <t>トツカク</t>
    </rPh>
    <phoneticPr fontId="2"/>
  </si>
  <si>
    <t>瀬谷区</t>
    <rPh sb="0" eb="3">
      <t>セヤク</t>
    </rPh>
    <phoneticPr fontId="2"/>
  </si>
  <si>
    <t>総　数</t>
    <phoneticPr fontId="2"/>
  </si>
  <si>
    <t>計</t>
    <rPh sb="0" eb="1">
      <t>ケイ</t>
    </rPh>
    <phoneticPr fontId="2"/>
  </si>
  <si>
    <t>金　額</t>
    <rPh sb="0" eb="1">
      <t>キン</t>
    </rPh>
    <rPh sb="2" eb="3">
      <t>ガク</t>
    </rPh>
    <phoneticPr fontId="2"/>
  </si>
  <si>
    <t>診療</t>
    <rPh sb="0" eb="2">
      <t>シンリョウ</t>
    </rPh>
    <phoneticPr fontId="2"/>
  </si>
  <si>
    <t>保土ケ谷区</t>
    <rPh sb="0" eb="4">
      <t>ホドガヤ</t>
    </rPh>
    <rPh sb="4" eb="5">
      <t>ク</t>
    </rPh>
    <phoneticPr fontId="2"/>
  </si>
  <si>
    <t>現　　物　　給　　付　　　</t>
    <rPh sb="0" eb="4">
      <t>ゲンブツ</t>
    </rPh>
    <rPh sb="6" eb="10">
      <t>キュウフ</t>
    </rPh>
    <phoneticPr fontId="2"/>
  </si>
  <si>
    <t>医科</t>
    <rPh sb="0" eb="2">
      <t>イカ</t>
    </rPh>
    <phoneticPr fontId="2"/>
  </si>
  <si>
    <t>入院</t>
    <rPh sb="0" eb="2">
      <t>ニュウイン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</si>
  <si>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</si>
  <si>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</si>
  <si>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外来</t>
    <rPh sb="0" eb="2">
      <t>ガイライ</t>
    </rPh>
    <phoneticPr fontId="2"/>
  </si>
  <si>
    <t>歯科</t>
    <rPh sb="0" eb="2">
      <t>シカ</t>
    </rPh>
    <phoneticPr fontId="2"/>
  </si>
  <si>
    <t>調剤</t>
    <rPh sb="0" eb="2">
      <t>チョウザイ</t>
    </rPh>
    <phoneticPr fontId="2"/>
  </si>
  <si>
    <t>柔整</t>
    <rPh sb="0" eb="1">
      <t>ジュウ</t>
    </rPh>
    <rPh sb="1" eb="2">
      <t>セイ</t>
    </rPh>
    <phoneticPr fontId="2"/>
  </si>
  <si>
    <t>現金給付</t>
    <rPh sb="0" eb="2">
      <t>ゲンキン</t>
    </rPh>
    <rPh sb="2" eb="4">
      <t>キュウフ</t>
    </rPh>
    <phoneticPr fontId="2"/>
  </si>
  <si>
    <t>総医療費</t>
    <rPh sb="0" eb="1">
      <t>ソウ</t>
    </rPh>
    <rPh sb="1" eb="4">
      <t>イリョウヒ</t>
    </rPh>
    <phoneticPr fontId="2"/>
  </si>
  <si>
    <t>対象者数
（年平均）</t>
    <phoneticPr fontId="7"/>
  </si>
  <si>
    <t>受診件数</t>
    <phoneticPr fontId="7"/>
  </si>
  <si>
    <t>助成費</t>
    <phoneticPr fontId="7"/>
  </si>
  <si>
    <t>令和２年度</t>
    <rPh sb="0" eb="2">
      <t>レイワ</t>
    </rPh>
    <rPh sb="3" eb="5">
      <t>ネンド</t>
    </rPh>
    <phoneticPr fontId="7"/>
  </si>
  <si>
    <t>令和２年度</t>
    <rPh sb="0" eb="2">
      <t>レイワ</t>
    </rPh>
    <rPh sb="3" eb="5">
      <t>ネンド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</si>
  <si>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</si>
  <si>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7"/>
  </si>
  <si>
    <t>令和３年度</t>
    <rPh sb="0" eb="2">
      <t>レイワ</t>
    </rPh>
    <rPh sb="3" eb="5">
      <t>ネンド</t>
    </rPh>
    <rPh sb="4" eb="5">
      <t>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</si>
  <si>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</si>
  <si>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</si>
  <si>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7"/>
  </si>
  <si>
    <t>令和４年度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</si>
  <si>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</si>
  <si>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</si>
  <si>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phoneticPr fontId="2"/>
  </si>
  <si>
    <t>ひとり親家庭等医療費助成の推移</t>
    <rPh sb="10" eb="12">
      <t>ジョセイ</t>
    </rPh>
    <rPh sb="13" eb="15">
      <t>スイイ</t>
    </rPh>
    <phoneticPr fontId="5"/>
  </si>
  <si>
    <t>１件当たり
助成費</t>
    <phoneticPr fontId="7"/>
  </si>
  <si>
    <t>対前年度比</t>
    <phoneticPr fontId="7"/>
  </si>
  <si>
    <t>（単位：人）</t>
    <rPh sb="1" eb="3">
      <t>タンイ</t>
    </rPh>
    <rPh sb="4" eb="5">
      <t>ニン</t>
    </rPh>
    <phoneticPr fontId="7"/>
  </si>
  <si>
    <t>（単位：件）</t>
    <rPh sb="1" eb="3">
      <t>タンイ</t>
    </rPh>
    <rPh sb="4" eb="5">
      <t>ケン</t>
    </rPh>
    <phoneticPr fontId="7"/>
  </si>
  <si>
    <t>（単位：円）</t>
    <rPh sb="1" eb="3">
      <t>タンイ</t>
    </rPh>
    <rPh sb="4" eb="5">
      <t>エン</t>
    </rPh>
    <phoneticPr fontId="7"/>
  </si>
  <si>
    <t>各年３月末</t>
    <rPh sb="0" eb="1">
      <t>カク</t>
    </rPh>
    <rPh sb="1" eb="2">
      <t>ネン</t>
    </rPh>
    <phoneticPr fontId="6"/>
  </si>
  <si>
    <t>区名</t>
    <rPh sb="0" eb="2">
      <t>クメイ</t>
    </rPh>
    <phoneticPr fontId="2"/>
  </si>
  <si>
    <t>（単位：人）</t>
    <rPh sb="1" eb="3">
      <t>タンイ</t>
    </rPh>
    <rPh sb="4" eb="5">
      <t>ヒト</t>
    </rPh>
    <phoneticPr fontId="7"/>
  </si>
  <si>
    <t>横浜市計</t>
    <rPh sb="0" eb="3">
      <t>ヨコハマシ</t>
    </rPh>
    <rPh sb="3" eb="4">
      <t>ケイ</t>
    </rPh>
    <phoneticPr fontId="2"/>
  </si>
  <si>
    <t>保土ケ谷区</t>
  </si>
  <si>
    <t>（単位：世帯）</t>
    <rPh sb="1" eb="3">
      <t>タンイ</t>
    </rPh>
    <rPh sb="4" eb="6">
      <t>セタイ</t>
    </rPh>
    <phoneticPr fontId="7"/>
  </si>
  <si>
    <t>令和２年度</t>
    <rPh sb="0" eb="2">
      <t>レイワ</t>
    </rPh>
    <rPh sb="3" eb="4">
      <t>ネン</t>
    </rPh>
    <rPh sb="4" eb="5">
      <t>ド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</si>
  <si>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</si>
  <si>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</si>
  <si>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</si>
  <si>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ひとり親家庭等医療費助成　区別対象者数</t>
    <rPh sb="3" eb="4">
      <t>オヤ</t>
    </rPh>
    <rPh sb="4" eb="6">
      <t>カテイ</t>
    </rPh>
    <rPh sb="6" eb="7">
      <t>ナド</t>
    </rPh>
    <rPh sb="7" eb="12">
      <t>イリョウヒジョセイ</t>
    </rPh>
    <rPh sb="13" eb="15">
      <t>クベツ</t>
    </rPh>
    <rPh sb="15" eb="18">
      <t>タイショウシャ</t>
    </rPh>
    <rPh sb="18" eb="19">
      <t>スウ</t>
    </rPh>
    <phoneticPr fontId="2"/>
  </si>
  <si>
    <t>ひとり親家庭等医療費助成　区別対象世帯数</t>
    <rPh sb="3" eb="4">
      <t>オヤ</t>
    </rPh>
    <rPh sb="4" eb="6">
      <t>カテイ</t>
    </rPh>
    <rPh sb="6" eb="7">
      <t>ナド</t>
    </rPh>
    <rPh sb="7" eb="12">
      <t>イリョウヒジョセイ</t>
    </rPh>
    <rPh sb="13" eb="15">
      <t>クベツ</t>
    </rPh>
    <rPh sb="15" eb="17">
      <t>タイショウ</t>
    </rPh>
    <rPh sb="17" eb="20">
      <t>セタイスウ</t>
    </rPh>
    <phoneticPr fontId="2"/>
  </si>
  <si>
    <t>ひとり親家庭等医療費助成　事由別対象者数</t>
    <rPh sb="3" eb="4">
      <t>オヤ</t>
    </rPh>
    <rPh sb="4" eb="6">
      <t>カテイ</t>
    </rPh>
    <rPh sb="6" eb="7">
      <t>ナド</t>
    </rPh>
    <rPh sb="7" eb="12">
      <t>イリョウヒジョセイ</t>
    </rPh>
    <rPh sb="13" eb="15">
      <t>ジユウ</t>
    </rPh>
    <rPh sb="15" eb="16">
      <t>ベツ</t>
    </rPh>
    <rPh sb="16" eb="18">
      <t>タイショウ</t>
    </rPh>
    <rPh sb="18" eb="19">
      <t>シャ</t>
    </rPh>
    <rPh sb="19" eb="20">
      <t>スウ</t>
    </rPh>
    <phoneticPr fontId="2"/>
  </si>
  <si>
    <t>ひとり親家庭等医療費助成　事由別対象世帯数</t>
    <rPh sb="3" eb="4">
      <t>オヤ</t>
    </rPh>
    <rPh sb="4" eb="6">
      <t>カテイ</t>
    </rPh>
    <rPh sb="6" eb="7">
      <t>ナド</t>
    </rPh>
    <rPh sb="7" eb="12">
      <t>イリョウヒジョセイ</t>
    </rPh>
    <rPh sb="13" eb="15">
      <t>ジユウ</t>
    </rPh>
    <rPh sb="15" eb="16">
      <t>ベツ</t>
    </rPh>
    <rPh sb="16" eb="20">
      <t>タイショウセタイ</t>
    </rPh>
    <rPh sb="20" eb="21">
      <t>タイスウ</t>
    </rPh>
    <phoneticPr fontId="2"/>
  </si>
  <si>
    <t>社会保険</t>
    <rPh sb="0" eb="4">
      <t>シャカイホケン</t>
    </rPh>
    <phoneticPr fontId="2"/>
  </si>
  <si>
    <t>後期高齢者医療</t>
    <rPh sb="0" eb="5">
      <t>コウキコウレイシャ</t>
    </rPh>
    <rPh sb="5" eb="7">
      <t>イリョウ</t>
    </rPh>
    <phoneticPr fontId="2"/>
  </si>
  <si>
    <t>訪問看護</t>
    <rPh sb="0" eb="4">
      <t>ホウモンカンゴ</t>
    </rPh>
    <phoneticPr fontId="2"/>
  </si>
  <si>
    <t>ひとり親家庭等医療費助成　診療別医療費</t>
    <rPh sb="3" eb="4">
      <t>オヤ</t>
    </rPh>
    <rPh sb="4" eb="7">
      <t>カテイナド</t>
    </rPh>
    <rPh sb="7" eb="10">
      <t>イリョウヒ</t>
    </rPh>
    <rPh sb="10" eb="12">
      <t>ジョセイ</t>
    </rPh>
    <rPh sb="13" eb="15">
      <t>シンリョウ</t>
    </rPh>
    <rPh sb="15" eb="16">
      <t>ベツ</t>
    </rPh>
    <rPh sb="16" eb="19">
      <t>イリョウヒ</t>
    </rPh>
    <phoneticPr fontId="2"/>
  </si>
  <si>
    <t>小計</t>
    <rPh sb="0" eb="2">
      <t>ショウケイ</t>
    </rPh>
    <phoneticPr fontId="2"/>
  </si>
  <si>
    <t>国民健康保険</t>
    <phoneticPr fontId="2"/>
  </si>
  <si>
    <t>人数</t>
    <rPh sb="0" eb="2">
      <t>ニンズウ</t>
    </rPh>
    <phoneticPr fontId="2"/>
  </si>
  <si>
    <t>世帯数</t>
    <rPh sb="0" eb="3">
      <t>セタイスウ</t>
    </rPh>
    <phoneticPr fontId="2"/>
  </si>
  <si>
    <t>診療件数</t>
    <rPh sb="0" eb="4">
      <t>シンリョウケンスウ</t>
    </rPh>
    <phoneticPr fontId="2"/>
  </si>
  <si>
    <t>ひとり親家庭等医療費助成　保険別対象者数・対象世帯・医療費</t>
    <rPh sb="3" eb="4">
      <t>オヤ</t>
    </rPh>
    <rPh sb="4" eb="7">
      <t>カテイナド</t>
    </rPh>
    <rPh sb="7" eb="10">
      <t>イリョウヒ</t>
    </rPh>
    <rPh sb="10" eb="12">
      <t>ジョセイ</t>
    </rPh>
    <rPh sb="13" eb="15">
      <t>ホケン</t>
    </rPh>
    <rPh sb="15" eb="16">
      <t>ベツ</t>
    </rPh>
    <rPh sb="16" eb="18">
      <t>タイショウ</t>
    </rPh>
    <rPh sb="18" eb="20">
      <t>シャスウ</t>
    </rPh>
    <rPh sb="21" eb="23">
      <t>タイショウ</t>
    </rPh>
    <rPh sb="23" eb="25">
      <t>セタイ</t>
    </rPh>
    <rPh sb="26" eb="29">
      <t>イリョウヒ</t>
    </rPh>
    <phoneticPr fontId="2"/>
  </si>
  <si>
    <t>令和６年度</t>
    <rPh sb="0" eb="2">
      <t>レイワ</t>
    </rPh>
    <rPh sb="3" eb="5">
      <t>ネンド</t>
    </rPh>
    <phoneticPr fontId="7"/>
  </si>
  <si>
    <t>令和６年度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</si>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</sst>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&quot;(&quot;#,##0.0&quot;)&quot;;&quot;(&quot;&quot;△&quot;#,##0.0&quot;)&quot;"/>
  </numFmts>
  <fonts count="14">
    <font>
      <sz val="11"/>
      <name val="ＦＡ クリアレター"/>
      <family val="1"/>
      <charset val="128"/>
    </font>
    <font>
      <sz val="11"/>
      <name val="ＦＡ クリアレター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ＦＡ クリアレター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indexed="1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</cellStyleXfs>
  <cellXfs count="134">
    <xf numFmtId="0" fontId="0" fillId="0" borderId="0" xfId="0"/>
    <xf numFmtId="37" fontId="8" fillId="0" borderId="0" xfId="2" applyNumberFormat="1" applyFont="1" applyAlignment="1">
      <alignment vertical="center"/>
    </xf>
    <xf numFmtId="37" fontId="9" fillId="0" borderId="0" xfId="2" applyNumberFormat="1" applyFont="1" applyAlignment="1">
      <alignment vertical="center"/>
    </xf>
    <xf numFmtId="0" fontId="9" fillId="0" borderId="0" xfId="2" applyFont="1"/>
    <xf numFmtId="177" fontId="9" fillId="0" borderId="6" xfId="1" applyNumberFormat="1" applyFont="1" applyFill="1" applyBorder="1" applyAlignment="1" applyProtection="1">
      <alignment vertical="center"/>
    </xf>
    <xf numFmtId="0" fontId="9" fillId="0" borderId="0" xfId="0" applyFont="1"/>
    <xf numFmtId="177" fontId="9" fillId="2" borderId="1" xfId="1" applyNumberFormat="1" applyFont="1" applyFill="1" applyBorder="1" applyAlignment="1" applyProtection="1">
      <alignment vertical="center"/>
      <protection locked="0"/>
    </xf>
    <xf numFmtId="177" fontId="9" fillId="2" borderId="1" xfId="1" applyNumberFormat="1" applyFont="1" applyFill="1" applyBorder="1" applyAlignment="1" applyProtection="1">
      <alignment vertical="center" shrinkToFit="1"/>
      <protection locked="0"/>
    </xf>
    <xf numFmtId="177" fontId="9" fillId="0" borderId="21" xfId="1" applyNumberFormat="1" applyFont="1" applyFill="1" applyBorder="1" applyAlignment="1" applyProtection="1">
      <alignment vertical="center"/>
    </xf>
    <xf numFmtId="177" fontId="9" fillId="0" borderId="5" xfId="1" applyNumberFormat="1" applyFont="1" applyFill="1" applyBorder="1" applyAlignment="1" applyProtection="1">
      <alignment vertical="center"/>
      <protection locked="0"/>
    </xf>
    <xf numFmtId="177" fontId="9" fillId="0" borderId="5" xfId="1" applyNumberFormat="1" applyFont="1" applyFill="1" applyBorder="1" applyAlignment="1" applyProtection="1">
      <alignment vertical="center" shrinkToFit="1"/>
      <protection locked="0"/>
    </xf>
    <xf numFmtId="177" fontId="9" fillId="0" borderId="7" xfId="1" applyNumberFormat="1" applyFont="1" applyFill="1" applyBorder="1" applyAlignment="1" applyProtection="1">
      <alignment vertical="center"/>
    </xf>
    <xf numFmtId="37" fontId="9" fillId="0" borderId="23" xfId="2" applyNumberFormat="1" applyFont="1" applyBorder="1" applyAlignment="1">
      <alignment horizontal="center" vertical="center"/>
    </xf>
    <xf numFmtId="37" fontId="9" fillId="0" borderId="24" xfId="2" applyNumberFormat="1" applyFont="1" applyBorder="1" applyAlignment="1">
      <alignment horizontal="center" vertical="center" wrapText="1"/>
    </xf>
    <xf numFmtId="37" fontId="9" fillId="0" borderId="25" xfId="2" applyNumberFormat="1" applyFont="1" applyBorder="1" applyAlignment="1">
      <alignment horizontal="center" vertical="center"/>
    </xf>
    <xf numFmtId="37" fontId="9" fillId="0" borderId="25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8" fillId="0" borderId="0" xfId="2" applyFont="1" applyAlignment="1">
      <alignment horizontal="center"/>
    </xf>
    <xf numFmtId="37" fontId="9" fillId="0" borderId="22" xfId="2" applyNumberFormat="1" applyFont="1" applyBorder="1" applyAlignment="1">
      <alignment horizontal="center" vertical="center" wrapText="1"/>
    </xf>
    <xf numFmtId="178" fontId="9" fillId="0" borderId="5" xfId="1" applyNumberFormat="1" applyFont="1" applyFill="1" applyBorder="1" applyAlignment="1" applyProtection="1">
      <alignment vertical="center"/>
    </xf>
    <xf numFmtId="178" fontId="9" fillId="0" borderId="1" xfId="1" applyNumberFormat="1" applyFont="1" applyFill="1" applyBorder="1" applyAlignment="1" applyProtection="1">
      <alignment vertical="center"/>
    </xf>
    <xf numFmtId="37" fontId="9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37" fontId="9" fillId="0" borderId="0" xfId="3" applyNumberFormat="1" applyFont="1" applyAlignment="1">
      <alignment vertical="center"/>
    </xf>
    <xf numFmtId="37" fontId="9" fillId="0" borderId="0" xfId="3" applyNumberFormat="1" applyFont="1" applyAlignment="1">
      <alignment horizontal="right" vertical="center"/>
    </xf>
    <xf numFmtId="37" fontId="12" fillId="2" borderId="6" xfId="3" applyNumberFormat="1" applyFont="1" applyFill="1" applyBorder="1" applyAlignment="1" applyProtection="1">
      <alignment vertical="center"/>
      <protection locked="0"/>
    </xf>
    <xf numFmtId="0" fontId="10" fillId="0" borderId="0" xfId="3" applyFont="1" applyAlignment="1">
      <alignment vertical="center"/>
    </xf>
    <xf numFmtId="0" fontId="9" fillId="0" borderId="0" xfId="3" applyFont="1" applyAlignment="1">
      <alignment horizontal="right" vertical="center"/>
    </xf>
    <xf numFmtId="38" fontId="11" fillId="0" borderId="1" xfId="1" applyFont="1" applyFill="1" applyBorder="1" applyAlignment="1" applyProtection="1">
      <alignment vertical="center"/>
    </xf>
    <xf numFmtId="38" fontId="12" fillId="2" borderId="1" xfId="1" applyFont="1" applyFill="1" applyBorder="1" applyAlignment="1" applyProtection="1">
      <alignment vertical="center"/>
      <protection locked="0"/>
    </xf>
    <xf numFmtId="0" fontId="9" fillId="0" borderId="13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center" vertical="center"/>
    </xf>
    <xf numFmtId="38" fontId="11" fillId="0" borderId="3" xfId="1" applyFont="1" applyFill="1" applyBorder="1" applyAlignment="1" applyProtection="1">
      <alignment horizontal="center" vertical="center"/>
    </xf>
    <xf numFmtId="38" fontId="9" fillId="0" borderId="4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vertical="center"/>
    </xf>
    <xf numFmtId="38" fontId="11" fillId="0" borderId="1" xfId="1" applyFont="1" applyFill="1" applyBorder="1" applyAlignment="1" applyProtection="1">
      <alignment horizontal="center" vertical="center"/>
    </xf>
    <xf numFmtId="0" fontId="9" fillId="0" borderId="26" xfId="3" applyFont="1" applyBorder="1" applyAlignment="1">
      <alignment horizontal="distributed" vertical="center"/>
    </xf>
    <xf numFmtId="37" fontId="9" fillId="0" borderId="26" xfId="3" applyNumberFormat="1" applyFont="1" applyBorder="1" applyAlignment="1">
      <alignment horizontal="center" vertical="center"/>
    </xf>
    <xf numFmtId="0" fontId="9" fillId="0" borderId="26" xfId="3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9" fillId="0" borderId="5" xfId="1" applyFont="1" applyFill="1" applyBorder="1" applyAlignment="1" applyProtection="1">
      <alignment horizontal="center" vertical="center"/>
    </xf>
    <xf numFmtId="38" fontId="11" fillId="0" borderId="3" xfId="1" applyFont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37" fontId="9" fillId="0" borderId="34" xfId="3" applyNumberFormat="1" applyFont="1" applyBorder="1" applyAlignment="1">
      <alignment horizontal="center" vertical="center"/>
    </xf>
    <xf numFmtId="37" fontId="9" fillId="0" borderId="37" xfId="3" applyNumberFormat="1" applyFont="1" applyBorder="1" applyAlignment="1">
      <alignment horizontal="center" vertical="center"/>
    </xf>
    <xf numFmtId="37" fontId="11" fillId="0" borderId="38" xfId="3" applyNumberFormat="1" applyFont="1" applyBorder="1" applyAlignment="1">
      <alignment vertical="center"/>
    </xf>
    <xf numFmtId="37" fontId="11" fillId="0" borderId="33" xfId="3" applyNumberFormat="1" applyFont="1" applyBorder="1" applyAlignment="1">
      <alignment vertical="center"/>
    </xf>
    <xf numFmtId="0" fontId="9" fillId="0" borderId="34" xfId="3" applyFont="1" applyBorder="1" applyAlignment="1">
      <alignment horizontal="center" vertical="center"/>
    </xf>
    <xf numFmtId="0" fontId="9" fillId="0" borderId="37" xfId="3" applyFont="1" applyBorder="1" applyAlignment="1">
      <alignment horizontal="center" vertical="center"/>
    </xf>
    <xf numFmtId="38" fontId="11" fillId="0" borderId="15" xfId="1" applyFont="1" applyFill="1" applyBorder="1" applyAlignment="1" applyProtection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Continuous" vertical="center"/>
    </xf>
    <xf numFmtId="0" fontId="9" fillId="0" borderId="30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 vertical="center"/>
    </xf>
    <xf numFmtId="0" fontId="9" fillId="0" borderId="2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Continuous" vertical="center"/>
    </xf>
    <xf numFmtId="37" fontId="9" fillId="0" borderId="0" xfId="2" applyNumberFormat="1" applyFont="1" applyAlignment="1">
      <alignment vertical="center" shrinkToFit="1"/>
    </xf>
    <xf numFmtId="37" fontId="9" fillId="0" borderId="0" xfId="2" applyNumberFormat="1" applyFont="1" applyAlignment="1">
      <alignment horizontal="right" vertical="center" shrinkToFit="1"/>
    </xf>
    <xf numFmtId="37" fontId="9" fillId="0" borderId="25" xfId="2" applyNumberFormat="1" applyFont="1" applyBorder="1" applyAlignment="1">
      <alignment horizontal="center" vertical="center" shrinkToFit="1"/>
    </xf>
    <xf numFmtId="0" fontId="9" fillId="0" borderId="0" xfId="0" applyFont="1" applyAlignment="1">
      <alignment shrinkToFit="1"/>
    </xf>
    <xf numFmtId="38" fontId="12" fillId="2" borderId="1" xfId="1" applyFont="1" applyFill="1" applyBorder="1" applyAlignment="1" applyProtection="1">
      <alignment horizontal="right" vertical="center"/>
    </xf>
    <xf numFmtId="38" fontId="12" fillId="2" borderId="1" xfId="1" applyFont="1" applyFill="1" applyBorder="1" applyAlignment="1" applyProtection="1">
      <alignment horizontal="right" vertical="center"/>
      <protection locked="0"/>
    </xf>
    <xf numFmtId="38" fontId="12" fillId="2" borderId="8" xfId="1" applyFont="1" applyFill="1" applyBorder="1" applyAlignment="1" applyProtection="1">
      <alignment horizontal="right" vertical="center"/>
      <protection locked="0"/>
    </xf>
    <xf numFmtId="176" fontId="12" fillId="2" borderId="1" xfId="0" applyNumberFormat="1" applyFont="1" applyFill="1" applyBorder="1" applyAlignment="1">
      <alignment vertical="center"/>
    </xf>
    <xf numFmtId="176" fontId="12" fillId="2" borderId="4" xfId="0" applyNumberFormat="1" applyFont="1" applyFill="1" applyBorder="1" applyAlignment="1">
      <alignment vertical="center"/>
    </xf>
    <xf numFmtId="38" fontId="12" fillId="2" borderId="2" xfId="1" applyFont="1" applyFill="1" applyBorder="1" applyAlignment="1">
      <alignment vertical="center"/>
    </xf>
    <xf numFmtId="38" fontId="12" fillId="2" borderId="4" xfId="1" applyFont="1" applyFill="1" applyBorder="1" applyAlignment="1" applyProtection="1">
      <alignment vertical="center"/>
      <protection locked="0"/>
    </xf>
    <xf numFmtId="177" fontId="9" fillId="0" borderId="1" xfId="1" applyNumberFormat="1" applyFont="1" applyFill="1" applyBorder="1" applyAlignment="1" applyProtection="1">
      <alignment vertical="center"/>
      <protection locked="0"/>
    </xf>
    <xf numFmtId="177" fontId="9" fillId="0" borderId="1" xfId="1" applyNumberFormat="1" applyFont="1" applyFill="1" applyBorder="1" applyAlignment="1" applyProtection="1">
      <alignment vertical="center" shrinkToFit="1"/>
      <protection locked="0"/>
    </xf>
    <xf numFmtId="176" fontId="12" fillId="3" borderId="1" xfId="0" applyNumberFormat="1" applyFont="1" applyFill="1" applyBorder="1" applyAlignment="1">
      <alignment vertical="center"/>
    </xf>
    <xf numFmtId="176" fontId="12" fillId="3" borderId="4" xfId="0" applyNumberFormat="1" applyFont="1" applyFill="1" applyBorder="1" applyAlignment="1">
      <alignment vertical="center"/>
    </xf>
    <xf numFmtId="37" fontId="12" fillId="3" borderId="7" xfId="3" applyNumberFormat="1" applyFont="1" applyFill="1" applyBorder="1" applyAlignment="1" applyProtection="1">
      <alignment vertical="center"/>
      <protection locked="0"/>
    </xf>
    <xf numFmtId="37" fontId="12" fillId="3" borderId="35" xfId="3" applyNumberFormat="1" applyFont="1" applyFill="1" applyBorder="1" applyAlignment="1" applyProtection="1">
      <alignment vertical="center"/>
      <protection locked="0"/>
    </xf>
    <xf numFmtId="37" fontId="12" fillId="3" borderId="6" xfId="3" applyNumberFormat="1" applyFont="1" applyFill="1" applyBorder="1" applyAlignment="1" applyProtection="1">
      <alignment vertical="center"/>
      <protection locked="0"/>
    </xf>
    <xf numFmtId="37" fontId="12" fillId="3" borderId="36" xfId="3" applyNumberFormat="1" applyFont="1" applyFill="1" applyBorder="1" applyAlignment="1" applyProtection="1">
      <alignment vertical="center"/>
      <protection locked="0"/>
    </xf>
    <xf numFmtId="38" fontId="12" fillId="3" borderId="5" xfId="1" applyFont="1" applyFill="1" applyBorder="1" applyAlignment="1" applyProtection="1">
      <alignment horizontal="right" vertical="center"/>
    </xf>
    <xf numFmtId="38" fontId="12" fillId="3" borderId="5" xfId="1" applyFont="1" applyFill="1" applyBorder="1" applyAlignment="1" applyProtection="1">
      <alignment horizontal="right" vertical="center"/>
      <protection locked="0"/>
    </xf>
    <xf numFmtId="38" fontId="12" fillId="3" borderId="39" xfId="1" applyFont="1" applyFill="1" applyBorder="1" applyAlignment="1" applyProtection="1">
      <alignment horizontal="right" vertical="center"/>
      <protection locked="0"/>
    </xf>
    <xf numFmtId="38" fontId="12" fillId="3" borderId="1" xfId="1" applyFont="1" applyFill="1" applyBorder="1" applyAlignment="1" applyProtection="1">
      <alignment horizontal="right" vertical="center"/>
    </xf>
    <xf numFmtId="38" fontId="12" fillId="3" borderId="1" xfId="1" applyFont="1" applyFill="1" applyBorder="1" applyAlignment="1" applyProtection="1">
      <alignment horizontal="right" vertical="center"/>
      <protection locked="0"/>
    </xf>
    <xf numFmtId="38" fontId="12" fillId="3" borderId="8" xfId="1" applyFont="1" applyFill="1" applyBorder="1" applyAlignment="1" applyProtection="1">
      <alignment horizontal="right" vertical="center"/>
      <protection locked="0"/>
    </xf>
    <xf numFmtId="38" fontId="12" fillId="3" borderId="1" xfId="1" applyFont="1" applyFill="1" applyBorder="1" applyAlignment="1" applyProtection="1">
      <alignment vertical="center"/>
      <protection locked="0"/>
    </xf>
    <xf numFmtId="38" fontId="12" fillId="3" borderId="2" xfId="1" applyFont="1" applyFill="1" applyBorder="1" applyAlignment="1">
      <alignment vertical="center"/>
    </xf>
    <xf numFmtId="38" fontId="12" fillId="3" borderId="4" xfId="1" applyFont="1" applyFill="1" applyBorder="1" applyAlignment="1" applyProtection="1">
      <alignment vertical="center"/>
      <protection locked="0"/>
    </xf>
    <xf numFmtId="37" fontId="9" fillId="0" borderId="5" xfId="2" applyNumberFormat="1" applyFont="1" applyBorder="1" applyAlignment="1">
      <alignment horizontal="center" vertical="center"/>
    </xf>
    <xf numFmtId="37" fontId="9" fillId="0" borderId="1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8" fontId="9" fillId="0" borderId="22" xfId="1" applyFont="1" applyFill="1" applyBorder="1" applyAlignment="1" applyProtection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8" fontId="9" fillId="0" borderId="11" xfId="1" applyFont="1" applyFill="1" applyBorder="1" applyAlignment="1" applyProtection="1">
      <alignment horizontal="center" vertical="center" textRotation="255"/>
    </xf>
    <xf numFmtId="38" fontId="9" fillId="0" borderId="30" xfId="1" applyFont="1" applyFill="1" applyBorder="1" applyAlignment="1" applyProtection="1">
      <alignment horizontal="center" vertical="center" textRotation="255"/>
    </xf>
    <xf numFmtId="38" fontId="9" fillId="0" borderId="9" xfId="1" applyFont="1" applyFill="1" applyBorder="1" applyAlignment="1" applyProtection="1">
      <alignment horizontal="center" vertical="center" textRotation="255"/>
    </xf>
    <xf numFmtId="38" fontId="9" fillId="0" borderId="16" xfId="1" applyFont="1" applyFill="1" applyBorder="1" applyAlignment="1" applyProtection="1">
      <alignment horizontal="center" vertical="center" textRotation="255"/>
    </xf>
    <xf numFmtId="38" fontId="9" fillId="0" borderId="31" xfId="1" applyFont="1" applyFill="1" applyBorder="1" applyAlignment="1" applyProtection="1">
      <alignment horizontal="center" vertical="center" textRotation="255"/>
    </xf>
    <xf numFmtId="38" fontId="9" fillId="0" borderId="17" xfId="1" applyFont="1" applyFill="1" applyBorder="1" applyAlignment="1" applyProtection="1">
      <alignment horizontal="center" vertical="center" textRotation="255"/>
    </xf>
    <xf numFmtId="38" fontId="9" fillId="0" borderId="25" xfId="1" applyFont="1" applyFill="1" applyBorder="1" applyAlignment="1" applyProtection="1">
      <alignment horizontal="center" vertical="center"/>
    </xf>
    <xf numFmtId="38" fontId="9" fillId="0" borderId="27" xfId="1" applyFont="1" applyFill="1" applyBorder="1" applyAlignment="1" applyProtection="1">
      <alignment horizontal="center" vertical="center"/>
    </xf>
    <xf numFmtId="38" fontId="9" fillId="0" borderId="28" xfId="1" applyFont="1" applyFill="1" applyBorder="1" applyAlignment="1" applyProtection="1">
      <alignment horizontal="center" vertical="center"/>
    </xf>
    <xf numFmtId="38" fontId="11" fillId="0" borderId="10" xfId="1" applyFont="1" applyFill="1" applyBorder="1" applyAlignment="1" applyProtection="1">
      <alignment horizontal="center" vertical="center"/>
    </xf>
    <xf numFmtId="38" fontId="11" fillId="0" borderId="0" xfId="1" applyFont="1" applyFill="1" applyBorder="1" applyAlignment="1" applyProtection="1">
      <alignment horizontal="center" vertical="center"/>
    </xf>
    <xf numFmtId="38" fontId="11" fillId="0" borderId="18" xfId="1" applyFont="1" applyFill="1" applyBorder="1" applyAlignment="1" applyProtection="1">
      <alignment horizontal="center" vertical="center"/>
    </xf>
    <xf numFmtId="38" fontId="11" fillId="0" borderId="19" xfId="1" applyFont="1" applyFill="1" applyBorder="1" applyAlignment="1" applyProtection="1">
      <alignment horizontal="center" vertical="center"/>
    </xf>
    <xf numFmtId="38" fontId="11" fillId="0" borderId="20" xfId="1" applyFont="1" applyFill="1" applyBorder="1" applyAlignment="1" applyProtection="1">
      <alignment horizontal="center" vertical="center"/>
    </xf>
    <xf numFmtId="38" fontId="11" fillId="0" borderId="15" xfId="1" applyFont="1" applyFill="1" applyBorder="1" applyAlignment="1" applyProtection="1">
      <alignment horizontal="center" vertical="center"/>
    </xf>
    <xf numFmtId="38" fontId="9" fillId="0" borderId="14" xfId="1" applyFont="1" applyFill="1" applyBorder="1" applyAlignment="1" applyProtection="1">
      <alignment horizontal="center" vertical="center" textRotation="255"/>
    </xf>
    <xf numFmtId="38" fontId="9" fillId="0" borderId="5" xfId="1" applyFont="1" applyFill="1" applyBorder="1" applyAlignment="1" applyProtection="1">
      <alignment horizontal="center" vertical="center" textRotation="255"/>
    </xf>
    <xf numFmtId="38" fontId="9" fillId="0" borderId="1" xfId="1" applyFont="1" applyFill="1" applyBorder="1" applyAlignment="1" applyProtection="1">
      <alignment horizontal="center" vertical="center" textRotation="255"/>
    </xf>
    <xf numFmtId="38" fontId="9" fillId="0" borderId="12" xfId="1" applyFont="1" applyFill="1" applyBorder="1" applyAlignment="1" applyProtection="1">
      <alignment horizontal="center" vertical="center" textRotation="255"/>
    </xf>
    <xf numFmtId="38" fontId="9" fillId="0" borderId="29" xfId="1" applyFont="1" applyFill="1" applyBorder="1" applyAlignment="1" applyProtection="1">
      <alignment horizontal="center" vertical="center" textRotation="255"/>
    </xf>
    <xf numFmtId="38" fontId="11" fillId="0" borderId="11" xfId="1" applyFont="1" applyFill="1" applyBorder="1" applyAlignment="1" applyProtection="1">
      <alignment horizontal="center" vertical="center" textRotation="255"/>
    </xf>
    <xf numFmtId="38" fontId="11" fillId="0" borderId="9" xfId="1" applyFont="1" applyFill="1" applyBorder="1" applyAlignment="1" applyProtection="1">
      <alignment horizontal="center" vertical="center" textRotation="255"/>
    </xf>
    <xf numFmtId="38" fontId="11" fillId="0" borderId="19" xfId="1" applyFont="1" applyFill="1" applyBorder="1" applyAlignment="1" applyProtection="1">
      <alignment horizontal="center" vertical="center" textRotation="255"/>
    </xf>
    <xf numFmtId="38" fontId="11" fillId="0" borderId="15" xfId="1" applyFont="1" applyFill="1" applyBorder="1" applyAlignment="1" applyProtection="1">
      <alignment horizontal="center" vertical="center" textRotation="255"/>
    </xf>
    <xf numFmtId="0" fontId="9" fillId="0" borderId="1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表32ひとり親推移" xfId="2" xr:uid="{00000000-0005-0000-0000-000003000000}"/>
    <cellStyle name="標準_表34ひとり親対象者内訳表⑪" xfId="3" xr:uid="{00000000-0005-0000-0000-000004000000}"/>
    <cellStyle name="未定義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9"/>
  <sheetViews>
    <sheetView tabSelected="1" view="pageBreakPreview" zoomScale="85" zoomScaleNormal="100" zoomScaleSheetLayoutView="85" workbookViewId="0">
      <pane ySplit="3" topLeftCell="A4" activePane="bottomLeft" state="frozen"/>
      <selection sqref="A1:XFD1"/>
      <selection pane="bottomLeft"/>
    </sheetView>
  </sheetViews>
  <sheetFormatPr defaultRowHeight="13.5"/>
  <cols>
    <col min="1" max="5" width="12.625" style="5" customWidth="1"/>
    <col min="6" max="6" width="12.625" style="76" customWidth="1"/>
    <col min="7" max="9" width="12.625" style="5" customWidth="1"/>
    <col min="10" max="16384" width="9" style="5"/>
  </cols>
  <sheetData>
    <row r="1" spans="1:10" s="3" customFormat="1" ht="21.95" customHeight="1">
      <c r="A1" s="1" t="s">
        <v>69</v>
      </c>
      <c r="B1" s="2"/>
      <c r="C1" s="2"/>
      <c r="D1" s="2"/>
      <c r="E1" s="2"/>
      <c r="F1" s="73"/>
      <c r="G1" s="2"/>
      <c r="H1" s="2"/>
      <c r="I1" s="2"/>
    </row>
    <row r="2" spans="1:10" s="22" customFormat="1" ht="21.95" customHeight="1">
      <c r="A2" s="21"/>
      <c r="B2" s="21" t="s">
        <v>72</v>
      </c>
      <c r="C2" s="21"/>
      <c r="D2" s="21" t="s">
        <v>73</v>
      </c>
      <c r="E2" s="21"/>
      <c r="F2" s="74" t="s">
        <v>74</v>
      </c>
      <c r="G2" s="21"/>
      <c r="H2" s="21" t="s">
        <v>74</v>
      </c>
      <c r="I2" s="21"/>
    </row>
    <row r="3" spans="1:10" s="17" customFormat="1" ht="33" customHeight="1" thickBot="1">
      <c r="A3" s="12"/>
      <c r="B3" s="13" t="s">
        <v>54</v>
      </c>
      <c r="C3" s="13" t="s">
        <v>71</v>
      </c>
      <c r="D3" s="14" t="s">
        <v>55</v>
      </c>
      <c r="E3" s="13" t="s">
        <v>20</v>
      </c>
      <c r="F3" s="75" t="s">
        <v>56</v>
      </c>
      <c r="G3" s="13" t="s">
        <v>20</v>
      </c>
      <c r="H3" s="15" t="s">
        <v>70</v>
      </c>
      <c r="I3" s="18" t="s">
        <v>20</v>
      </c>
      <c r="J3" s="16"/>
    </row>
    <row r="4" spans="1:10" ht="33" customHeight="1">
      <c r="A4" s="101" t="s">
        <v>57</v>
      </c>
      <c r="B4" s="9">
        <v>39124</v>
      </c>
      <c r="C4" s="19">
        <v>-3.4</v>
      </c>
      <c r="D4" s="9">
        <v>514447</v>
      </c>
      <c r="E4" s="19">
        <v>-15.9</v>
      </c>
      <c r="F4" s="10">
        <v>1447476232</v>
      </c>
      <c r="G4" s="19">
        <v>-11.2</v>
      </c>
      <c r="H4" s="11">
        <v>2814</v>
      </c>
      <c r="I4" s="19">
        <v>5.6</v>
      </c>
    </row>
    <row r="5" spans="1:10" ht="33" customHeight="1">
      <c r="A5" s="102" t="s">
        <v>60</v>
      </c>
      <c r="B5" s="84">
        <v>37924</v>
      </c>
      <c r="C5" s="20">
        <f>ROUND((B5/B4-1)*100,1)</f>
        <v>-3.1</v>
      </c>
      <c r="D5" s="84">
        <v>538339</v>
      </c>
      <c r="E5" s="20">
        <f>ROUND((D5/D4-1)*100,1)</f>
        <v>4.5999999999999996</v>
      </c>
      <c r="F5" s="85">
        <v>1514119786</v>
      </c>
      <c r="G5" s="20">
        <f>ROUND((F5/F4-1)*100,1)</f>
        <v>4.5999999999999996</v>
      </c>
      <c r="H5" s="4">
        <f>ROUND(F5/D5,0)</f>
        <v>2813</v>
      </c>
      <c r="I5" s="20">
        <f>ROUND((H5/H4-1)*100,1)</f>
        <v>0</v>
      </c>
    </row>
    <row r="6" spans="1:10" ht="33" customHeight="1">
      <c r="A6" s="102" t="s">
        <v>64</v>
      </c>
      <c r="B6" s="84">
        <v>36569</v>
      </c>
      <c r="C6" s="20">
        <f>ROUND((B6/B5-1)*100,1)</f>
        <v>-3.6</v>
      </c>
      <c r="D6" s="84">
        <v>537691</v>
      </c>
      <c r="E6" s="20">
        <f>ROUND((D6/D5-1)*100,1)</f>
        <v>-0.1</v>
      </c>
      <c r="F6" s="85">
        <v>1531028959</v>
      </c>
      <c r="G6" s="20">
        <f>ROUND((F6/F5-1)*100,1)</f>
        <v>1.1000000000000001</v>
      </c>
      <c r="H6" s="4">
        <f>ROUND(F6/D6,0)</f>
        <v>2847</v>
      </c>
      <c r="I6" s="20">
        <f>ROUND((H6/H5-1)*100,1)</f>
        <v>1.2</v>
      </c>
    </row>
    <row r="7" spans="1:10" ht="33" customHeight="1">
      <c r="A7" s="102" t="s">
        <v>66</v>
      </c>
      <c r="B7" s="84">
        <v>35035</v>
      </c>
      <c r="C7" s="20">
        <f>ROUND((B7/B6-1)*100,1)</f>
        <v>-4.2</v>
      </c>
      <c r="D7" s="84">
        <v>579976</v>
      </c>
      <c r="E7" s="20">
        <f>ROUND((D7/D6-1)*100,1)</f>
        <v>7.9</v>
      </c>
      <c r="F7" s="85">
        <v>1626564681</v>
      </c>
      <c r="G7" s="20">
        <f>ROUND((F7/F6-1)*100,1)</f>
        <v>6.2</v>
      </c>
      <c r="H7" s="4">
        <f>ROUND(F7/D7,0)</f>
        <v>2805</v>
      </c>
      <c r="I7" s="20">
        <f>ROUND((H7/H6-1)*100,1)</f>
        <v>-1.5</v>
      </c>
    </row>
    <row r="8" spans="1:10" ht="33" customHeight="1">
      <c r="A8" s="102" t="s">
        <v>99</v>
      </c>
      <c r="B8" s="6">
        <v>34035</v>
      </c>
      <c r="C8" s="20">
        <f>ROUND((B8/B7-1)*100,1)</f>
        <v>-2.9</v>
      </c>
      <c r="D8" s="6">
        <v>577743</v>
      </c>
      <c r="E8" s="20">
        <f>ROUND((D8/D7-1)*100,1)</f>
        <v>-0.4</v>
      </c>
      <c r="F8" s="7">
        <v>1625448651</v>
      </c>
      <c r="G8" s="20">
        <f>ROUND((F8/F7-1)*100,1)</f>
        <v>-0.1</v>
      </c>
      <c r="H8" s="8">
        <f>ROUND(F8/D8,0)</f>
        <v>2813</v>
      </c>
      <c r="I8" s="20">
        <f>ROUND((H8/H7-1)*100,1)</f>
        <v>0.3</v>
      </c>
    </row>
    <row r="9" spans="1:10" ht="21.95" customHeight="1">
      <c r="I9" s="23" t="s">
        <v>75</v>
      </c>
    </row>
  </sheetData>
  <phoneticPr fontId="7"/>
  <printOptions horizontalCentered="1"/>
  <pageMargins left="0.98425196850393704" right="0.98425196850393704" top="0.98425196850393704" bottom="0.98425196850393704" header="0.51181102362204722" footer="0.51181102362204722"/>
  <pageSetup paperSize="9" scale="72" pageOrder="overThenDown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F23"/>
  <sheetViews>
    <sheetView view="pageBreakPreview" zoomScale="85" zoomScaleNormal="100" zoomScaleSheetLayoutView="85" workbookViewId="0"/>
  </sheetViews>
  <sheetFormatPr defaultColWidth="11.625" defaultRowHeight="30" customHeight="1"/>
  <cols>
    <col min="1" max="6" width="12.625" style="25" customWidth="1"/>
    <col min="7" max="16384" width="11.625" style="25"/>
  </cols>
  <sheetData>
    <row r="1" spans="1:6" ht="21.95" customHeight="1">
      <c r="A1" s="24" t="s">
        <v>85</v>
      </c>
    </row>
    <row r="2" spans="1:6" ht="21.95" customHeight="1">
      <c r="F2" s="21" t="s">
        <v>77</v>
      </c>
    </row>
    <row r="3" spans="1:6" s="31" customFormat="1" ht="21.95" customHeight="1" thickBot="1">
      <c r="A3" s="32" t="s">
        <v>76</v>
      </c>
      <c r="B3" s="32" t="s">
        <v>58</v>
      </c>
      <c r="C3" s="32" t="s">
        <v>82</v>
      </c>
      <c r="D3" s="32" t="s">
        <v>83</v>
      </c>
      <c r="E3" s="32" t="s">
        <v>84</v>
      </c>
      <c r="F3" s="32" t="s">
        <v>100</v>
      </c>
    </row>
    <row r="4" spans="1:6" ht="21.95" customHeight="1">
      <c r="A4" s="29" t="s">
        <v>21</v>
      </c>
      <c r="B4" s="86">
        <v>2822</v>
      </c>
      <c r="C4" s="86">
        <v>2769</v>
      </c>
      <c r="D4" s="86">
        <v>2656</v>
      </c>
      <c r="E4" s="86">
        <v>2565</v>
      </c>
      <c r="F4" s="80">
        <v>2560</v>
      </c>
    </row>
    <row r="5" spans="1:6" ht="21.95" customHeight="1">
      <c r="A5" s="26" t="s">
        <v>22</v>
      </c>
      <c r="B5" s="86">
        <v>2200</v>
      </c>
      <c r="C5" s="86">
        <v>2104</v>
      </c>
      <c r="D5" s="86">
        <v>1971</v>
      </c>
      <c r="E5" s="86">
        <v>1844</v>
      </c>
      <c r="F5" s="80">
        <v>1835</v>
      </c>
    </row>
    <row r="6" spans="1:6" ht="21.95" customHeight="1">
      <c r="A6" s="26" t="s">
        <v>23</v>
      </c>
      <c r="B6" s="86">
        <v>863</v>
      </c>
      <c r="C6" s="86">
        <v>820</v>
      </c>
      <c r="D6" s="86">
        <v>801</v>
      </c>
      <c r="E6" s="86">
        <v>703</v>
      </c>
      <c r="F6" s="80">
        <v>676</v>
      </c>
    </row>
    <row r="7" spans="1:6" ht="21.95" customHeight="1">
      <c r="A7" s="26" t="s">
        <v>24</v>
      </c>
      <c r="B7" s="86">
        <v>1441</v>
      </c>
      <c r="C7" s="86">
        <v>1391</v>
      </c>
      <c r="D7" s="86">
        <v>1294</v>
      </c>
      <c r="E7" s="86">
        <v>1239</v>
      </c>
      <c r="F7" s="80">
        <v>1272</v>
      </c>
    </row>
    <row r="8" spans="1:6" ht="21.95" customHeight="1">
      <c r="A8" s="26" t="s">
        <v>25</v>
      </c>
      <c r="B8" s="86">
        <v>2379</v>
      </c>
      <c r="C8" s="86">
        <v>2292</v>
      </c>
      <c r="D8" s="86">
        <v>2205</v>
      </c>
      <c r="E8" s="86">
        <v>2093</v>
      </c>
      <c r="F8" s="80">
        <v>2067</v>
      </c>
    </row>
    <row r="9" spans="1:6" ht="21.95" customHeight="1">
      <c r="A9" s="26" t="s">
        <v>26</v>
      </c>
      <c r="B9" s="86">
        <v>2351</v>
      </c>
      <c r="C9" s="86">
        <v>2243</v>
      </c>
      <c r="D9" s="86">
        <v>2132</v>
      </c>
      <c r="E9" s="86">
        <v>2090</v>
      </c>
      <c r="F9" s="80">
        <v>2073</v>
      </c>
    </row>
    <row r="10" spans="1:6" ht="21.95" customHeight="1">
      <c r="A10" s="27" t="s">
        <v>42</v>
      </c>
      <c r="B10" s="86">
        <v>2180</v>
      </c>
      <c r="C10" s="86">
        <v>2110</v>
      </c>
      <c r="D10" s="86">
        <v>2085</v>
      </c>
      <c r="E10" s="86">
        <v>2011</v>
      </c>
      <c r="F10" s="80">
        <v>1966</v>
      </c>
    </row>
    <row r="11" spans="1:6" ht="21.95" customHeight="1">
      <c r="A11" s="26" t="s">
        <v>27</v>
      </c>
      <c r="B11" s="86">
        <v>2834</v>
      </c>
      <c r="C11" s="86">
        <v>2634</v>
      </c>
      <c r="D11" s="86">
        <v>2511</v>
      </c>
      <c r="E11" s="86">
        <v>2357</v>
      </c>
      <c r="F11" s="80">
        <v>2403</v>
      </c>
    </row>
    <row r="12" spans="1:6" ht="21.95" customHeight="1">
      <c r="A12" s="26" t="s">
        <v>28</v>
      </c>
      <c r="B12" s="86">
        <v>1843</v>
      </c>
      <c r="C12" s="86">
        <v>1736</v>
      </c>
      <c r="D12" s="86">
        <v>1722</v>
      </c>
      <c r="E12" s="86">
        <v>1640</v>
      </c>
      <c r="F12" s="80">
        <v>1567</v>
      </c>
    </row>
    <row r="13" spans="1:6" ht="21.95" customHeight="1">
      <c r="A13" s="26" t="s">
        <v>29</v>
      </c>
      <c r="B13" s="86">
        <v>2100</v>
      </c>
      <c r="C13" s="86">
        <v>1985</v>
      </c>
      <c r="D13" s="86">
        <v>1875</v>
      </c>
      <c r="E13" s="86">
        <v>1859</v>
      </c>
      <c r="F13" s="80">
        <v>1861</v>
      </c>
    </row>
    <row r="14" spans="1:6" ht="21.95" customHeight="1">
      <c r="A14" s="26" t="s">
        <v>30</v>
      </c>
      <c r="B14" s="86">
        <v>2079</v>
      </c>
      <c r="C14" s="86">
        <v>2063</v>
      </c>
      <c r="D14" s="86">
        <v>1925</v>
      </c>
      <c r="E14" s="86">
        <v>1883</v>
      </c>
      <c r="F14" s="80">
        <v>1809</v>
      </c>
    </row>
    <row r="15" spans="1:6" ht="21.95" customHeight="1">
      <c r="A15" s="26" t="s">
        <v>31</v>
      </c>
      <c r="B15" s="86">
        <v>1960</v>
      </c>
      <c r="C15" s="86">
        <v>1883</v>
      </c>
      <c r="D15" s="86">
        <v>1888</v>
      </c>
      <c r="E15" s="86">
        <v>1783</v>
      </c>
      <c r="F15" s="80">
        <v>1724</v>
      </c>
    </row>
    <row r="16" spans="1:6" ht="21.95" customHeight="1">
      <c r="A16" s="26" t="s">
        <v>32</v>
      </c>
      <c r="B16" s="86">
        <v>2236</v>
      </c>
      <c r="C16" s="86">
        <v>2120</v>
      </c>
      <c r="D16" s="86">
        <v>2033</v>
      </c>
      <c r="E16" s="86">
        <v>1890</v>
      </c>
      <c r="F16" s="80">
        <v>1834</v>
      </c>
    </row>
    <row r="17" spans="1:6" ht="21.95" customHeight="1">
      <c r="A17" s="26" t="s">
        <v>33</v>
      </c>
      <c r="B17" s="86">
        <v>1754</v>
      </c>
      <c r="C17" s="86">
        <v>1792</v>
      </c>
      <c r="D17" s="86">
        <v>1682</v>
      </c>
      <c r="E17" s="86">
        <v>1660</v>
      </c>
      <c r="F17" s="80">
        <v>1620</v>
      </c>
    </row>
    <row r="18" spans="1:6" ht="21.95" customHeight="1">
      <c r="A18" s="26" t="s">
        <v>34</v>
      </c>
      <c r="B18" s="86">
        <v>1609</v>
      </c>
      <c r="C18" s="86">
        <v>1655</v>
      </c>
      <c r="D18" s="86">
        <v>1558</v>
      </c>
      <c r="E18" s="86">
        <v>1561</v>
      </c>
      <c r="F18" s="80">
        <v>1558</v>
      </c>
    </row>
    <row r="19" spans="1:6" ht="21.95" customHeight="1">
      <c r="A19" s="26" t="s">
        <v>35</v>
      </c>
      <c r="B19" s="86">
        <v>1188</v>
      </c>
      <c r="C19" s="86">
        <v>1136</v>
      </c>
      <c r="D19" s="86">
        <v>1092</v>
      </c>
      <c r="E19" s="86">
        <v>1070</v>
      </c>
      <c r="F19" s="80">
        <v>1110</v>
      </c>
    </row>
    <row r="20" spans="1:6" ht="21.95" customHeight="1">
      <c r="A20" s="26" t="s">
        <v>36</v>
      </c>
      <c r="B20" s="86">
        <v>2693</v>
      </c>
      <c r="C20" s="86">
        <v>2588</v>
      </c>
      <c r="D20" s="86">
        <v>2464</v>
      </c>
      <c r="E20" s="86">
        <v>2490</v>
      </c>
      <c r="F20" s="80">
        <v>2347</v>
      </c>
    </row>
    <row r="21" spans="1:6" ht="21.95" customHeight="1" thickBot="1">
      <c r="A21" s="28" t="s">
        <v>37</v>
      </c>
      <c r="B21" s="87">
        <v>2015</v>
      </c>
      <c r="C21" s="87">
        <v>1949</v>
      </c>
      <c r="D21" s="87">
        <v>1849</v>
      </c>
      <c r="E21" s="87">
        <v>1776</v>
      </c>
      <c r="F21" s="81">
        <v>1732</v>
      </c>
    </row>
    <row r="22" spans="1:6" ht="21.95" customHeight="1" thickTop="1">
      <c r="A22" s="29" t="s">
        <v>78</v>
      </c>
      <c r="B22" s="30">
        <f t="shared" ref="B22:C22" si="0">SUM(B4:B21)</f>
        <v>36547</v>
      </c>
      <c r="C22" s="30">
        <f t="shared" si="0"/>
        <v>35270</v>
      </c>
      <c r="D22" s="30">
        <f>SUM(D4:D21)</f>
        <v>33743</v>
      </c>
      <c r="E22" s="30">
        <f>SUM(E4:E21)</f>
        <v>32514</v>
      </c>
      <c r="F22" s="30">
        <f>SUM(F4:F21)</f>
        <v>32014</v>
      </c>
    </row>
    <row r="23" spans="1:6" ht="21.95" customHeight="1">
      <c r="B23" s="23"/>
      <c r="C23" s="23"/>
      <c r="F23" s="23" t="s">
        <v>75</v>
      </c>
    </row>
  </sheetData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fitToHeight="2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D45D-8AD5-4A47-8B6C-F327C68CB5B1}">
  <sheetPr>
    <tabColor rgb="FFFFFF00"/>
  </sheetPr>
  <dimension ref="A1:F23"/>
  <sheetViews>
    <sheetView view="pageBreakPreview" zoomScale="85" zoomScaleNormal="100" zoomScaleSheetLayoutView="85" workbookViewId="0"/>
  </sheetViews>
  <sheetFormatPr defaultColWidth="11.625" defaultRowHeight="30" customHeight="1"/>
  <cols>
    <col min="1" max="6" width="12.625" style="25" customWidth="1"/>
    <col min="7" max="16384" width="11.625" style="25"/>
  </cols>
  <sheetData>
    <row r="1" spans="1:6" ht="21.95" customHeight="1">
      <c r="A1" s="24" t="s">
        <v>86</v>
      </c>
    </row>
    <row r="2" spans="1:6" ht="21.95" customHeight="1">
      <c r="F2" s="21" t="s">
        <v>80</v>
      </c>
    </row>
    <row r="3" spans="1:6" s="31" customFormat="1" ht="21.95" customHeight="1" thickBot="1">
      <c r="A3" s="32" t="s">
        <v>76</v>
      </c>
      <c r="B3" s="32" t="s">
        <v>58</v>
      </c>
      <c r="C3" s="32" t="s">
        <v>82</v>
      </c>
      <c r="D3" s="32" t="s">
        <v>83</v>
      </c>
      <c r="E3" s="32" t="s">
        <v>84</v>
      </c>
      <c r="F3" s="32" t="s">
        <v>100</v>
      </c>
    </row>
    <row r="4" spans="1:6" ht="21.95" customHeight="1">
      <c r="A4" s="29" t="s">
        <v>0</v>
      </c>
      <c r="B4" s="86">
        <v>1024</v>
      </c>
      <c r="C4" s="86">
        <v>1135</v>
      </c>
      <c r="D4" s="86">
        <v>1090</v>
      </c>
      <c r="E4" s="86">
        <v>1049</v>
      </c>
      <c r="F4" s="80">
        <v>1037</v>
      </c>
    </row>
    <row r="5" spans="1:6" ht="21.95" customHeight="1">
      <c r="A5" s="26" t="s">
        <v>1</v>
      </c>
      <c r="B5" s="86">
        <v>801</v>
      </c>
      <c r="C5" s="86">
        <v>865</v>
      </c>
      <c r="D5" s="86">
        <v>813</v>
      </c>
      <c r="E5" s="86">
        <v>771</v>
      </c>
      <c r="F5" s="80">
        <v>770</v>
      </c>
    </row>
    <row r="6" spans="1:6" ht="21.95" customHeight="1">
      <c r="A6" s="26" t="s">
        <v>2</v>
      </c>
      <c r="B6" s="86">
        <v>320</v>
      </c>
      <c r="C6" s="86">
        <v>352</v>
      </c>
      <c r="D6" s="86">
        <v>343</v>
      </c>
      <c r="E6" s="86">
        <v>300</v>
      </c>
      <c r="F6" s="80">
        <v>284</v>
      </c>
    </row>
    <row r="7" spans="1:6" ht="21.95" customHeight="1">
      <c r="A7" s="26" t="s">
        <v>3</v>
      </c>
      <c r="B7" s="86">
        <v>529</v>
      </c>
      <c r="C7" s="86">
        <v>585</v>
      </c>
      <c r="D7" s="86">
        <v>545</v>
      </c>
      <c r="E7" s="86">
        <v>520</v>
      </c>
      <c r="F7" s="80">
        <v>533</v>
      </c>
    </row>
    <row r="8" spans="1:6" ht="21.95" customHeight="1">
      <c r="A8" s="26" t="s">
        <v>4</v>
      </c>
      <c r="B8" s="86">
        <v>884</v>
      </c>
      <c r="C8" s="86">
        <v>976</v>
      </c>
      <c r="D8" s="86">
        <v>940</v>
      </c>
      <c r="E8" s="86">
        <v>885</v>
      </c>
      <c r="F8" s="80">
        <v>879</v>
      </c>
    </row>
    <row r="9" spans="1:6" ht="21.95" customHeight="1">
      <c r="A9" s="26" t="s">
        <v>5</v>
      </c>
      <c r="B9" s="86">
        <v>866</v>
      </c>
      <c r="C9" s="86">
        <v>935</v>
      </c>
      <c r="D9" s="86">
        <v>883</v>
      </c>
      <c r="E9" s="86">
        <v>870</v>
      </c>
      <c r="F9" s="80">
        <v>861</v>
      </c>
    </row>
    <row r="10" spans="1:6" ht="21.95" customHeight="1">
      <c r="A10" s="27" t="s">
        <v>79</v>
      </c>
      <c r="B10" s="86">
        <v>785</v>
      </c>
      <c r="C10" s="86">
        <v>875</v>
      </c>
      <c r="D10" s="86">
        <v>862</v>
      </c>
      <c r="E10" s="86">
        <v>831</v>
      </c>
      <c r="F10" s="80">
        <v>808</v>
      </c>
    </row>
    <row r="11" spans="1:6" ht="21.95" customHeight="1">
      <c r="A11" s="26" t="s">
        <v>6</v>
      </c>
      <c r="B11" s="86">
        <v>1054</v>
      </c>
      <c r="C11" s="86">
        <v>1087</v>
      </c>
      <c r="D11" s="86">
        <v>1031</v>
      </c>
      <c r="E11" s="86">
        <v>969</v>
      </c>
      <c r="F11" s="80">
        <v>993</v>
      </c>
    </row>
    <row r="12" spans="1:6" ht="21.95" customHeight="1">
      <c r="A12" s="26" t="s">
        <v>7</v>
      </c>
      <c r="B12" s="86">
        <v>674</v>
      </c>
      <c r="C12" s="86">
        <v>715</v>
      </c>
      <c r="D12" s="86">
        <v>716</v>
      </c>
      <c r="E12" s="86">
        <v>677</v>
      </c>
      <c r="F12" s="80">
        <v>647</v>
      </c>
    </row>
    <row r="13" spans="1:6" ht="21.95" customHeight="1">
      <c r="A13" s="26" t="s">
        <v>8</v>
      </c>
      <c r="B13" s="86">
        <v>770</v>
      </c>
      <c r="C13" s="86">
        <v>809</v>
      </c>
      <c r="D13" s="86">
        <v>769</v>
      </c>
      <c r="E13" s="86">
        <v>755</v>
      </c>
      <c r="F13" s="80">
        <v>758</v>
      </c>
    </row>
    <row r="14" spans="1:6" ht="21.95" customHeight="1">
      <c r="A14" s="26" t="s">
        <v>9</v>
      </c>
      <c r="B14" s="86">
        <v>772</v>
      </c>
      <c r="C14" s="86">
        <v>878</v>
      </c>
      <c r="D14" s="86">
        <v>811</v>
      </c>
      <c r="E14" s="86">
        <v>797</v>
      </c>
      <c r="F14" s="80">
        <v>767</v>
      </c>
    </row>
    <row r="15" spans="1:6" ht="21.95" customHeight="1">
      <c r="A15" s="26" t="s">
        <v>10</v>
      </c>
      <c r="B15" s="86">
        <v>721</v>
      </c>
      <c r="C15" s="86">
        <v>784</v>
      </c>
      <c r="D15" s="86">
        <v>784</v>
      </c>
      <c r="E15" s="86">
        <v>743</v>
      </c>
      <c r="F15" s="80">
        <v>719</v>
      </c>
    </row>
    <row r="16" spans="1:6" ht="21.95" customHeight="1">
      <c r="A16" s="26" t="s">
        <v>11</v>
      </c>
      <c r="B16" s="86">
        <v>828</v>
      </c>
      <c r="C16" s="86">
        <v>888</v>
      </c>
      <c r="D16" s="86">
        <v>855</v>
      </c>
      <c r="E16" s="86">
        <v>781</v>
      </c>
      <c r="F16" s="80">
        <v>755</v>
      </c>
    </row>
    <row r="17" spans="1:6" ht="21.95" customHeight="1">
      <c r="A17" s="26" t="s">
        <v>12</v>
      </c>
      <c r="B17" s="86">
        <v>624</v>
      </c>
      <c r="C17" s="86">
        <v>733</v>
      </c>
      <c r="D17" s="86">
        <v>685</v>
      </c>
      <c r="E17" s="86">
        <v>677</v>
      </c>
      <c r="F17" s="80">
        <v>667</v>
      </c>
    </row>
    <row r="18" spans="1:6" ht="21.95" customHeight="1">
      <c r="A18" s="26" t="s">
        <v>34</v>
      </c>
      <c r="B18" s="86">
        <v>595</v>
      </c>
      <c r="C18" s="86">
        <v>677</v>
      </c>
      <c r="D18" s="86">
        <v>637</v>
      </c>
      <c r="E18" s="86">
        <v>640</v>
      </c>
      <c r="F18" s="80">
        <v>637</v>
      </c>
    </row>
    <row r="19" spans="1:6" ht="21.95" customHeight="1">
      <c r="A19" s="26" t="s">
        <v>13</v>
      </c>
      <c r="B19" s="86">
        <v>417</v>
      </c>
      <c r="C19" s="86">
        <v>468</v>
      </c>
      <c r="D19" s="86">
        <v>451</v>
      </c>
      <c r="E19" s="86">
        <v>439</v>
      </c>
      <c r="F19" s="80">
        <v>461</v>
      </c>
    </row>
    <row r="20" spans="1:6" ht="21.95" customHeight="1">
      <c r="A20" s="26" t="s">
        <v>36</v>
      </c>
      <c r="B20" s="86">
        <v>975</v>
      </c>
      <c r="C20" s="86">
        <v>1060</v>
      </c>
      <c r="D20" s="86">
        <v>1004</v>
      </c>
      <c r="E20" s="86">
        <v>1015</v>
      </c>
      <c r="F20" s="80">
        <v>954</v>
      </c>
    </row>
    <row r="21" spans="1:6" ht="21.95" customHeight="1" thickBot="1">
      <c r="A21" s="28" t="s">
        <v>14</v>
      </c>
      <c r="B21" s="87">
        <v>729</v>
      </c>
      <c r="C21" s="87">
        <v>785</v>
      </c>
      <c r="D21" s="87">
        <v>738</v>
      </c>
      <c r="E21" s="87">
        <v>721</v>
      </c>
      <c r="F21" s="81">
        <v>698</v>
      </c>
    </row>
    <row r="22" spans="1:6" ht="21.95" customHeight="1" thickTop="1">
      <c r="A22" s="29" t="s">
        <v>78</v>
      </c>
      <c r="B22" s="30">
        <f>SUM(B4:B21)</f>
        <v>13368</v>
      </c>
      <c r="C22" s="30">
        <f>SUM(C4:C21)</f>
        <v>14607</v>
      </c>
      <c r="D22" s="30">
        <f>SUM(D4:D21)</f>
        <v>13957</v>
      </c>
      <c r="E22" s="30">
        <f>SUM(E4:E21)</f>
        <v>13440</v>
      </c>
      <c r="F22" s="30">
        <f>SUM(F4:F21)</f>
        <v>13228</v>
      </c>
    </row>
    <row r="23" spans="1:6" ht="21.95" customHeight="1">
      <c r="B23" s="23"/>
      <c r="C23" s="23"/>
      <c r="F23" s="23" t="s">
        <v>75</v>
      </c>
    </row>
  </sheetData>
  <phoneticPr fontId="7"/>
  <printOptions horizontalCentered="1"/>
  <pageMargins left="0.98425196850393704" right="0.98425196850393704" top="0.98425196850393704" bottom="0.98425196850393704" header="0.51181102362204722" footer="0.51181102362204722"/>
  <pageSetup paperSize="9" fitToHeight="2" pageOrder="overThenDown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rgb="FFFFFF00"/>
    <pageSetUpPr fitToPage="1"/>
  </sheetPr>
  <dimension ref="A1:G9"/>
  <sheetViews>
    <sheetView defaultGridColor="0" view="pageBreakPreview" colorId="22" zoomScale="85" zoomScaleNormal="70" zoomScaleSheetLayoutView="85" workbookViewId="0"/>
  </sheetViews>
  <sheetFormatPr defaultColWidth="10.625" defaultRowHeight="23.1" customHeight="1"/>
  <cols>
    <col min="1" max="5" width="12.625" style="33" customWidth="1"/>
    <col min="6" max="16384" width="10.625" style="33"/>
  </cols>
  <sheetData>
    <row r="1" spans="1:7" ht="21.95" customHeight="1">
      <c r="A1" s="24" t="s">
        <v>87</v>
      </c>
    </row>
    <row r="2" spans="1:7" s="34" customFormat="1" ht="21.95" customHeight="1">
      <c r="B2" s="35"/>
      <c r="C2" s="35"/>
      <c r="D2" s="35"/>
      <c r="E2" s="36" t="s">
        <v>19</v>
      </c>
    </row>
    <row r="3" spans="1:7" s="34" customFormat="1" ht="21.95" customHeight="1" thickBot="1">
      <c r="A3" s="52"/>
      <c r="B3" s="53" t="s">
        <v>16</v>
      </c>
      <c r="C3" s="53" t="s">
        <v>17</v>
      </c>
      <c r="D3" s="59" t="s">
        <v>18</v>
      </c>
      <c r="E3" s="60" t="s">
        <v>38</v>
      </c>
    </row>
    <row r="4" spans="1:7" s="34" customFormat="1" ht="21.95" customHeight="1">
      <c r="A4" s="103" t="s">
        <v>58</v>
      </c>
      <c r="B4" s="88">
        <v>33630</v>
      </c>
      <c r="C4" s="88">
        <v>7</v>
      </c>
      <c r="D4" s="89">
        <v>2910</v>
      </c>
      <c r="E4" s="61">
        <f>SUM(B4:D4)</f>
        <v>36547</v>
      </c>
    </row>
    <row r="5" spans="1:7" s="34" customFormat="1" ht="21.95" customHeight="1">
      <c r="A5" s="104" t="s">
        <v>61</v>
      </c>
      <c r="B5" s="90">
        <v>32498</v>
      </c>
      <c r="C5" s="90">
        <v>3</v>
      </c>
      <c r="D5" s="90">
        <v>2769</v>
      </c>
      <c r="E5" s="62">
        <f>SUM(B5:D5)</f>
        <v>35270</v>
      </c>
      <c r="G5" s="35"/>
    </row>
    <row r="6" spans="1:7" s="34" customFormat="1" ht="21.95" customHeight="1">
      <c r="A6" s="104" t="s">
        <v>65</v>
      </c>
      <c r="B6" s="90">
        <v>31095</v>
      </c>
      <c r="C6" s="90">
        <v>9</v>
      </c>
      <c r="D6" s="90">
        <v>2639</v>
      </c>
      <c r="E6" s="62">
        <f>SUM(B6:D6)</f>
        <v>33743</v>
      </c>
      <c r="G6" s="35"/>
    </row>
    <row r="7" spans="1:7" s="34" customFormat="1" ht="21.95" customHeight="1">
      <c r="A7" s="104" t="s">
        <v>67</v>
      </c>
      <c r="B7" s="90">
        <v>29927</v>
      </c>
      <c r="C7" s="90">
        <v>7</v>
      </c>
      <c r="D7" s="90">
        <v>2580</v>
      </c>
      <c r="E7" s="62">
        <f>SUM(B7:D7)</f>
        <v>32514</v>
      </c>
      <c r="G7" s="35"/>
    </row>
    <row r="8" spans="1:7" s="34" customFormat="1" ht="21.95" customHeight="1">
      <c r="A8" s="104" t="s">
        <v>101</v>
      </c>
      <c r="B8" s="37">
        <v>29485</v>
      </c>
      <c r="C8" s="37">
        <v>7</v>
      </c>
      <c r="D8" s="37">
        <v>2522</v>
      </c>
      <c r="E8" s="62">
        <f>SUM(B8:D8)</f>
        <v>32014</v>
      </c>
      <c r="G8" s="35"/>
    </row>
    <row r="9" spans="1:7" s="34" customFormat="1" ht="21.95" customHeight="1">
      <c r="A9" s="25"/>
      <c r="E9" s="23" t="s">
        <v>75</v>
      </c>
    </row>
  </sheetData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pageOrder="overThenDown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0D5A-18E8-41D0-8823-A80D6AD9C3AC}">
  <sheetPr transitionEvaluation="1">
    <tabColor rgb="FFFFFF00"/>
    <pageSetUpPr fitToPage="1"/>
  </sheetPr>
  <dimension ref="A1:E9"/>
  <sheetViews>
    <sheetView defaultGridColor="0" view="pageBreakPreview" colorId="22" zoomScale="85" zoomScaleNormal="70" zoomScaleSheetLayoutView="85" workbookViewId="0"/>
  </sheetViews>
  <sheetFormatPr defaultColWidth="10.625" defaultRowHeight="23.1" customHeight="1"/>
  <cols>
    <col min="1" max="5" width="12.625" style="33" customWidth="1"/>
    <col min="6" max="16384" width="10.625" style="33"/>
  </cols>
  <sheetData>
    <row r="1" spans="1:5" ht="21.95" customHeight="1">
      <c r="A1" s="24" t="s">
        <v>88</v>
      </c>
    </row>
    <row r="2" spans="1:5" s="34" customFormat="1" ht="21.95" customHeight="1">
      <c r="D2" s="38"/>
      <c r="E2" s="39" t="s">
        <v>15</v>
      </c>
    </row>
    <row r="3" spans="1:5" s="34" customFormat="1" ht="21.95" customHeight="1" thickBot="1">
      <c r="A3" s="52"/>
      <c r="B3" s="54" t="s">
        <v>16</v>
      </c>
      <c r="C3" s="54" t="s">
        <v>17</v>
      </c>
      <c r="D3" s="63" t="s">
        <v>18</v>
      </c>
      <c r="E3" s="64" t="s">
        <v>38</v>
      </c>
    </row>
    <row r="4" spans="1:5" s="34" customFormat="1" ht="21.95" customHeight="1">
      <c r="A4" s="103" t="s">
        <v>58</v>
      </c>
      <c r="B4" s="90">
        <v>13871</v>
      </c>
      <c r="C4" s="90">
        <v>3</v>
      </c>
      <c r="D4" s="90">
        <v>1228</v>
      </c>
      <c r="E4" s="61">
        <f>SUM(B4:D4)</f>
        <v>15102</v>
      </c>
    </row>
    <row r="5" spans="1:5" s="34" customFormat="1" ht="21.95" customHeight="1">
      <c r="A5" s="104" t="s">
        <v>61</v>
      </c>
      <c r="B5" s="90">
        <v>13446</v>
      </c>
      <c r="C5" s="90">
        <v>1</v>
      </c>
      <c r="D5" s="91">
        <v>1160</v>
      </c>
      <c r="E5" s="62">
        <f>SUM(B5:D5)</f>
        <v>14607</v>
      </c>
    </row>
    <row r="6" spans="1:5" s="34" customFormat="1" ht="21.95" customHeight="1">
      <c r="A6" s="104" t="s">
        <v>65</v>
      </c>
      <c r="B6" s="90">
        <v>12850</v>
      </c>
      <c r="C6" s="90">
        <v>3</v>
      </c>
      <c r="D6" s="90">
        <v>1104</v>
      </c>
      <c r="E6" s="62">
        <f>SUM(B6:D6)</f>
        <v>13957</v>
      </c>
    </row>
    <row r="7" spans="1:5" s="34" customFormat="1" ht="21.95" customHeight="1">
      <c r="A7" s="104" t="s">
        <v>67</v>
      </c>
      <c r="B7" s="90">
        <v>12356</v>
      </c>
      <c r="C7" s="90">
        <v>2</v>
      </c>
      <c r="D7" s="90">
        <v>1082</v>
      </c>
      <c r="E7" s="62">
        <f>SUM(B7:D7)</f>
        <v>13440</v>
      </c>
    </row>
    <row r="8" spans="1:5" s="34" customFormat="1" ht="21.95" customHeight="1">
      <c r="A8" s="104" t="s">
        <v>101</v>
      </c>
      <c r="B8" s="37">
        <v>12164</v>
      </c>
      <c r="C8" s="37">
        <v>2</v>
      </c>
      <c r="D8" s="37">
        <v>1062</v>
      </c>
      <c r="E8" s="62">
        <f>SUM(B8:D8)</f>
        <v>13228</v>
      </c>
    </row>
    <row r="9" spans="1:5" s="34" customFormat="1" ht="21.95" customHeight="1">
      <c r="A9" s="25"/>
      <c r="E9" s="23" t="s">
        <v>75</v>
      </c>
    </row>
  </sheetData>
  <phoneticPr fontId="7"/>
  <printOptions horizontalCentered="1"/>
  <pageMargins left="0.98425196850393704" right="0.98425196850393704" top="0.98425196850393704" bottom="0.98425196850393704" header="0.51181102362204722" footer="0.51181102362204722"/>
  <pageSetup paperSize="9" pageOrder="overThenDown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I22"/>
  <sheetViews>
    <sheetView view="pageBreakPreview" zoomScale="85" zoomScaleNormal="100" zoomScaleSheetLayoutView="85" workbookViewId="0"/>
  </sheetViews>
  <sheetFormatPr defaultRowHeight="21.95" customHeight="1"/>
  <cols>
    <col min="1" max="4" width="5.625" style="44" customWidth="1"/>
    <col min="5" max="9" width="16.625" style="44" customWidth="1"/>
    <col min="10" max="16384" width="9" style="44"/>
  </cols>
  <sheetData>
    <row r="1" spans="1:9" ht="21.95" customHeight="1">
      <c r="A1" s="24" t="s">
        <v>92</v>
      </c>
    </row>
    <row r="2" spans="1:9" ht="21.95" customHeight="1">
      <c r="B2" s="45"/>
      <c r="C2" s="45"/>
      <c r="D2" s="45"/>
    </row>
    <row r="3" spans="1:9" ht="21.95" customHeight="1" thickBot="1">
      <c r="A3" s="114"/>
      <c r="B3" s="115"/>
      <c r="C3" s="115"/>
      <c r="D3" s="116"/>
      <c r="E3" s="105" t="s">
        <v>59</v>
      </c>
      <c r="F3" s="105" t="s">
        <v>62</v>
      </c>
      <c r="G3" s="105" t="s">
        <v>63</v>
      </c>
      <c r="H3" s="105" t="s">
        <v>68</v>
      </c>
      <c r="I3" s="105" t="s">
        <v>102</v>
      </c>
    </row>
    <row r="4" spans="1:9" ht="33" customHeight="1">
      <c r="A4" s="127" t="s">
        <v>43</v>
      </c>
      <c r="B4" s="123" t="s">
        <v>44</v>
      </c>
      <c r="C4" s="124" t="s">
        <v>45</v>
      </c>
      <c r="D4" s="56" t="s">
        <v>46</v>
      </c>
      <c r="E4" s="98">
        <v>1675</v>
      </c>
      <c r="F4" s="98">
        <v>1805</v>
      </c>
      <c r="G4" s="98">
        <v>1585</v>
      </c>
      <c r="H4" s="98">
        <v>1687</v>
      </c>
      <c r="I4" s="41">
        <v>1745</v>
      </c>
    </row>
    <row r="5" spans="1:9" ht="33" customHeight="1">
      <c r="A5" s="123"/>
      <c r="B5" s="123"/>
      <c r="C5" s="125"/>
      <c r="D5" s="46" t="s">
        <v>47</v>
      </c>
      <c r="E5" s="98">
        <v>101552901</v>
      </c>
      <c r="F5" s="98">
        <v>103104637</v>
      </c>
      <c r="G5" s="98">
        <v>96732623</v>
      </c>
      <c r="H5" s="98">
        <v>101256745</v>
      </c>
      <c r="I5" s="41">
        <v>103428324</v>
      </c>
    </row>
    <row r="6" spans="1:9" ht="33" customHeight="1">
      <c r="A6" s="123"/>
      <c r="B6" s="123"/>
      <c r="C6" s="125" t="s">
        <v>48</v>
      </c>
      <c r="D6" s="46" t="s">
        <v>46</v>
      </c>
      <c r="E6" s="98">
        <v>244132</v>
      </c>
      <c r="F6" s="98">
        <v>259324</v>
      </c>
      <c r="G6" s="98">
        <v>260424</v>
      </c>
      <c r="H6" s="98">
        <v>277824</v>
      </c>
      <c r="I6" s="41">
        <v>276237</v>
      </c>
    </row>
    <row r="7" spans="1:9" ht="33" customHeight="1">
      <c r="A7" s="123"/>
      <c r="B7" s="123"/>
      <c r="C7" s="125"/>
      <c r="D7" s="46" t="s">
        <v>47</v>
      </c>
      <c r="E7" s="99">
        <v>596761587</v>
      </c>
      <c r="F7" s="99">
        <v>657402641</v>
      </c>
      <c r="G7" s="99">
        <v>676126414</v>
      </c>
      <c r="H7" s="99">
        <v>731699046</v>
      </c>
      <c r="I7" s="82">
        <v>720735748</v>
      </c>
    </row>
    <row r="8" spans="1:9" ht="33" customHeight="1">
      <c r="A8" s="123"/>
      <c r="B8" s="126" t="s">
        <v>49</v>
      </c>
      <c r="C8" s="125" t="s">
        <v>41</v>
      </c>
      <c r="D8" s="46" t="s">
        <v>46</v>
      </c>
      <c r="E8" s="98">
        <v>66446</v>
      </c>
      <c r="F8" s="98">
        <v>64563</v>
      </c>
      <c r="G8" s="98">
        <v>68031</v>
      </c>
      <c r="H8" s="98">
        <v>67786</v>
      </c>
      <c r="I8" s="41">
        <v>66241</v>
      </c>
    </row>
    <row r="9" spans="1:9" ht="33" customHeight="1">
      <c r="A9" s="123"/>
      <c r="B9" s="123"/>
      <c r="C9" s="125"/>
      <c r="D9" s="46" t="s">
        <v>47</v>
      </c>
      <c r="E9" s="98">
        <v>283639338</v>
      </c>
      <c r="F9" s="98">
        <v>263704922</v>
      </c>
      <c r="G9" s="98">
        <v>283900988</v>
      </c>
      <c r="H9" s="98">
        <v>279730737</v>
      </c>
      <c r="I9" s="41">
        <v>274027530</v>
      </c>
    </row>
    <row r="10" spans="1:9" ht="33" customHeight="1">
      <c r="A10" s="123"/>
      <c r="B10" s="125" t="s">
        <v>50</v>
      </c>
      <c r="C10" s="125"/>
      <c r="D10" s="46" t="s">
        <v>46</v>
      </c>
      <c r="E10" s="98">
        <v>180898</v>
      </c>
      <c r="F10" s="98">
        <v>190032</v>
      </c>
      <c r="G10" s="98">
        <v>186800</v>
      </c>
      <c r="H10" s="98">
        <v>211616</v>
      </c>
      <c r="I10" s="41">
        <v>212518</v>
      </c>
    </row>
    <row r="11" spans="1:9" ht="33" customHeight="1">
      <c r="A11" s="123"/>
      <c r="B11" s="126"/>
      <c r="C11" s="125"/>
      <c r="D11" s="46" t="s">
        <v>47</v>
      </c>
      <c r="E11" s="98">
        <v>405043629</v>
      </c>
      <c r="F11" s="98">
        <v>424606302</v>
      </c>
      <c r="G11" s="98">
        <v>414887026</v>
      </c>
      <c r="H11" s="98">
        <v>451612184</v>
      </c>
      <c r="I11" s="41">
        <v>461391425</v>
      </c>
    </row>
    <row r="12" spans="1:9" ht="33" customHeight="1">
      <c r="A12" s="123"/>
      <c r="B12" s="125" t="s">
        <v>51</v>
      </c>
      <c r="C12" s="125"/>
      <c r="D12" s="46" t="s">
        <v>46</v>
      </c>
      <c r="E12" s="98">
        <v>13076</v>
      </c>
      <c r="F12" s="98">
        <v>13519</v>
      </c>
      <c r="G12" s="98">
        <v>12405</v>
      </c>
      <c r="H12" s="98">
        <v>11892</v>
      </c>
      <c r="I12" s="41">
        <v>11609</v>
      </c>
    </row>
    <row r="13" spans="1:9" ht="33" customHeight="1">
      <c r="A13" s="123"/>
      <c r="B13" s="126"/>
      <c r="C13" s="126"/>
      <c r="D13" s="46" t="s">
        <v>47</v>
      </c>
      <c r="E13" s="98">
        <v>30790568</v>
      </c>
      <c r="F13" s="98">
        <v>29927298</v>
      </c>
      <c r="G13" s="98">
        <v>25854955</v>
      </c>
      <c r="H13" s="98">
        <v>26043090</v>
      </c>
      <c r="I13" s="41">
        <v>25939811</v>
      </c>
    </row>
    <row r="14" spans="1:9" ht="33" customHeight="1">
      <c r="A14" s="123"/>
      <c r="B14" s="125" t="s">
        <v>91</v>
      </c>
      <c r="C14" s="125"/>
      <c r="D14" s="46" t="s">
        <v>46</v>
      </c>
      <c r="E14" s="98">
        <v>264</v>
      </c>
      <c r="F14" s="98">
        <v>335</v>
      </c>
      <c r="G14" s="98">
        <v>473</v>
      </c>
      <c r="H14" s="98">
        <v>565</v>
      </c>
      <c r="I14" s="41">
        <v>723</v>
      </c>
    </row>
    <row r="15" spans="1:9" ht="33" customHeight="1">
      <c r="A15" s="123"/>
      <c r="B15" s="126"/>
      <c r="C15" s="126"/>
      <c r="D15" s="46" t="s">
        <v>47</v>
      </c>
      <c r="E15" s="98">
        <v>2261341</v>
      </c>
      <c r="F15" s="98">
        <v>3435914</v>
      </c>
      <c r="G15" s="98">
        <v>4908719</v>
      </c>
      <c r="H15" s="98">
        <v>5733683</v>
      </c>
      <c r="I15" s="41">
        <v>7250279</v>
      </c>
    </row>
    <row r="16" spans="1:9" ht="33" customHeight="1">
      <c r="A16" s="123"/>
      <c r="B16" s="128" t="s">
        <v>93</v>
      </c>
      <c r="C16" s="129"/>
      <c r="D16" s="47" t="s">
        <v>46</v>
      </c>
      <c r="E16" s="40">
        <f t="shared" ref="E16:I17" si="0">E4+E6+E8+E10+E12+E14</f>
        <v>506491</v>
      </c>
      <c r="F16" s="40">
        <f t="shared" si="0"/>
        <v>529578</v>
      </c>
      <c r="G16" s="40">
        <f t="shared" si="0"/>
        <v>529718</v>
      </c>
      <c r="H16" s="40">
        <f t="shared" si="0"/>
        <v>571370</v>
      </c>
      <c r="I16" s="40">
        <f t="shared" si="0"/>
        <v>569073</v>
      </c>
    </row>
    <row r="17" spans="1:9" ht="33" customHeight="1">
      <c r="A17" s="124"/>
      <c r="B17" s="130"/>
      <c r="C17" s="131"/>
      <c r="D17" s="47" t="s">
        <v>47</v>
      </c>
      <c r="E17" s="40">
        <f t="shared" si="0"/>
        <v>1420049364</v>
      </c>
      <c r="F17" s="40">
        <f t="shared" si="0"/>
        <v>1482181714</v>
      </c>
      <c r="G17" s="40">
        <f t="shared" si="0"/>
        <v>1502410725</v>
      </c>
      <c r="H17" s="40">
        <f t="shared" si="0"/>
        <v>1596075485</v>
      </c>
      <c r="I17" s="40">
        <f t="shared" si="0"/>
        <v>1592773117</v>
      </c>
    </row>
    <row r="18" spans="1:9" ht="33" customHeight="1">
      <c r="A18" s="108" t="s">
        <v>52</v>
      </c>
      <c r="B18" s="109"/>
      <c r="C18" s="110"/>
      <c r="D18" s="46" t="s">
        <v>46</v>
      </c>
      <c r="E18" s="98">
        <v>7956</v>
      </c>
      <c r="F18" s="98">
        <v>8761</v>
      </c>
      <c r="G18" s="98">
        <v>7973</v>
      </c>
      <c r="H18" s="98">
        <v>8606</v>
      </c>
      <c r="I18" s="41">
        <v>8670</v>
      </c>
    </row>
    <row r="19" spans="1:9" ht="33" customHeight="1" thickBot="1">
      <c r="A19" s="111"/>
      <c r="B19" s="112"/>
      <c r="C19" s="113"/>
      <c r="D19" s="48" t="s">
        <v>47</v>
      </c>
      <c r="E19" s="100">
        <v>27426868</v>
      </c>
      <c r="F19" s="100">
        <v>31938072</v>
      </c>
      <c r="G19" s="100">
        <v>28618234</v>
      </c>
      <c r="H19" s="100">
        <v>30489196</v>
      </c>
      <c r="I19" s="83">
        <v>32675534</v>
      </c>
    </row>
    <row r="20" spans="1:9" ht="33" customHeight="1" thickTop="1">
      <c r="A20" s="117" t="s">
        <v>53</v>
      </c>
      <c r="B20" s="118"/>
      <c r="C20" s="119"/>
      <c r="D20" s="49" t="s">
        <v>46</v>
      </c>
      <c r="E20" s="50">
        <f t="shared" ref="E20:I21" si="1">E16+E18</f>
        <v>514447</v>
      </c>
      <c r="F20" s="50">
        <f t="shared" si="1"/>
        <v>538339</v>
      </c>
      <c r="G20" s="50">
        <f t="shared" si="1"/>
        <v>537691</v>
      </c>
      <c r="H20" s="50">
        <f t="shared" si="1"/>
        <v>579976</v>
      </c>
      <c r="I20" s="50">
        <f t="shared" si="1"/>
        <v>577743</v>
      </c>
    </row>
    <row r="21" spans="1:9" ht="33" customHeight="1">
      <c r="A21" s="120"/>
      <c r="B21" s="121"/>
      <c r="C21" s="122"/>
      <c r="D21" s="51" t="s">
        <v>47</v>
      </c>
      <c r="E21" s="40">
        <f t="shared" si="1"/>
        <v>1447476232</v>
      </c>
      <c r="F21" s="40">
        <f t="shared" si="1"/>
        <v>1514119786</v>
      </c>
      <c r="G21" s="40">
        <f t="shared" si="1"/>
        <v>1531028959</v>
      </c>
      <c r="H21" s="40">
        <f t="shared" si="1"/>
        <v>1626564681</v>
      </c>
      <c r="I21" s="40">
        <f t="shared" si="1"/>
        <v>1625448651</v>
      </c>
    </row>
    <row r="22" spans="1:9" ht="21.95" customHeight="1">
      <c r="I22" s="23" t="s">
        <v>75</v>
      </c>
    </row>
  </sheetData>
  <mergeCells count="13">
    <mergeCell ref="A18:C19"/>
    <mergeCell ref="A3:D3"/>
    <mergeCell ref="A20:C21"/>
    <mergeCell ref="B4:B7"/>
    <mergeCell ref="C4:C5"/>
    <mergeCell ref="C6:C7"/>
    <mergeCell ref="C8:C9"/>
    <mergeCell ref="B10:C11"/>
    <mergeCell ref="B12:C13"/>
    <mergeCell ref="B8:B9"/>
    <mergeCell ref="A4:A17"/>
    <mergeCell ref="B14:C15"/>
    <mergeCell ref="B16:C17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76" pageOrder="overThenDown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Q10"/>
  <sheetViews>
    <sheetView view="pageBreakPreview" zoomScale="85" zoomScaleNormal="85" zoomScaleSheetLayoutView="85" workbookViewId="0"/>
  </sheetViews>
  <sheetFormatPr defaultRowHeight="21.95" customHeight="1"/>
  <cols>
    <col min="1" max="17" width="14.625" style="25" customWidth="1"/>
    <col min="18" max="16384" width="9" style="25"/>
  </cols>
  <sheetData>
    <row r="1" spans="1:17" ht="21.95" customHeight="1">
      <c r="A1" s="24" t="s">
        <v>98</v>
      </c>
      <c r="B1" s="24"/>
      <c r="C1" s="24"/>
      <c r="F1" s="24"/>
      <c r="G1" s="24"/>
      <c r="J1" s="24"/>
      <c r="K1" s="24"/>
    </row>
    <row r="3" spans="1:17" ht="21.95" customHeight="1">
      <c r="A3" s="132"/>
      <c r="B3" s="68" t="s">
        <v>94</v>
      </c>
      <c r="C3" s="69"/>
      <c r="D3" s="69"/>
      <c r="E3" s="70"/>
      <c r="F3" s="68" t="s">
        <v>89</v>
      </c>
      <c r="G3" s="69"/>
      <c r="H3" s="69"/>
      <c r="I3" s="70"/>
      <c r="J3" s="68" t="s">
        <v>90</v>
      </c>
      <c r="K3" s="69"/>
      <c r="L3" s="69"/>
      <c r="M3" s="72"/>
      <c r="N3" s="42" t="s">
        <v>39</v>
      </c>
      <c r="O3" s="42"/>
      <c r="P3" s="42"/>
      <c r="Q3" s="43"/>
    </row>
    <row r="4" spans="1:17" ht="21.95" customHeight="1" thickBot="1">
      <c r="A4" s="133"/>
      <c r="B4" s="66" t="s">
        <v>95</v>
      </c>
      <c r="C4" s="66" t="s">
        <v>96</v>
      </c>
      <c r="D4" s="55" t="s">
        <v>97</v>
      </c>
      <c r="E4" s="55" t="s">
        <v>40</v>
      </c>
      <c r="F4" s="66" t="s">
        <v>95</v>
      </c>
      <c r="G4" s="66" t="s">
        <v>96</v>
      </c>
      <c r="H4" s="55" t="s">
        <v>97</v>
      </c>
      <c r="I4" s="55" t="s">
        <v>40</v>
      </c>
      <c r="J4" s="66" t="s">
        <v>95</v>
      </c>
      <c r="K4" s="66" t="s">
        <v>96</v>
      </c>
      <c r="L4" s="55" t="s">
        <v>97</v>
      </c>
      <c r="M4" s="67" t="s">
        <v>40</v>
      </c>
      <c r="N4" s="71" t="s">
        <v>95</v>
      </c>
      <c r="O4" s="71" t="s">
        <v>96</v>
      </c>
      <c r="P4" s="71" t="s">
        <v>97</v>
      </c>
      <c r="Q4" s="55" t="s">
        <v>40</v>
      </c>
    </row>
    <row r="5" spans="1:17" ht="21.95" customHeight="1">
      <c r="A5" s="106" t="s">
        <v>81</v>
      </c>
      <c r="B5" s="92">
        <v>16737</v>
      </c>
      <c r="C5" s="92">
        <v>6930</v>
      </c>
      <c r="D5" s="93">
        <v>218430</v>
      </c>
      <c r="E5" s="93">
        <v>627311792</v>
      </c>
      <c r="F5" s="92">
        <v>19800</v>
      </c>
      <c r="G5" s="92">
        <v>8162</v>
      </c>
      <c r="H5" s="93">
        <v>295463</v>
      </c>
      <c r="I5" s="93">
        <v>819398564</v>
      </c>
      <c r="J5" s="92">
        <v>10</v>
      </c>
      <c r="K5" s="92">
        <v>10</v>
      </c>
      <c r="L5" s="93">
        <v>554</v>
      </c>
      <c r="M5" s="94">
        <v>765876</v>
      </c>
      <c r="N5" s="65">
        <f t="shared" ref="N5:Q9" si="0">SUM(B5,F5,J5)</f>
        <v>36547</v>
      </c>
      <c r="O5" s="65">
        <f t="shared" si="0"/>
        <v>15102</v>
      </c>
      <c r="P5" s="65">
        <f t="shared" si="0"/>
        <v>514447</v>
      </c>
      <c r="Q5" s="50">
        <f t="shared" si="0"/>
        <v>1447476232</v>
      </c>
    </row>
    <row r="6" spans="1:17" ht="21.95" customHeight="1">
      <c r="A6" s="107" t="s">
        <v>82</v>
      </c>
      <c r="B6" s="95">
        <v>15975</v>
      </c>
      <c r="C6" s="95">
        <v>7096</v>
      </c>
      <c r="D6" s="96">
        <v>235392</v>
      </c>
      <c r="E6" s="96">
        <v>681229032</v>
      </c>
      <c r="F6" s="95">
        <v>19286</v>
      </c>
      <c r="G6" s="95">
        <v>8524</v>
      </c>
      <c r="H6" s="96">
        <v>302355</v>
      </c>
      <c r="I6" s="96">
        <v>832062554</v>
      </c>
      <c r="J6" s="95">
        <v>9</v>
      </c>
      <c r="K6" s="95">
        <v>11</v>
      </c>
      <c r="L6" s="96">
        <v>592</v>
      </c>
      <c r="M6" s="97">
        <v>828200</v>
      </c>
      <c r="N6" s="57">
        <f t="shared" si="0"/>
        <v>35270</v>
      </c>
      <c r="O6" s="57">
        <f t="shared" si="0"/>
        <v>15631</v>
      </c>
      <c r="P6" s="57">
        <f t="shared" si="0"/>
        <v>538339</v>
      </c>
      <c r="Q6" s="40">
        <f t="shared" si="0"/>
        <v>1514119786</v>
      </c>
    </row>
    <row r="7" spans="1:17" ht="21.95" customHeight="1">
      <c r="A7" s="107" t="s">
        <v>83</v>
      </c>
      <c r="B7" s="95">
        <v>14844</v>
      </c>
      <c r="C7" s="95">
        <v>6702</v>
      </c>
      <c r="D7" s="96">
        <v>226130</v>
      </c>
      <c r="E7" s="96">
        <v>660600566</v>
      </c>
      <c r="F7" s="95">
        <v>18888</v>
      </c>
      <c r="G7" s="95">
        <v>8370</v>
      </c>
      <c r="H7" s="96">
        <v>310977</v>
      </c>
      <c r="I7" s="96">
        <v>869554194</v>
      </c>
      <c r="J7" s="95">
        <v>11</v>
      </c>
      <c r="K7" s="95">
        <v>9</v>
      </c>
      <c r="L7" s="96">
        <v>584</v>
      </c>
      <c r="M7" s="97">
        <v>874199</v>
      </c>
      <c r="N7" s="57">
        <f t="shared" si="0"/>
        <v>33743</v>
      </c>
      <c r="O7" s="57">
        <f t="shared" si="0"/>
        <v>15081</v>
      </c>
      <c r="P7" s="57">
        <f t="shared" si="0"/>
        <v>537691</v>
      </c>
      <c r="Q7" s="40">
        <f t="shared" si="0"/>
        <v>1531028959</v>
      </c>
    </row>
    <row r="8" spans="1:17" ht="21.95" customHeight="1">
      <c r="A8" s="107" t="s">
        <v>84</v>
      </c>
      <c r="B8" s="95">
        <v>14350</v>
      </c>
      <c r="C8" s="95">
        <v>5934</v>
      </c>
      <c r="D8" s="96">
        <v>237959</v>
      </c>
      <c r="E8" s="96">
        <v>679504191</v>
      </c>
      <c r="F8" s="95">
        <v>18150</v>
      </c>
      <c r="G8" s="95">
        <v>7492</v>
      </c>
      <c r="H8" s="96">
        <v>341439</v>
      </c>
      <c r="I8" s="96">
        <v>946133722</v>
      </c>
      <c r="J8" s="95">
        <v>14</v>
      </c>
      <c r="K8" s="95">
        <v>14</v>
      </c>
      <c r="L8" s="96">
        <v>578</v>
      </c>
      <c r="M8" s="97">
        <v>926768</v>
      </c>
      <c r="N8" s="57">
        <f t="shared" si="0"/>
        <v>32514</v>
      </c>
      <c r="O8" s="57">
        <f t="shared" si="0"/>
        <v>13440</v>
      </c>
      <c r="P8" s="57">
        <f t="shared" si="0"/>
        <v>579976</v>
      </c>
      <c r="Q8" s="40">
        <f t="shared" si="0"/>
        <v>1626564681</v>
      </c>
    </row>
    <row r="9" spans="1:17" ht="21.95" customHeight="1">
      <c r="A9" s="107" t="s">
        <v>100</v>
      </c>
      <c r="B9" s="77">
        <v>13637</v>
      </c>
      <c r="C9" s="77">
        <v>5645</v>
      </c>
      <c r="D9" s="78">
        <f>233579-51</f>
        <v>233528</v>
      </c>
      <c r="E9" s="78">
        <f>669704841-207744</f>
        <v>669497097</v>
      </c>
      <c r="F9" s="77">
        <v>18362</v>
      </c>
      <c r="G9" s="77">
        <v>7568</v>
      </c>
      <c r="H9" s="78">
        <v>343497</v>
      </c>
      <c r="I9" s="78">
        <v>954826891</v>
      </c>
      <c r="J9" s="77">
        <v>15</v>
      </c>
      <c r="K9" s="77">
        <v>15</v>
      </c>
      <c r="L9" s="78">
        <v>718</v>
      </c>
      <c r="M9" s="79">
        <v>1124663</v>
      </c>
      <c r="N9" s="57">
        <f t="shared" si="0"/>
        <v>32014</v>
      </c>
      <c r="O9" s="57">
        <f t="shared" si="0"/>
        <v>13228</v>
      </c>
      <c r="P9" s="57">
        <f t="shared" si="0"/>
        <v>577743</v>
      </c>
      <c r="Q9" s="40">
        <f t="shared" si="0"/>
        <v>1625448651</v>
      </c>
    </row>
    <row r="10" spans="1:17" ht="21.95" customHeight="1">
      <c r="A10" s="58"/>
      <c r="B10" s="58"/>
      <c r="C10" s="58"/>
      <c r="F10" s="58"/>
      <c r="G10" s="58"/>
      <c r="J10" s="58"/>
      <c r="K10" s="58"/>
      <c r="Q10" s="23" t="s">
        <v>75</v>
      </c>
    </row>
  </sheetData>
  <mergeCells count="1">
    <mergeCell ref="A3:A4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33" pageOrder="overThenDown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助成の推移</vt:lpstr>
      <vt:lpstr>対象者数（区別）</vt:lpstr>
      <vt:lpstr>対象世帯数（区別）</vt:lpstr>
      <vt:lpstr>対象者数（事由別）</vt:lpstr>
      <vt:lpstr>対象世帯数（事由別）</vt:lpstr>
      <vt:lpstr>医療費（診療別）</vt:lpstr>
      <vt:lpstr>保険別</vt:lpstr>
      <vt:lpstr>'医療費（診療別）'!Print_Area</vt:lpstr>
      <vt:lpstr>助成の推移!Print_Area</vt:lpstr>
      <vt:lpstr>'対象者数（区別）'!Print_Area</vt:lpstr>
      <vt:lpstr>'対象世帯数（区別）'!Print_Area</vt:lpstr>
      <vt:lpstr>保険別!Print_Area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2026-10-16T04:09:28Z</dcterms:created>
  <dcterms:modified xsi:type="dcterms:W3CDTF">2026-10-16T04:10:03Z</dcterms:modified>
</cp:coreProperties>
</file>