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736364E-6AB4-4F5A-BD2A-AEF2E6F24B3A}" xr6:coauthVersionLast="47" xr6:coauthVersionMax="47" xr10:uidLastSave="{00000000-0000-0000-0000-000000000000}"/>
  <bookViews>
    <workbookView xWindow="-120" yWindow="-120" windowWidth="29040" windowHeight="15720" tabRatio="678" xr2:uid="{00000000-000D-0000-FFFF-FFFF00000000}"/>
  </bookViews>
  <sheets>
    <sheet name="区別被保険者数" sheetId="6" r:id="rId1"/>
    <sheet name="区別被保険者数推移" sheetId="7" r:id="rId2"/>
    <sheet name="区別・年齢階層別被保険者数" sheetId="8" r:id="rId3"/>
    <sheet name="区別・負担区分別被保険者数" sheetId="10" r:id="rId4"/>
  </sheets>
  <definedNames>
    <definedName name="_1_200804月報_市町村配布用_" localSheetId="1">区別被保険者数推移!$A$2:$B$21</definedName>
    <definedName name="_2_200804月報_市町村配布用_" localSheetId="3">#REF!</definedName>
    <definedName name="_2_200804月報_市町村配布用_">#REF!</definedName>
    <definedName name="_3_200903月報" localSheetId="3">区別・負担区分別被保険者数!$A$3:$L$22</definedName>
    <definedName name="_4_200903月報" localSheetId="0">区別被保険者数!$A$3:$D$21</definedName>
    <definedName name="_5_200903月報" localSheetId="2">区別・年齢階層別被保険者数!$A$3:$J$21</definedName>
    <definedName name="_xlnm.Print_Area" localSheetId="3">区別・負担区分別被保険者数!$A$1:$P$24</definedName>
    <definedName name="_xlnm.Print_Area" localSheetId="0">区別被保険者数!$A$1:$D$23</definedName>
    <definedName name="_xlnm.Print_Area" localSheetId="1">区別被保険者数推移!$A$1:$M$23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0" l="1"/>
  <c r="L6" i="10"/>
  <c r="L7" i="10"/>
  <c r="L8" i="10"/>
  <c r="L9" i="10"/>
  <c r="L10" i="10"/>
  <c r="L11" i="10"/>
  <c r="L12" i="10"/>
  <c r="M12" i="10" s="1"/>
  <c r="L13" i="10"/>
  <c r="L14" i="10"/>
  <c r="L15" i="10"/>
  <c r="L16" i="10"/>
  <c r="L17" i="10"/>
  <c r="L18" i="10"/>
  <c r="M18" i="10" s="1"/>
  <c r="L19" i="10"/>
  <c r="M19" i="10" s="1"/>
  <c r="L20" i="10"/>
  <c r="L21" i="10"/>
  <c r="L22" i="10"/>
  <c r="P20" i="10"/>
  <c r="P21" i="10"/>
  <c r="P22" i="10"/>
  <c r="K22" i="10" s="1"/>
  <c r="P7" i="10"/>
  <c r="M7" i="10" s="1"/>
  <c r="P8" i="10"/>
  <c r="M8" i="10" s="1"/>
  <c r="P9" i="10"/>
  <c r="P10" i="10"/>
  <c r="P11" i="10"/>
  <c r="P12" i="10"/>
  <c r="P13" i="10"/>
  <c r="P14" i="10"/>
  <c r="P15" i="10"/>
  <c r="M15" i="10" s="1"/>
  <c r="P16" i="10"/>
  <c r="M16" i="10" s="1"/>
  <c r="P17" i="10"/>
  <c r="P18" i="10"/>
  <c r="P19" i="10"/>
  <c r="P6" i="10"/>
  <c r="L5" i="10"/>
  <c r="P5" i="10"/>
  <c r="C6" i="6"/>
  <c r="B6" i="6" s="1"/>
  <c r="C7" i="6"/>
  <c r="B7" i="6" s="1"/>
  <c r="C8" i="6"/>
  <c r="C9" i="6"/>
  <c r="C10" i="6"/>
  <c r="C11" i="6"/>
  <c r="C12" i="6"/>
  <c r="B12" i="6" s="1"/>
  <c r="C13" i="6"/>
  <c r="B13" i="6" s="1"/>
  <c r="C14" i="6"/>
  <c r="B14" i="6" s="1"/>
  <c r="C15" i="6"/>
  <c r="B15" i="6" s="1"/>
  <c r="C16" i="6"/>
  <c r="C17" i="6"/>
  <c r="C18" i="6"/>
  <c r="C19" i="6"/>
  <c r="C20" i="6"/>
  <c r="B20" i="6" s="1"/>
  <c r="C21" i="6"/>
  <c r="B21" i="6" s="1"/>
  <c r="C5" i="6"/>
  <c r="C4" i="6"/>
  <c r="B4" i="6"/>
  <c r="B5" i="6"/>
  <c r="B8" i="6"/>
  <c r="B9" i="6"/>
  <c r="B10" i="6"/>
  <c r="B11" i="6"/>
  <c r="B16" i="6"/>
  <c r="B17" i="6"/>
  <c r="B18" i="6"/>
  <c r="B19" i="6"/>
  <c r="M20" i="10"/>
  <c r="M17" i="10"/>
  <c r="M11" i="10"/>
  <c r="M10" i="10"/>
  <c r="M9" i="10"/>
  <c r="I22" i="8"/>
  <c r="J16" i="8"/>
  <c r="M22" i="7"/>
  <c r="H22" i="7"/>
  <c r="D22" i="6"/>
  <c r="M14" i="10" l="1"/>
  <c r="M13" i="10"/>
  <c r="M21" i="10"/>
  <c r="M6" i="10"/>
  <c r="C22" i="6"/>
  <c r="O22" i="10"/>
  <c r="M22" i="10"/>
  <c r="B22" i="8"/>
  <c r="C22" i="7"/>
  <c r="B22" i="7"/>
  <c r="H23" i="10" l="1"/>
  <c r="J23" i="10"/>
  <c r="I6" i="10"/>
  <c r="I5" i="10" l="1"/>
  <c r="C5" i="10"/>
  <c r="K6" i="10"/>
  <c r="K5" i="10"/>
  <c r="N23" i="10"/>
  <c r="L23" i="10"/>
  <c r="F23" i="10"/>
  <c r="D23" i="10"/>
  <c r="B23" i="10"/>
  <c r="G17" i="10"/>
  <c r="P23" i="10" l="1"/>
  <c r="K20" i="10"/>
  <c r="I20" i="10"/>
  <c r="I12" i="10"/>
  <c r="K12" i="10"/>
  <c r="I19" i="10"/>
  <c r="K19" i="10"/>
  <c r="I11" i="10"/>
  <c r="K11" i="10"/>
  <c r="I18" i="10"/>
  <c r="K18" i="10"/>
  <c r="I10" i="10"/>
  <c r="K10" i="10"/>
  <c r="K8" i="10"/>
  <c r="I8" i="10"/>
  <c r="K15" i="10"/>
  <c r="I15" i="10"/>
  <c r="I7" i="10"/>
  <c r="K7" i="10"/>
  <c r="I17" i="10"/>
  <c r="K17" i="10"/>
  <c r="I21" i="10"/>
  <c r="K21" i="10"/>
  <c r="K16" i="10"/>
  <c r="I16" i="10"/>
  <c r="K14" i="10"/>
  <c r="I14" i="10"/>
  <c r="I13" i="10"/>
  <c r="K13" i="10"/>
  <c r="I9" i="10"/>
  <c r="K9" i="10"/>
  <c r="K23" i="10" l="1"/>
  <c r="I23" i="10"/>
  <c r="M23" i="10"/>
  <c r="O23" i="10"/>
  <c r="C23" i="10"/>
  <c r="G23" i="10"/>
  <c r="E23" i="10"/>
  <c r="D22" i="7" l="1"/>
  <c r="E22" i="7"/>
  <c r="F22" i="7"/>
  <c r="G22" i="7"/>
  <c r="I22" i="7"/>
  <c r="J22" i="7"/>
  <c r="K22" i="7"/>
  <c r="L22" i="7"/>
  <c r="H22" i="8"/>
  <c r="G22" i="8"/>
  <c r="F22" i="8"/>
  <c r="E22" i="8"/>
  <c r="D22" i="8"/>
  <c r="C22" i="8"/>
  <c r="J21" i="8"/>
  <c r="J20" i="8"/>
  <c r="J19" i="8"/>
  <c r="J18" i="8"/>
  <c r="J17" i="8"/>
  <c r="J15" i="8"/>
  <c r="J14" i="8"/>
  <c r="J13" i="8"/>
  <c r="J12" i="8"/>
  <c r="J11" i="8"/>
  <c r="J10" i="8"/>
  <c r="J9" i="8"/>
  <c r="J8" i="8"/>
  <c r="J7" i="8"/>
  <c r="J6" i="8"/>
  <c r="J5" i="8"/>
  <c r="J4" i="8"/>
  <c r="J22" i="8" l="1"/>
  <c r="E5" i="10"/>
  <c r="O5" i="10"/>
  <c r="G5" i="10"/>
  <c r="C9" i="10"/>
  <c r="O9" i="10"/>
  <c r="E9" i="10"/>
  <c r="E13" i="10"/>
  <c r="O13" i="10"/>
  <c r="C13" i="10"/>
  <c r="E17" i="10"/>
  <c r="O17" i="10"/>
  <c r="C17" i="10"/>
  <c r="O21" i="10"/>
  <c r="C21" i="10"/>
  <c r="E21" i="10"/>
  <c r="C11" i="10"/>
  <c r="O11" i="10"/>
  <c r="E11" i="10"/>
  <c r="E6" i="10"/>
  <c r="O6" i="10"/>
  <c r="C6" i="10"/>
  <c r="E10" i="10"/>
  <c r="O10" i="10"/>
  <c r="C10" i="10"/>
  <c r="C14" i="10"/>
  <c r="E14" i="10"/>
  <c r="O14" i="10"/>
  <c r="E18" i="10"/>
  <c r="C18" i="10"/>
  <c r="O18" i="10"/>
  <c r="E22" i="10"/>
  <c r="C22" i="10"/>
  <c r="I22" i="10"/>
  <c r="E7" i="10"/>
  <c r="C7" i="10"/>
  <c r="O7" i="10"/>
  <c r="C19" i="10"/>
  <c r="O19" i="10"/>
  <c r="E19" i="10"/>
  <c r="E8" i="10"/>
  <c r="C8" i="10"/>
  <c r="O8" i="10"/>
  <c r="O12" i="10"/>
  <c r="C12" i="10"/>
  <c r="E12" i="10"/>
  <c r="C16" i="10"/>
  <c r="E16" i="10"/>
  <c r="O16" i="10"/>
  <c r="C20" i="10"/>
  <c r="E20" i="10"/>
  <c r="O20" i="10"/>
  <c r="O15" i="10"/>
  <c r="C15" i="10"/>
  <c r="E15" i="10"/>
  <c r="G11" i="10"/>
  <c r="G20" i="10"/>
  <c r="G15" i="10"/>
  <c r="G14" i="10"/>
  <c r="G12" i="10"/>
  <c r="G8" i="10"/>
  <c r="G22" i="10"/>
  <c r="G10" i="10"/>
  <c r="G19" i="10"/>
  <c r="G7" i="10"/>
  <c r="G13" i="10"/>
  <c r="G9" i="10"/>
  <c r="G18" i="10"/>
  <c r="G6" i="10"/>
  <c r="G21" i="10"/>
  <c r="G16" i="10"/>
  <c r="B22" i="6" l="1"/>
</calcChain>
</file>

<file path=xl/sharedStrings.xml><?xml version="1.0" encoding="utf-8"?>
<sst xmlns="http://schemas.openxmlformats.org/spreadsheetml/2006/main" count="139" uniqueCount="61">
  <si>
    <t>横浜市計</t>
    <rPh sb="0" eb="3">
      <t>ヨコハマシ</t>
    </rPh>
    <rPh sb="3" eb="4">
      <t>ケイ</t>
    </rPh>
    <phoneticPr fontId="2"/>
  </si>
  <si>
    <t>（単位：人）</t>
    <rPh sb="1" eb="3">
      <t>タンイ</t>
    </rPh>
    <rPh sb="4" eb="5">
      <t>ニン</t>
    </rPh>
    <phoneticPr fontId="2"/>
  </si>
  <si>
    <t>鶴見区</t>
    <phoneticPr fontId="2"/>
  </si>
  <si>
    <t>神奈川区</t>
    <phoneticPr fontId="2"/>
  </si>
  <si>
    <t>西区</t>
    <phoneticPr fontId="2"/>
  </si>
  <si>
    <t>中区</t>
    <phoneticPr fontId="2"/>
  </si>
  <si>
    <t>南区</t>
    <phoneticPr fontId="2"/>
  </si>
  <si>
    <t>保土ケ谷区</t>
    <phoneticPr fontId="2"/>
  </si>
  <si>
    <t>磯子区</t>
    <phoneticPr fontId="2"/>
  </si>
  <si>
    <t>金沢区</t>
    <phoneticPr fontId="2"/>
  </si>
  <si>
    <t>港北区</t>
    <phoneticPr fontId="2"/>
  </si>
  <si>
    <t>戸塚区</t>
    <phoneticPr fontId="2"/>
  </si>
  <si>
    <t>港南区</t>
    <phoneticPr fontId="2"/>
  </si>
  <si>
    <t>旭区</t>
    <phoneticPr fontId="2"/>
  </si>
  <si>
    <t>緑区</t>
    <phoneticPr fontId="2"/>
  </si>
  <si>
    <t>瀬谷区</t>
    <phoneticPr fontId="2"/>
  </si>
  <si>
    <t>栄区</t>
    <phoneticPr fontId="2"/>
  </si>
  <si>
    <t>泉区</t>
    <phoneticPr fontId="2"/>
  </si>
  <si>
    <t>青葉区</t>
    <phoneticPr fontId="2"/>
  </si>
  <si>
    <t>都筑区</t>
    <phoneticPr fontId="2"/>
  </si>
  <si>
    <t>４月</t>
    <rPh sb="1" eb="2">
      <t>ガツ</t>
    </rPh>
    <phoneticPr fontId="2"/>
  </si>
  <si>
    <t>５月</t>
    <phoneticPr fontId="2"/>
  </si>
  <si>
    <t>６月</t>
    <phoneticPr fontId="2"/>
  </si>
  <si>
    <t>７月</t>
    <phoneticPr fontId="2"/>
  </si>
  <si>
    <t>８月</t>
    <phoneticPr fontId="2"/>
  </si>
  <si>
    <t>９月</t>
    <phoneticPr fontId="2"/>
  </si>
  <si>
    <t>１月</t>
    <phoneticPr fontId="2"/>
  </si>
  <si>
    <t>２月</t>
    <phoneticPr fontId="2"/>
  </si>
  <si>
    <t>３月</t>
    <phoneticPr fontId="2"/>
  </si>
  <si>
    <t>合計</t>
    <rPh sb="0" eb="2">
      <t>ゴウケイ</t>
    </rPh>
    <phoneticPr fontId="2"/>
  </si>
  <si>
    <t>（単位：人）</t>
    <phoneticPr fontId="2"/>
  </si>
  <si>
    <t>人数</t>
    <rPh sb="0" eb="2">
      <t>ニンズウ</t>
    </rPh>
    <phoneticPr fontId="2"/>
  </si>
  <si>
    <t>割合</t>
    <rPh sb="0" eb="2">
      <t>ワリアイ</t>
    </rPh>
    <phoneticPr fontId="2"/>
  </si>
  <si>
    <t>区名</t>
    <phoneticPr fontId="2"/>
  </si>
  <si>
    <t>低所得者Ⅱ</t>
    <phoneticPr fontId="2"/>
  </si>
  <si>
    <t>低所得者Ⅰ</t>
    <phoneticPr fontId="2"/>
  </si>
  <si>
    <t>65歳～69歳</t>
    <rPh sb="2" eb="3">
      <t>サイ</t>
    </rPh>
    <rPh sb="6" eb="7">
      <t>サイ</t>
    </rPh>
    <phoneticPr fontId="2"/>
  </si>
  <si>
    <t>70歳～74歳</t>
    <rPh sb="2" eb="3">
      <t>サイ</t>
    </rPh>
    <rPh sb="6" eb="7">
      <t>サイ</t>
    </rPh>
    <phoneticPr fontId="2"/>
  </si>
  <si>
    <t>75歳～79歳</t>
    <rPh sb="2" eb="3">
      <t>サイ</t>
    </rPh>
    <rPh sb="6" eb="7">
      <t>サイ</t>
    </rPh>
    <phoneticPr fontId="2"/>
  </si>
  <si>
    <t>80歳～84歳</t>
    <rPh sb="2" eb="3">
      <t>サイ</t>
    </rPh>
    <rPh sb="6" eb="7">
      <t>サイ</t>
    </rPh>
    <phoneticPr fontId="2"/>
  </si>
  <si>
    <t>85歳～89歳</t>
    <rPh sb="2" eb="3">
      <t>サイ</t>
    </rPh>
    <rPh sb="6" eb="7">
      <t>サイ</t>
    </rPh>
    <phoneticPr fontId="2"/>
  </si>
  <si>
    <t>90歳～94歳</t>
    <rPh sb="2" eb="3">
      <t>サイ</t>
    </rPh>
    <rPh sb="6" eb="7">
      <t>サイ</t>
    </rPh>
    <phoneticPr fontId="2"/>
  </si>
  <si>
    <t>95歳～99歳</t>
    <rPh sb="2" eb="3">
      <t>サイ</t>
    </rPh>
    <rPh sb="6" eb="7">
      <t>サイ</t>
    </rPh>
    <phoneticPr fontId="2"/>
  </si>
  <si>
    <t>100歳以上</t>
    <rPh sb="3" eb="4">
      <t>サイ</t>
    </rPh>
    <rPh sb="4" eb="6">
      <t>イジョウ</t>
    </rPh>
    <phoneticPr fontId="2"/>
  </si>
  <si>
    <t>10月</t>
    <phoneticPr fontId="2"/>
  </si>
  <si>
    <t>11月</t>
    <phoneticPr fontId="2"/>
  </si>
  <si>
    <t>12月</t>
    <phoneticPr fontId="2"/>
  </si>
  <si>
    <t>75歳以上</t>
    <rPh sb="2" eb="3">
      <t>サイ</t>
    </rPh>
    <rPh sb="3" eb="5">
      <t>イジョウ</t>
    </rPh>
    <phoneticPr fontId="2"/>
  </si>
  <si>
    <t>現役並み所得者Ⅲ</t>
    <rPh sb="0" eb="2">
      <t>ゲンエキ</t>
    </rPh>
    <rPh sb="2" eb="3">
      <t>ナ</t>
    </rPh>
    <phoneticPr fontId="2"/>
  </si>
  <si>
    <t>現役並み所得者Ⅱ</t>
    <rPh sb="0" eb="2">
      <t>ゲンエキ</t>
    </rPh>
    <rPh sb="2" eb="3">
      <t>ナ</t>
    </rPh>
    <phoneticPr fontId="2"/>
  </si>
  <si>
    <t>現役並み所得者Ⅰ</t>
    <rPh sb="0" eb="2">
      <t>ゲンエキ</t>
    </rPh>
    <rPh sb="2" eb="3">
      <t>ナ</t>
    </rPh>
    <phoneticPr fontId="2"/>
  </si>
  <si>
    <t>一般Ⅱ</t>
    <rPh sb="0" eb="2">
      <t>イッパン</t>
    </rPh>
    <phoneticPr fontId="2"/>
  </si>
  <si>
    <t>一般Ⅰ</t>
    <rPh sb="0" eb="2">
      <t>イッパン</t>
    </rPh>
    <phoneticPr fontId="2"/>
  </si>
  <si>
    <t>後期高齢者医療　区別被保険者数内訳</t>
    <rPh sb="0" eb="5">
      <t>コウキコウレイシャ</t>
    </rPh>
    <rPh sb="5" eb="7">
      <t>イリョウ</t>
    </rPh>
    <rPh sb="8" eb="10">
      <t>クベツ</t>
    </rPh>
    <rPh sb="10" eb="14">
      <t>ヒホケンシャ</t>
    </rPh>
    <rPh sb="14" eb="15">
      <t>スウ</t>
    </rPh>
    <rPh sb="15" eb="17">
      <t>ウチワケ</t>
    </rPh>
    <phoneticPr fontId="2"/>
  </si>
  <si>
    <t>後期高齢者医療　区別被保険者数推移</t>
    <rPh sb="0" eb="5">
      <t>コウキコウレイシャ</t>
    </rPh>
    <rPh sb="5" eb="7">
      <t>イリョウ</t>
    </rPh>
    <rPh sb="8" eb="10">
      <t>クベツ</t>
    </rPh>
    <rPh sb="10" eb="14">
      <t>ヒホケンシャ</t>
    </rPh>
    <rPh sb="14" eb="15">
      <t>スウ</t>
    </rPh>
    <rPh sb="15" eb="17">
      <t>スイイ</t>
    </rPh>
    <phoneticPr fontId="2"/>
  </si>
  <si>
    <t>後期高齢者医療　区別・年齢階層別被保険者数</t>
    <rPh sb="0" eb="5">
      <t>コウキコウレイシャ</t>
    </rPh>
    <rPh sb="5" eb="7">
      <t>イリョウ</t>
    </rPh>
    <rPh sb="8" eb="10">
      <t>クベツ</t>
    </rPh>
    <rPh sb="11" eb="13">
      <t>ネンレイ</t>
    </rPh>
    <rPh sb="13" eb="15">
      <t>カイソウ</t>
    </rPh>
    <rPh sb="15" eb="16">
      <t>ベツ</t>
    </rPh>
    <rPh sb="16" eb="20">
      <t>ヒホケンシャ</t>
    </rPh>
    <rPh sb="20" eb="21">
      <t>スウ</t>
    </rPh>
    <phoneticPr fontId="2"/>
  </si>
  <si>
    <t>後期高齢者医療　区別・負担区分別被保険者数</t>
    <rPh sb="0" eb="2">
      <t>コウキ</t>
    </rPh>
    <rPh sb="2" eb="5">
      <t>コウレイシャ</t>
    </rPh>
    <rPh sb="5" eb="7">
      <t>イリョウ</t>
    </rPh>
    <rPh sb="8" eb="10">
      <t>クベツ</t>
    </rPh>
    <rPh sb="11" eb="13">
      <t>フタン</t>
    </rPh>
    <rPh sb="13" eb="15">
      <t>クブン</t>
    </rPh>
    <rPh sb="15" eb="16">
      <t>ベツ</t>
    </rPh>
    <rPh sb="16" eb="20">
      <t>ヒホケンシャ</t>
    </rPh>
    <rPh sb="20" eb="21">
      <t>スウ</t>
    </rPh>
    <phoneticPr fontId="2"/>
  </si>
  <si>
    <t>区名</t>
    <rPh sb="0" eb="2">
      <t>クメイ</t>
    </rPh>
    <phoneticPr fontId="2"/>
  </si>
  <si>
    <t>65～74歳で障害認定を
受けた被保険者</t>
    <rPh sb="5" eb="6">
      <t>サイ</t>
    </rPh>
    <rPh sb="7" eb="9">
      <t>ショウガイ</t>
    </rPh>
    <rPh sb="9" eb="11">
      <t>ニンテイ</t>
    </rPh>
    <rPh sb="13" eb="14">
      <t>ウ</t>
    </rPh>
    <rPh sb="16" eb="20">
      <t>ヒホケンシャ</t>
    </rPh>
    <phoneticPr fontId="2"/>
  </si>
  <si>
    <t>区名</t>
    <rPh sb="0" eb="1">
      <t>ク</t>
    </rPh>
    <rPh sb="1" eb="2">
      <t>メイ</t>
    </rPh>
    <phoneticPr fontId="2"/>
  </si>
  <si>
    <t>令和７年３月末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</si>
</sst>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#,##0_ "/>
    <numFmt numFmtId="178" formatCode="[$-411]ge\.m\.d;@"/>
  </numFmts>
  <fonts count="2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1"/>
      <color indexed="60"/>
      <name val="ＭＳ 明朝"/>
      <family val="1"/>
      <charset val="128"/>
    </font>
    <font>
      <sz val="11"/>
      <color indexed="52"/>
      <name val="ＭＳ 明朝"/>
      <family val="1"/>
      <charset val="128"/>
    </font>
    <font>
      <sz val="11"/>
      <color indexed="20"/>
      <name val="ＭＳ 明朝"/>
      <family val="1"/>
      <charset val="128"/>
    </font>
    <font>
      <b/>
      <sz val="11"/>
      <color indexed="52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indexed="63"/>
      <name val="ＭＳ 明朝"/>
      <family val="1"/>
      <charset val="128"/>
    </font>
    <font>
      <i/>
      <sz val="11"/>
      <color indexed="23"/>
      <name val="ＭＳ 明朝"/>
      <family val="1"/>
      <charset val="128"/>
    </font>
    <font>
      <sz val="11"/>
      <color indexed="62"/>
      <name val="ＭＳ 明朝"/>
      <family val="1"/>
      <charset val="128"/>
    </font>
    <font>
      <sz val="11"/>
      <color indexed="17"/>
      <name val="ＭＳ 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1"/>
      <name val="BIZ UDゴシック"/>
      <family val="3"/>
      <charset val="128"/>
    </font>
    <font>
      <sz val="14"/>
      <name val="BIZ UD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67">
    <xf numFmtId="0" fontId="0" fillId="0" borderId="0" xfId="0"/>
    <xf numFmtId="0" fontId="20" fillId="0" borderId="0" xfId="0" applyFont="1"/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177" fontId="21" fillId="0" borderId="11" xfId="0" applyNumberFormat="1" applyFont="1" applyBorder="1" applyAlignment="1">
      <alignment vertical="center"/>
    </xf>
    <xf numFmtId="177" fontId="21" fillId="24" borderId="11" xfId="0" applyNumberFormat="1" applyFont="1" applyFill="1" applyBorder="1" applyAlignment="1">
      <alignment vertical="center"/>
    </xf>
    <xf numFmtId="0" fontId="21" fillId="0" borderId="10" xfId="0" applyFont="1" applyBorder="1" applyAlignment="1">
      <alignment horizontal="left" vertical="center"/>
    </xf>
    <xf numFmtId="177" fontId="21" fillId="24" borderId="10" xfId="0" applyNumberFormat="1" applyFont="1" applyFill="1" applyBorder="1" applyAlignment="1">
      <alignment vertical="center"/>
    </xf>
    <xf numFmtId="0" fontId="21" fillId="0" borderId="12" xfId="0" applyFont="1" applyBorder="1" applyAlignment="1">
      <alignment horizontal="left" vertical="center"/>
    </xf>
    <xf numFmtId="177" fontId="21" fillId="0" borderId="12" xfId="0" applyNumberFormat="1" applyFont="1" applyBorder="1" applyAlignment="1">
      <alignment vertic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1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1" fillId="0" borderId="17" xfId="0" applyFont="1" applyBorder="1" applyAlignment="1">
      <alignment horizontal="center" vertical="center"/>
    </xf>
    <xf numFmtId="176" fontId="21" fillId="0" borderId="17" xfId="33" applyFont="1" applyBorder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3" fillId="0" borderId="0" xfId="0" applyFont="1"/>
    <xf numFmtId="176" fontId="22" fillId="0" borderId="0" xfId="33" applyFont="1"/>
    <xf numFmtId="0" fontId="21" fillId="0" borderId="0" xfId="0" applyFont="1"/>
    <xf numFmtId="176" fontId="21" fillId="0" borderId="0" xfId="33" applyFont="1" applyBorder="1"/>
    <xf numFmtId="176" fontId="21" fillId="24" borderId="14" xfId="33" applyFont="1" applyFill="1" applyBorder="1"/>
    <xf numFmtId="177" fontId="21" fillId="24" borderId="14" xfId="0" applyNumberFormat="1" applyFont="1" applyFill="1" applyBorder="1"/>
    <xf numFmtId="176" fontId="21" fillId="24" borderId="11" xfId="33" applyFont="1" applyFill="1" applyBorder="1"/>
    <xf numFmtId="177" fontId="21" fillId="24" borderId="11" xfId="0" applyNumberFormat="1" applyFont="1" applyFill="1" applyBorder="1"/>
    <xf numFmtId="176" fontId="21" fillId="24" borderId="10" xfId="33" applyFont="1" applyFill="1" applyBorder="1"/>
    <xf numFmtId="176" fontId="21" fillId="24" borderId="17" xfId="33" applyFont="1" applyFill="1" applyBorder="1"/>
    <xf numFmtId="177" fontId="21" fillId="24" borderId="10" xfId="0" applyNumberFormat="1" applyFont="1" applyFill="1" applyBorder="1"/>
    <xf numFmtId="0" fontId="24" fillId="0" borderId="12" xfId="0" applyFont="1" applyBorder="1" applyAlignment="1">
      <alignment vertical="center"/>
    </xf>
    <xf numFmtId="176" fontId="24" fillId="0" borderId="12" xfId="33" applyFont="1" applyBorder="1" applyAlignment="1">
      <alignment horizontal="right" vertical="center"/>
    </xf>
    <xf numFmtId="176" fontId="24" fillId="0" borderId="12" xfId="33" applyFont="1" applyFill="1" applyBorder="1" applyAlignment="1">
      <alignment horizontal="right" vertical="center"/>
    </xf>
    <xf numFmtId="176" fontId="21" fillId="0" borderId="0" xfId="33" applyFont="1"/>
    <xf numFmtId="178" fontId="21" fillId="0" borderId="13" xfId="0" applyNumberFormat="1" applyFont="1" applyBorder="1" applyAlignment="1">
      <alignment horizontal="right" vertical="center"/>
    </xf>
    <xf numFmtId="178" fontId="21" fillId="0" borderId="13" xfId="0" applyNumberFormat="1" applyFont="1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177" fontId="21" fillId="0" borderId="14" xfId="0" applyNumberFormat="1" applyFont="1" applyBorder="1" applyAlignment="1">
      <alignment vertical="center"/>
    </xf>
    <xf numFmtId="177" fontId="21" fillId="24" borderId="14" xfId="0" applyNumberFormat="1" applyFont="1" applyFill="1" applyBorder="1" applyAlignment="1">
      <alignment vertical="center"/>
    </xf>
    <xf numFmtId="176" fontId="21" fillId="24" borderId="11" xfId="33" applyFont="1" applyFill="1" applyBorder="1" applyAlignment="1">
      <alignment vertical="center"/>
    </xf>
    <xf numFmtId="176" fontId="21" fillId="24" borderId="18" xfId="33" applyFont="1" applyFill="1" applyBorder="1" applyAlignment="1">
      <alignment vertical="center"/>
    </xf>
    <xf numFmtId="177" fontId="21" fillId="0" borderId="10" xfId="0" applyNumberFormat="1" applyFont="1" applyBorder="1" applyAlignment="1">
      <alignment vertical="center"/>
    </xf>
    <xf numFmtId="177" fontId="24" fillId="0" borderId="12" xfId="0" applyNumberFormat="1" applyFont="1" applyBorder="1" applyAlignment="1">
      <alignment vertical="center"/>
    </xf>
    <xf numFmtId="176" fontId="21" fillId="24" borderId="14" xfId="33" applyFont="1" applyFill="1" applyBorder="1" applyAlignment="1">
      <alignment vertical="center"/>
    </xf>
    <xf numFmtId="0" fontId="25" fillId="0" borderId="0" xfId="0" applyFont="1"/>
    <xf numFmtId="10" fontId="21" fillId="0" borderId="11" xfId="0" applyNumberFormat="1" applyFont="1" applyBorder="1" applyAlignment="1">
      <alignment vertical="center"/>
    </xf>
    <xf numFmtId="10" fontId="21" fillId="0" borderId="10" xfId="0" applyNumberFormat="1" applyFont="1" applyBorder="1" applyAlignment="1">
      <alignment vertical="center"/>
    </xf>
    <xf numFmtId="10" fontId="21" fillId="0" borderId="18" xfId="0" applyNumberFormat="1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10" fontId="21" fillId="0" borderId="12" xfId="0" applyNumberFormat="1" applyFont="1" applyBorder="1" applyAlignment="1">
      <alignment vertical="center"/>
    </xf>
    <xf numFmtId="10" fontId="21" fillId="0" borderId="14" xfId="0" applyNumberFormat="1" applyFont="1" applyBorder="1" applyAlignment="1">
      <alignment vertical="center"/>
    </xf>
    <xf numFmtId="177" fontId="22" fillId="0" borderId="0" xfId="0" applyNumberFormat="1" applyFont="1"/>
    <xf numFmtId="0" fontId="21" fillId="0" borderId="17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Continuous" vertical="center" shrinkToFit="1"/>
    </xf>
    <xf numFmtId="0" fontId="21" fillId="0" borderId="16" xfId="0" applyFont="1" applyBorder="1" applyAlignment="1">
      <alignment horizontal="centerContinuous" vertical="center" shrinkToFit="1"/>
    </xf>
    <xf numFmtId="0" fontId="21" fillId="0" borderId="15" xfId="0" applyFont="1" applyBorder="1" applyAlignment="1">
      <alignment horizontal="centerContinuous" vertical="center"/>
    </xf>
    <xf numFmtId="0" fontId="21" fillId="0" borderId="16" xfId="0" applyFont="1" applyBorder="1" applyAlignment="1">
      <alignment horizontal="centerContinuous" vertical="center"/>
    </xf>
    <xf numFmtId="176" fontId="21" fillId="24" borderId="14" xfId="0" applyNumberFormat="1" applyFont="1" applyFill="1" applyBorder="1"/>
    <xf numFmtId="176" fontId="21" fillId="24" borderId="11" xfId="0" applyNumberFormat="1" applyFont="1" applyFill="1" applyBorder="1"/>
    <xf numFmtId="176" fontId="21" fillId="24" borderId="17" xfId="0" applyNumberFormat="1" applyFont="1" applyFill="1" applyBorder="1"/>
    <xf numFmtId="0" fontId="21" fillId="0" borderId="10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D23"/>
  <sheetViews>
    <sheetView tabSelected="1" view="pageBreakPreview" zoomScale="85" zoomScaleNormal="85" zoomScaleSheetLayoutView="85" workbookViewId="0"/>
  </sheetViews>
  <sheetFormatPr defaultRowHeight="12" x14ac:dyDescent="0.15"/>
  <cols>
    <col min="1" max="1" width="15.7109375" style="15" customWidth="1"/>
    <col min="2" max="4" width="23.7109375" style="15" customWidth="1"/>
    <col min="5" max="16384" width="9.140625" style="15"/>
  </cols>
  <sheetData>
    <row r="1" spans="1:4" ht="21.95" customHeight="1" x14ac:dyDescent="0.15">
      <c r="A1" s="12" t="s">
        <v>53</v>
      </c>
      <c r="B1" s="12"/>
      <c r="C1" s="12"/>
      <c r="D1" s="12"/>
    </row>
    <row r="2" spans="1:4" ht="21.95" customHeight="1" x14ac:dyDescent="0.15">
      <c r="A2" s="12"/>
      <c r="B2" s="12"/>
      <c r="C2" s="12"/>
      <c r="D2" s="16" t="s">
        <v>1</v>
      </c>
    </row>
    <row r="3" spans="1:4" ht="33" customHeight="1" thickBot="1" x14ac:dyDescent="0.2">
      <c r="A3" s="19" t="s">
        <v>57</v>
      </c>
      <c r="B3" s="19" t="s">
        <v>47</v>
      </c>
      <c r="C3" s="57" t="s">
        <v>58</v>
      </c>
      <c r="D3" s="19" t="s">
        <v>29</v>
      </c>
    </row>
    <row r="4" spans="1:4" ht="33" customHeight="1" x14ac:dyDescent="0.15">
      <c r="A4" s="40" t="s">
        <v>2</v>
      </c>
      <c r="B4" s="41">
        <f t="shared" ref="B4:B19" si="0">D4-C4</f>
        <v>33549</v>
      </c>
      <c r="C4" s="42">
        <f>SUM(区別・年齢階層別被保険者数!B4:C4)</f>
        <v>80</v>
      </c>
      <c r="D4" s="42">
        <v>33629</v>
      </c>
    </row>
    <row r="5" spans="1:4" ht="33" customHeight="1" x14ac:dyDescent="0.15">
      <c r="A5" s="3" t="s">
        <v>3</v>
      </c>
      <c r="B5" s="4">
        <f t="shared" si="0"/>
        <v>29515</v>
      </c>
      <c r="C5" s="42">
        <f>SUM(区別・年齢階層別被保険者数!B5:C5)</f>
        <v>110</v>
      </c>
      <c r="D5" s="5">
        <v>29625</v>
      </c>
    </row>
    <row r="6" spans="1:4" ht="33" customHeight="1" x14ac:dyDescent="0.15">
      <c r="A6" s="3" t="s">
        <v>4</v>
      </c>
      <c r="B6" s="4">
        <f t="shared" si="0"/>
        <v>11059</v>
      </c>
      <c r="C6" s="42">
        <f>SUM(区別・年齢階層別被保険者数!B6:C6)</f>
        <v>52</v>
      </c>
      <c r="D6" s="5">
        <v>11111</v>
      </c>
    </row>
    <row r="7" spans="1:4" ht="33" customHeight="1" x14ac:dyDescent="0.15">
      <c r="A7" s="3" t="s">
        <v>5</v>
      </c>
      <c r="B7" s="4">
        <f t="shared" si="0"/>
        <v>17468</v>
      </c>
      <c r="C7" s="42">
        <f>SUM(区別・年齢階層別被保険者数!B7:C7)</f>
        <v>45</v>
      </c>
      <c r="D7" s="5">
        <v>17513</v>
      </c>
    </row>
    <row r="8" spans="1:4" ht="33" customHeight="1" x14ac:dyDescent="0.15">
      <c r="A8" s="3" t="s">
        <v>6</v>
      </c>
      <c r="B8" s="4">
        <f t="shared" si="0"/>
        <v>28853</v>
      </c>
      <c r="C8" s="42">
        <f>SUM(区別・年齢階層別被保険者数!B8:C8)</f>
        <v>98</v>
      </c>
      <c r="D8" s="5">
        <v>28951</v>
      </c>
    </row>
    <row r="9" spans="1:4" ht="33" customHeight="1" x14ac:dyDescent="0.15">
      <c r="A9" s="3" t="s">
        <v>7</v>
      </c>
      <c r="B9" s="4">
        <f t="shared" si="0"/>
        <v>30923</v>
      </c>
      <c r="C9" s="42">
        <f>SUM(区別・年齢階層別被保険者数!B9:C9)</f>
        <v>104</v>
      </c>
      <c r="D9" s="5">
        <v>31027</v>
      </c>
    </row>
    <row r="10" spans="1:4" ht="33" customHeight="1" x14ac:dyDescent="0.15">
      <c r="A10" s="3" t="s">
        <v>8</v>
      </c>
      <c r="B10" s="4">
        <f t="shared" si="0"/>
        <v>26658</v>
      </c>
      <c r="C10" s="42">
        <f>SUM(区別・年齢階層別被保険者数!B10:C10)</f>
        <v>67</v>
      </c>
      <c r="D10" s="5">
        <v>26725</v>
      </c>
    </row>
    <row r="11" spans="1:4" ht="33" customHeight="1" x14ac:dyDescent="0.15">
      <c r="A11" s="3" t="s">
        <v>9</v>
      </c>
      <c r="B11" s="4">
        <f t="shared" si="0"/>
        <v>34971</v>
      </c>
      <c r="C11" s="42">
        <f>SUM(区別・年齢階層別被保険者数!B11:C11)</f>
        <v>125</v>
      </c>
      <c r="D11" s="5">
        <v>35096</v>
      </c>
    </row>
    <row r="12" spans="1:4" ht="33" customHeight="1" x14ac:dyDescent="0.15">
      <c r="A12" s="3" t="s">
        <v>10</v>
      </c>
      <c r="B12" s="4">
        <f t="shared" si="0"/>
        <v>39823</v>
      </c>
      <c r="C12" s="42">
        <f>SUM(区別・年齢階層別被保険者数!B12:C12)</f>
        <v>154</v>
      </c>
      <c r="D12" s="5">
        <v>39977</v>
      </c>
    </row>
    <row r="13" spans="1:4" ht="33" customHeight="1" x14ac:dyDescent="0.15">
      <c r="A13" s="3" t="s">
        <v>11</v>
      </c>
      <c r="B13" s="4">
        <f t="shared" si="0"/>
        <v>42807</v>
      </c>
      <c r="C13" s="42">
        <f>SUM(区別・年齢階層別被保険者数!B13:C13)</f>
        <v>150</v>
      </c>
      <c r="D13" s="5">
        <v>42957</v>
      </c>
    </row>
    <row r="14" spans="1:4" ht="33" customHeight="1" x14ac:dyDescent="0.15">
      <c r="A14" s="3" t="s">
        <v>12</v>
      </c>
      <c r="B14" s="4">
        <f t="shared" si="0"/>
        <v>37016</v>
      </c>
      <c r="C14" s="42">
        <f>SUM(区別・年齢階層別被保険者数!B14:C14)</f>
        <v>107</v>
      </c>
      <c r="D14" s="5">
        <v>37123</v>
      </c>
    </row>
    <row r="15" spans="1:4" ht="33" customHeight="1" x14ac:dyDescent="0.15">
      <c r="A15" s="3" t="s">
        <v>13</v>
      </c>
      <c r="B15" s="4">
        <f t="shared" si="0"/>
        <v>42523</v>
      </c>
      <c r="C15" s="42">
        <f>SUM(区別・年齢階層別被保険者数!B15:C15)</f>
        <v>141</v>
      </c>
      <c r="D15" s="5">
        <v>42664</v>
      </c>
    </row>
    <row r="16" spans="1:4" ht="33" customHeight="1" x14ac:dyDescent="0.15">
      <c r="A16" s="3" t="s">
        <v>14</v>
      </c>
      <c r="B16" s="4">
        <f t="shared" si="0"/>
        <v>25653</v>
      </c>
      <c r="C16" s="42">
        <f>SUM(区別・年齢階層別被保険者数!B16:C16)</f>
        <v>45</v>
      </c>
      <c r="D16" s="5">
        <v>25698</v>
      </c>
    </row>
    <row r="17" spans="1:4" ht="33" customHeight="1" x14ac:dyDescent="0.15">
      <c r="A17" s="3" t="s">
        <v>15</v>
      </c>
      <c r="B17" s="4">
        <f t="shared" si="0"/>
        <v>20029</v>
      </c>
      <c r="C17" s="42">
        <f>SUM(区別・年齢階層別被保険者数!B17:C17)</f>
        <v>77</v>
      </c>
      <c r="D17" s="5">
        <v>20106</v>
      </c>
    </row>
    <row r="18" spans="1:4" ht="33" customHeight="1" x14ac:dyDescent="0.15">
      <c r="A18" s="3" t="s">
        <v>16</v>
      </c>
      <c r="B18" s="4">
        <f t="shared" si="0"/>
        <v>23508</v>
      </c>
      <c r="C18" s="42">
        <f>SUM(区別・年齢階層別被保険者数!B18:C18)</f>
        <v>56</v>
      </c>
      <c r="D18" s="5">
        <v>23564</v>
      </c>
    </row>
    <row r="19" spans="1:4" ht="33" customHeight="1" x14ac:dyDescent="0.15">
      <c r="A19" s="3" t="s">
        <v>17</v>
      </c>
      <c r="B19" s="4">
        <f t="shared" si="0"/>
        <v>25981</v>
      </c>
      <c r="C19" s="42">
        <f>SUM(区別・年齢階層別被保険者数!B19:C19)</f>
        <v>77</v>
      </c>
      <c r="D19" s="5">
        <v>26058</v>
      </c>
    </row>
    <row r="20" spans="1:4" ht="33" customHeight="1" x14ac:dyDescent="0.15">
      <c r="A20" s="3" t="s">
        <v>18</v>
      </c>
      <c r="B20" s="4">
        <f>D20-C20</f>
        <v>39881</v>
      </c>
      <c r="C20" s="42">
        <f>SUM(区別・年齢階層別被保険者数!B20:C20)</f>
        <v>61</v>
      </c>
      <c r="D20" s="5">
        <v>39942</v>
      </c>
    </row>
    <row r="21" spans="1:4" ht="33" customHeight="1" thickBot="1" x14ac:dyDescent="0.2">
      <c r="A21" s="6" t="s">
        <v>19</v>
      </c>
      <c r="B21" s="4">
        <f>D21-C21</f>
        <v>22463</v>
      </c>
      <c r="C21" s="42">
        <f>SUM(区別・年齢階層別被保険者数!B21:C21)</f>
        <v>46</v>
      </c>
      <c r="D21" s="7">
        <v>22509</v>
      </c>
    </row>
    <row r="22" spans="1:4" ht="33" customHeight="1" thickTop="1" x14ac:dyDescent="0.15">
      <c r="A22" s="8" t="s">
        <v>0</v>
      </c>
      <c r="B22" s="9">
        <f>SUM(B4:B21)</f>
        <v>532680</v>
      </c>
      <c r="C22" s="9">
        <f>SUM(C4:C21)</f>
        <v>1595</v>
      </c>
      <c r="D22" s="9">
        <f>SUM(D4:D21)</f>
        <v>534275</v>
      </c>
    </row>
    <row r="23" spans="1:4" ht="21.95" customHeight="1" x14ac:dyDescent="0.15">
      <c r="A23" s="14"/>
      <c r="B23" s="18"/>
      <c r="C23" s="18"/>
      <c r="D23" s="16" t="s">
        <v>60</v>
      </c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M24"/>
  <sheetViews>
    <sheetView view="pageBreakPreview" zoomScale="85" zoomScaleNormal="100" zoomScaleSheetLayoutView="85" workbookViewId="0"/>
  </sheetViews>
  <sheetFormatPr defaultRowHeight="12" x14ac:dyDescent="0.15"/>
  <cols>
    <col min="1" max="1" width="12.7109375" style="11" customWidth="1"/>
    <col min="2" max="2" width="12.7109375" style="24" customWidth="1"/>
    <col min="3" max="13" width="12.7109375" style="11" customWidth="1"/>
    <col min="14" max="16384" width="9.140625" style="11"/>
  </cols>
  <sheetData>
    <row r="1" spans="1:13" ht="21.95" customHeight="1" x14ac:dyDescent="0.15">
      <c r="A1" s="12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.95" customHeight="1" x14ac:dyDescent="0.15">
      <c r="A2" s="25"/>
      <c r="B2" s="26"/>
      <c r="C2" s="25"/>
      <c r="D2" s="25"/>
      <c r="E2" s="25"/>
      <c r="F2" s="25"/>
      <c r="G2" s="25"/>
      <c r="H2" s="25"/>
      <c r="I2" s="25"/>
      <c r="J2" s="25"/>
      <c r="K2" s="25"/>
      <c r="L2" s="39"/>
      <c r="M2" s="38" t="s">
        <v>30</v>
      </c>
    </row>
    <row r="3" spans="1:13" ht="21.95" customHeight="1" thickBot="1" x14ac:dyDescent="0.2">
      <c r="A3" s="19" t="s">
        <v>59</v>
      </c>
      <c r="B3" s="20" t="s">
        <v>20</v>
      </c>
      <c r="C3" s="19" t="s">
        <v>21</v>
      </c>
      <c r="D3" s="19" t="s">
        <v>22</v>
      </c>
      <c r="E3" s="19" t="s">
        <v>23</v>
      </c>
      <c r="F3" s="19" t="s">
        <v>24</v>
      </c>
      <c r="G3" s="19" t="s">
        <v>25</v>
      </c>
      <c r="H3" s="19" t="s">
        <v>44</v>
      </c>
      <c r="I3" s="19" t="s">
        <v>45</v>
      </c>
      <c r="J3" s="19" t="s">
        <v>46</v>
      </c>
      <c r="K3" s="19" t="s">
        <v>26</v>
      </c>
      <c r="L3" s="19" t="s">
        <v>27</v>
      </c>
      <c r="M3" s="19" t="s">
        <v>28</v>
      </c>
    </row>
    <row r="4" spans="1:13" ht="21.95" customHeight="1" x14ac:dyDescent="0.15">
      <c r="A4" s="21" t="s">
        <v>2</v>
      </c>
      <c r="B4" s="27">
        <v>32737</v>
      </c>
      <c r="C4" s="27">
        <v>32817</v>
      </c>
      <c r="D4" s="27">
        <v>32891</v>
      </c>
      <c r="E4" s="27">
        <v>32977</v>
      </c>
      <c r="F4" s="27">
        <v>33023</v>
      </c>
      <c r="G4" s="27">
        <v>33157</v>
      </c>
      <c r="H4" s="27">
        <v>33265</v>
      </c>
      <c r="I4" s="27">
        <v>33352</v>
      </c>
      <c r="J4" s="27">
        <v>33419</v>
      </c>
      <c r="K4" s="62">
        <v>33510</v>
      </c>
      <c r="L4" s="27">
        <v>33562</v>
      </c>
      <c r="M4" s="28">
        <v>33629</v>
      </c>
    </row>
    <row r="5" spans="1:13" ht="21.95" customHeight="1" x14ac:dyDescent="0.15">
      <c r="A5" s="17" t="s">
        <v>3</v>
      </c>
      <c r="B5" s="29">
        <v>28842</v>
      </c>
      <c r="C5" s="29">
        <v>28919</v>
      </c>
      <c r="D5" s="29">
        <v>28996</v>
      </c>
      <c r="E5" s="29">
        <v>29065</v>
      </c>
      <c r="F5" s="29">
        <v>29097</v>
      </c>
      <c r="G5" s="29">
        <v>29196</v>
      </c>
      <c r="H5" s="29">
        <v>29264</v>
      </c>
      <c r="I5" s="29">
        <v>29357</v>
      </c>
      <c r="J5" s="29">
        <v>29434</v>
      </c>
      <c r="K5" s="63">
        <v>29513</v>
      </c>
      <c r="L5" s="29">
        <v>29588</v>
      </c>
      <c r="M5" s="30">
        <v>29625</v>
      </c>
    </row>
    <row r="6" spans="1:13" ht="21.95" customHeight="1" x14ac:dyDescent="0.15">
      <c r="A6" s="17" t="s">
        <v>4</v>
      </c>
      <c r="B6" s="29">
        <v>10805</v>
      </c>
      <c r="C6" s="29">
        <v>10841</v>
      </c>
      <c r="D6" s="29">
        <v>10856</v>
      </c>
      <c r="E6" s="29">
        <v>10896</v>
      </c>
      <c r="F6" s="29">
        <v>10917</v>
      </c>
      <c r="G6" s="29">
        <v>10949</v>
      </c>
      <c r="H6" s="29">
        <v>10978</v>
      </c>
      <c r="I6" s="29">
        <v>10990</v>
      </c>
      <c r="J6" s="29">
        <v>11031</v>
      </c>
      <c r="K6" s="63">
        <v>11058</v>
      </c>
      <c r="L6" s="29">
        <v>11094</v>
      </c>
      <c r="M6" s="30">
        <v>11111</v>
      </c>
    </row>
    <row r="7" spans="1:13" ht="21.95" customHeight="1" x14ac:dyDescent="0.15">
      <c r="A7" s="17" t="s">
        <v>5</v>
      </c>
      <c r="B7" s="29">
        <v>16974</v>
      </c>
      <c r="C7" s="29">
        <v>16974</v>
      </c>
      <c r="D7" s="29">
        <v>17018</v>
      </c>
      <c r="E7" s="29">
        <v>17086</v>
      </c>
      <c r="F7" s="29">
        <v>17159</v>
      </c>
      <c r="G7" s="29">
        <v>17238</v>
      </c>
      <c r="H7" s="29">
        <v>17291</v>
      </c>
      <c r="I7" s="29">
        <v>17357</v>
      </c>
      <c r="J7" s="29">
        <v>17400</v>
      </c>
      <c r="K7" s="63">
        <v>17463</v>
      </c>
      <c r="L7" s="29">
        <v>17486</v>
      </c>
      <c r="M7" s="30">
        <v>17513</v>
      </c>
    </row>
    <row r="8" spans="1:13" ht="21.95" customHeight="1" x14ac:dyDescent="0.15">
      <c r="A8" s="17" t="s">
        <v>6</v>
      </c>
      <c r="B8" s="29">
        <v>28270</v>
      </c>
      <c r="C8" s="29">
        <v>28397</v>
      </c>
      <c r="D8" s="29">
        <v>28509</v>
      </c>
      <c r="E8" s="29">
        <v>28576</v>
      </c>
      <c r="F8" s="29">
        <v>28626</v>
      </c>
      <c r="G8" s="29">
        <v>28724</v>
      </c>
      <c r="H8" s="29">
        <v>28795</v>
      </c>
      <c r="I8" s="29">
        <v>28831</v>
      </c>
      <c r="J8" s="29">
        <v>28871</v>
      </c>
      <c r="K8" s="63">
        <v>28884</v>
      </c>
      <c r="L8" s="29">
        <v>28922</v>
      </c>
      <c r="M8" s="30">
        <v>28951</v>
      </c>
    </row>
    <row r="9" spans="1:13" ht="21.95" customHeight="1" x14ac:dyDescent="0.15">
      <c r="A9" s="17" t="s">
        <v>7</v>
      </c>
      <c r="B9" s="29">
        <v>30236</v>
      </c>
      <c r="C9" s="29">
        <v>30293</v>
      </c>
      <c r="D9" s="29">
        <v>30383</v>
      </c>
      <c r="E9" s="29">
        <v>30443</v>
      </c>
      <c r="F9" s="29">
        <v>30537</v>
      </c>
      <c r="G9" s="29">
        <v>30690</v>
      </c>
      <c r="H9" s="29">
        <v>30742</v>
      </c>
      <c r="I9" s="29">
        <v>30809</v>
      </c>
      <c r="J9" s="29">
        <v>30838</v>
      </c>
      <c r="K9" s="63">
        <v>30868</v>
      </c>
      <c r="L9" s="29">
        <v>30967</v>
      </c>
      <c r="M9" s="30">
        <v>31027</v>
      </c>
    </row>
    <row r="10" spans="1:13" ht="21.95" customHeight="1" x14ac:dyDescent="0.15">
      <c r="A10" s="17" t="s">
        <v>8</v>
      </c>
      <c r="B10" s="29">
        <v>26090</v>
      </c>
      <c r="C10" s="29">
        <v>26142</v>
      </c>
      <c r="D10" s="29">
        <v>26196</v>
      </c>
      <c r="E10" s="29">
        <v>26281</v>
      </c>
      <c r="F10" s="29">
        <v>26349</v>
      </c>
      <c r="G10" s="29">
        <v>26420</v>
      </c>
      <c r="H10" s="29">
        <v>26492</v>
      </c>
      <c r="I10" s="29">
        <v>26529</v>
      </c>
      <c r="J10" s="29">
        <v>26615</v>
      </c>
      <c r="K10" s="63">
        <v>26666</v>
      </c>
      <c r="L10" s="29">
        <v>26696</v>
      </c>
      <c r="M10" s="30">
        <v>26725</v>
      </c>
    </row>
    <row r="11" spans="1:13" ht="21.95" customHeight="1" x14ac:dyDescent="0.15">
      <c r="A11" s="17" t="s">
        <v>9</v>
      </c>
      <c r="B11" s="29">
        <v>33960</v>
      </c>
      <c r="C11" s="29">
        <v>34078</v>
      </c>
      <c r="D11" s="29">
        <v>34193</v>
      </c>
      <c r="E11" s="29">
        <v>34278</v>
      </c>
      <c r="F11" s="29">
        <v>34398</v>
      </c>
      <c r="G11" s="29">
        <v>34557</v>
      </c>
      <c r="H11" s="29">
        <v>34667</v>
      </c>
      <c r="I11" s="29">
        <v>34712</v>
      </c>
      <c r="J11" s="29">
        <v>34833</v>
      </c>
      <c r="K11" s="63">
        <v>34942</v>
      </c>
      <c r="L11" s="29">
        <v>35023</v>
      </c>
      <c r="M11" s="30">
        <v>35096</v>
      </c>
    </row>
    <row r="12" spans="1:13" ht="21.95" customHeight="1" x14ac:dyDescent="0.15">
      <c r="A12" s="17" t="s">
        <v>10</v>
      </c>
      <c r="B12" s="29">
        <v>38853</v>
      </c>
      <c r="C12" s="29">
        <v>38944</v>
      </c>
      <c r="D12" s="29">
        <v>39047</v>
      </c>
      <c r="E12" s="29">
        <v>39141</v>
      </c>
      <c r="F12" s="29">
        <v>39270</v>
      </c>
      <c r="G12" s="29">
        <v>39379</v>
      </c>
      <c r="H12" s="29">
        <v>39486</v>
      </c>
      <c r="I12" s="29">
        <v>39593</v>
      </c>
      <c r="J12" s="29">
        <v>39671</v>
      </c>
      <c r="K12" s="63">
        <v>39754</v>
      </c>
      <c r="L12" s="29">
        <v>39887</v>
      </c>
      <c r="M12" s="30">
        <v>39977</v>
      </c>
    </row>
    <row r="13" spans="1:13" ht="21.95" customHeight="1" x14ac:dyDescent="0.15">
      <c r="A13" s="17" t="s">
        <v>11</v>
      </c>
      <c r="B13" s="29">
        <v>41705</v>
      </c>
      <c r="C13" s="29">
        <v>41817</v>
      </c>
      <c r="D13" s="29">
        <v>41943</v>
      </c>
      <c r="E13" s="29">
        <v>42055</v>
      </c>
      <c r="F13" s="29">
        <v>42204</v>
      </c>
      <c r="G13" s="29">
        <v>42366</v>
      </c>
      <c r="H13" s="29">
        <v>42521</v>
      </c>
      <c r="I13" s="29">
        <v>42634</v>
      </c>
      <c r="J13" s="29">
        <v>42673</v>
      </c>
      <c r="K13" s="63">
        <v>42734</v>
      </c>
      <c r="L13" s="29">
        <v>42838</v>
      </c>
      <c r="M13" s="30">
        <v>42957</v>
      </c>
    </row>
    <row r="14" spans="1:13" ht="21.95" customHeight="1" x14ac:dyDescent="0.15">
      <c r="A14" s="17" t="s">
        <v>12</v>
      </c>
      <c r="B14" s="29">
        <v>36301</v>
      </c>
      <c r="C14" s="29">
        <v>36336</v>
      </c>
      <c r="D14" s="29">
        <v>36435</v>
      </c>
      <c r="E14" s="29">
        <v>36531</v>
      </c>
      <c r="F14" s="29">
        <v>36625</v>
      </c>
      <c r="G14" s="29">
        <v>36751</v>
      </c>
      <c r="H14" s="29">
        <v>36830</v>
      </c>
      <c r="I14" s="29">
        <v>36883</v>
      </c>
      <c r="J14" s="29">
        <v>36942</v>
      </c>
      <c r="K14" s="63">
        <v>37047</v>
      </c>
      <c r="L14" s="29">
        <v>37094</v>
      </c>
      <c r="M14" s="30">
        <v>37123</v>
      </c>
    </row>
    <row r="15" spans="1:13" ht="21.95" customHeight="1" x14ac:dyDescent="0.15">
      <c r="A15" s="17" t="s">
        <v>13</v>
      </c>
      <c r="B15" s="29">
        <v>41888</v>
      </c>
      <c r="C15" s="29">
        <v>41947</v>
      </c>
      <c r="D15" s="29">
        <v>42024</v>
      </c>
      <c r="E15" s="29">
        <v>42111</v>
      </c>
      <c r="F15" s="29">
        <v>42169</v>
      </c>
      <c r="G15" s="29">
        <v>42272</v>
      </c>
      <c r="H15" s="29">
        <v>42363</v>
      </c>
      <c r="I15" s="29">
        <v>42424</v>
      </c>
      <c r="J15" s="29">
        <v>42470</v>
      </c>
      <c r="K15" s="63">
        <v>42498</v>
      </c>
      <c r="L15" s="29">
        <v>42595</v>
      </c>
      <c r="M15" s="30">
        <v>42664</v>
      </c>
    </row>
    <row r="16" spans="1:13" ht="21.95" customHeight="1" x14ac:dyDescent="0.15">
      <c r="A16" s="17" t="s">
        <v>14</v>
      </c>
      <c r="B16" s="29">
        <v>24957</v>
      </c>
      <c r="C16" s="29">
        <v>25018</v>
      </c>
      <c r="D16" s="29">
        <v>25083</v>
      </c>
      <c r="E16" s="29">
        <v>25103</v>
      </c>
      <c r="F16" s="29">
        <v>25169</v>
      </c>
      <c r="G16" s="29">
        <v>25277</v>
      </c>
      <c r="H16" s="29">
        <v>25402</v>
      </c>
      <c r="I16" s="29">
        <v>25493</v>
      </c>
      <c r="J16" s="29">
        <v>25513</v>
      </c>
      <c r="K16" s="63">
        <v>25560</v>
      </c>
      <c r="L16" s="29">
        <v>25618</v>
      </c>
      <c r="M16" s="30">
        <v>25698</v>
      </c>
    </row>
    <row r="17" spans="1:13" ht="21.95" customHeight="1" x14ac:dyDescent="0.15">
      <c r="A17" s="17" t="s">
        <v>15</v>
      </c>
      <c r="B17" s="29">
        <v>19705</v>
      </c>
      <c r="C17" s="29">
        <v>19751</v>
      </c>
      <c r="D17" s="29">
        <v>19820</v>
      </c>
      <c r="E17" s="29">
        <v>19830</v>
      </c>
      <c r="F17" s="29">
        <v>19895</v>
      </c>
      <c r="G17" s="29">
        <v>19942</v>
      </c>
      <c r="H17" s="29">
        <v>19976</v>
      </c>
      <c r="I17" s="29">
        <v>19987</v>
      </c>
      <c r="J17" s="29">
        <v>20012</v>
      </c>
      <c r="K17" s="63">
        <v>20053</v>
      </c>
      <c r="L17" s="29">
        <v>20077</v>
      </c>
      <c r="M17" s="30">
        <v>20106</v>
      </c>
    </row>
    <row r="18" spans="1:13" ht="21.95" customHeight="1" x14ac:dyDescent="0.15">
      <c r="A18" s="17" t="s">
        <v>16</v>
      </c>
      <c r="B18" s="29">
        <v>23141</v>
      </c>
      <c r="C18" s="29">
        <v>23163</v>
      </c>
      <c r="D18" s="29">
        <v>23193</v>
      </c>
      <c r="E18" s="29">
        <v>23244</v>
      </c>
      <c r="F18" s="29">
        <v>23264</v>
      </c>
      <c r="G18" s="29">
        <v>23345</v>
      </c>
      <c r="H18" s="29">
        <v>23410</v>
      </c>
      <c r="I18" s="29">
        <v>23433</v>
      </c>
      <c r="J18" s="29">
        <v>23469</v>
      </c>
      <c r="K18" s="63">
        <v>23481</v>
      </c>
      <c r="L18" s="29">
        <v>23512</v>
      </c>
      <c r="M18" s="30">
        <v>23564</v>
      </c>
    </row>
    <row r="19" spans="1:13" ht="21.95" customHeight="1" x14ac:dyDescent="0.15">
      <c r="A19" s="17" t="s">
        <v>17</v>
      </c>
      <c r="B19" s="29">
        <v>25358</v>
      </c>
      <c r="C19" s="29">
        <v>25398</v>
      </c>
      <c r="D19" s="29">
        <v>25457</v>
      </c>
      <c r="E19" s="29">
        <v>25543</v>
      </c>
      <c r="F19" s="29">
        <v>25579</v>
      </c>
      <c r="G19" s="29">
        <v>25666</v>
      </c>
      <c r="H19" s="29">
        <v>25722</v>
      </c>
      <c r="I19" s="29">
        <v>25768</v>
      </c>
      <c r="J19" s="29">
        <v>25827</v>
      </c>
      <c r="K19" s="63">
        <v>25899</v>
      </c>
      <c r="L19" s="29">
        <v>25997</v>
      </c>
      <c r="M19" s="30">
        <v>26058</v>
      </c>
    </row>
    <row r="20" spans="1:13" ht="21.95" customHeight="1" x14ac:dyDescent="0.15">
      <c r="A20" s="17" t="s">
        <v>18</v>
      </c>
      <c r="B20" s="29">
        <v>38539</v>
      </c>
      <c r="C20" s="29">
        <v>38665</v>
      </c>
      <c r="D20" s="29">
        <v>38793</v>
      </c>
      <c r="E20" s="29">
        <v>38939</v>
      </c>
      <c r="F20" s="29">
        <v>39128</v>
      </c>
      <c r="G20" s="29">
        <v>39290</v>
      </c>
      <c r="H20" s="29">
        <v>39433</v>
      </c>
      <c r="I20" s="29">
        <v>39564</v>
      </c>
      <c r="J20" s="29">
        <v>39669</v>
      </c>
      <c r="K20" s="63">
        <v>39743</v>
      </c>
      <c r="L20" s="29">
        <v>39844</v>
      </c>
      <c r="M20" s="30">
        <v>39942</v>
      </c>
    </row>
    <row r="21" spans="1:13" ht="21.95" customHeight="1" thickBot="1" x14ac:dyDescent="0.2">
      <c r="A21" s="22" t="s">
        <v>19</v>
      </c>
      <c r="B21" s="31">
        <v>21665</v>
      </c>
      <c r="C21" s="32">
        <v>21732</v>
      </c>
      <c r="D21" s="32">
        <v>21802</v>
      </c>
      <c r="E21" s="32">
        <v>21897</v>
      </c>
      <c r="F21" s="32">
        <v>21986</v>
      </c>
      <c r="G21" s="32">
        <v>22075</v>
      </c>
      <c r="H21" s="32">
        <v>22144</v>
      </c>
      <c r="I21" s="32">
        <v>22210</v>
      </c>
      <c r="J21" s="32">
        <v>22258</v>
      </c>
      <c r="K21" s="64">
        <v>22322</v>
      </c>
      <c r="L21" s="32">
        <v>22411</v>
      </c>
      <c r="M21" s="33">
        <v>22509</v>
      </c>
    </row>
    <row r="22" spans="1:13" s="23" customFormat="1" ht="21.95" customHeight="1" thickTop="1" x14ac:dyDescent="0.15">
      <c r="A22" s="34" t="s">
        <v>0</v>
      </c>
      <c r="B22" s="35">
        <f>SUM(B4:B21)</f>
        <v>520026</v>
      </c>
      <c r="C22" s="36">
        <f>SUM(C4:C21)</f>
        <v>521232</v>
      </c>
      <c r="D22" s="36">
        <f t="shared" ref="D22:L22" si="0">SUM(D4:D21)</f>
        <v>522639</v>
      </c>
      <c r="E22" s="36">
        <f t="shared" si="0"/>
        <v>523996</v>
      </c>
      <c r="F22" s="36">
        <f t="shared" si="0"/>
        <v>525395</v>
      </c>
      <c r="G22" s="36">
        <f t="shared" si="0"/>
        <v>527294</v>
      </c>
      <c r="H22" s="36">
        <f>SUM(H4:H21)</f>
        <v>528781</v>
      </c>
      <c r="I22" s="36">
        <f t="shared" si="0"/>
        <v>529926</v>
      </c>
      <c r="J22" s="36">
        <f t="shared" si="0"/>
        <v>530945</v>
      </c>
      <c r="K22" s="36">
        <f t="shared" si="0"/>
        <v>531995</v>
      </c>
      <c r="L22" s="36">
        <f t="shared" si="0"/>
        <v>533211</v>
      </c>
      <c r="M22" s="36">
        <f>SUM(M4:M21)</f>
        <v>534275</v>
      </c>
    </row>
    <row r="23" spans="1:13" ht="21.95" customHeight="1" x14ac:dyDescent="0.15">
      <c r="A23" s="13"/>
      <c r="B23" s="37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16" t="s">
        <v>60</v>
      </c>
    </row>
    <row r="24" spans="1:13" ht="13.5" x14ac:dyDescent="0.15">
      <c r="A24" s="25"/>
      <c r="B24" s="37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</sheetData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J23"/>
  <sheetViews>
    <sheetView view="pageBreakPreview" zoomScale="85" zoomScaleNormal="85" zoomScaleSheetLayoutView="85" workbookViewId="0"/>
  </sheetViews>
  <sheetFormatPr defaultRowHeight="12" x14ac:dyDescent="0.15"/>
  <cols>
    <col min="1" max="10" width="12.7109375" style="11" customWidth="1"/>
    <col min="11" max="16384" width="9.140625" style="11"/>
  </cols>
  <sheetData>
    <row r="1" spans="1:10" s="18" customFormat="1" ht="21.95" customHeight="1" x14ac:dyDescent="0.15">
      <c r="A1" s="12" t="s">
        <v>55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1.9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6" t="s">
        <v>30</v>
      </c>
    </row>
    <row r="3" spans="1:10" ht="21.95" customHeight="1" thickBot="1" x14ac:dyDescent="0.2">
      <c r="A3" s="19" t="s">
        <v>33</v>
      </c>
      <c r="B3" s="19" t="s">
        <v>36</v>
      </c>
      <c r="C3" s="19" t="s">
        <v>37</v>
      </c>
      <c r="D3" s="19" t="s">
        <v>38</v>
      </c>
      <c r="E3" s="19" t="s">
        <v>39</v>
      </c>
      <c r="F3" s="19" t="s">
        <v>40</v>
      </c>
      <c r="G3" s="19" t="s">
        <v>41</v>
      </c>
      <c r="H3" s="19" t="s">
        <v>42</v>
      </c>
      <c r="I3" s="19" t="s">
        <v>43</v>
      </c>
      <c r="J3" s="19" t="s">
        <v>29</v>
      </c>
    </row>
    <row r="4" spans="1:10" ht="21.95" customHeight="1" x14ac:dyDescent="0.15">
      <c r="A4" s="21" t="s">
        <v>2</v>
      </c>
      <c r="B4" s="47">
        <v>35</v>
      </c>
      <c r="C4" s="47">
        <v>45</v>
      </c>
      <c r="D4" s="47">
        <v>13682</v>
      </c>
      <c r="E4" s="47">
        <v>9858</v>
      </c>
      <c r="F4" s="47">
        <v>5957</v>
      </c>
      <c r="G4" s="47">
        <v>3104</v>
      </c>
      <c r="H4" s="47">
        <v>823</v>
      </c>
      <c r="I4" s="47">
        <v>125</v>
      </c>
      <c r="J4" s="41">
        <f t="shared" ref="J4:J21" si="0">SUM(B4:I4)</f>
        <v>33629</v>
      </c>
    </row>
    <row r="5" spans="1:10" ht="21.95" customHeight="1" x14ac:dyDescent="0.15">
      <c r="A5" s="17" t="s">
        <v>3</v>
      </c>
      <c r="B5" s="43">
        <v>41</v>
      </c>
      <c r="C5" s="43">
        <v>69</v>
      </c>
      <c r="D5" s="43">
        <v>11620</v>
      </c>
      <c r="E5" s="43">
        <v>8445</v>
      </c>
      <c r="F5" s="43">
        <v>5492</v>
      </c>
      <c r="G5" s="43">
        <v>2949</v>
      </c>
      <c r="H5" s="43">
        <v>885</v>
      </c>
      <c r="I5" s="43">
        <v>124</v>
      </c>
      <c r="J5" s="4">
        <f t="shared" si="0"/>
        <v>29625</v>
      </c>
    </row>
    <row r="6" spans="1:10" ht="21.95" customHeight="1" x14ac:dyDescent="0.15">
      <c r="A6" s="17" t="s">
        <v>4</v>
      </c>
      <c r="B6" s="43">
        <v>20</v>
      </c>
      <c r="C6" s="43">
        <v>32</v>
      </c>
      <c r="D6" s="43">
        <v>4384</v>
      </c>
      <c r="E6" s="43">
        <v>3019</v>
      </c>
      <c r="F6" s="43">
        <v>2069</v>
      </c>
      <c r="G6" s="43">
        <v>1187</v>
      </c>
      <c r="H6" s="43">
        <v>350</v>
      </c>
      <c r="I6" s="43">
        <v>50</v>
      </c>
      <c r="J6" s="4">
        <f t="shared" si="0"/>
        <v>11111</v>
      </c>
    </row>
    <row r="7" spans="1:10" ht="21.95" customHeight="1" x14ac:dyDescent="0.15">
      <c r="A7" s="17" t="s">
        <v>5</v>
      </c>
      <c r="B7" s="43">
        <v>20</v>
      </c>
      <c r="C7" s="43">
        <v>25</v>
      </c>
      <c r="D7" s="43">
        <v>7099</v>
      </c>
      <c r="E7" s="43">
        <v>4834</v>
      </c>
      <c r="F7" s="43">
        <v>3069</v>
      </c>
      <c r="G7" s="43">
        <v>1832</v>
      </c>
      <c r="H7" s="43">
        <v>546</v>
      </c>
      <c r="I7" s="43">
        <v>88</v>
      </c>
      <c r="J7" s="4">
        <f t="shared" si="0"/>
        <v>17513</v>
      </c>
    </row>
    <row r="8" spans="1:10" ht="21.95" customHeight="1" x14ac:dyDescent="0.15">
      <c r="A8" s="17" t="s">
        <v>6</v>
      </c>
      <c r="B8" s="43">
        <v>33</v>
      </c>
      <c r="C8" s="43">
        <v>65</v>
      </c>
      <c r="D8" s="43">
        <v>11140</v>
      </c>
      <c r="E8" s="43">
        <v>8376</v>
      </c>
      <c r="F8" s="43">
        <v>5533</v>
      </c>
      <c r="G8" s="43">
        <v>2857</v>
      </c>
      <c r="H8" s="43">
        <v>834</v>
      </c>
      <c r="I8" s="43">
        <v>113</v>
      </c>
      <c r="J8" s="4">
        <f t="shared" si="0"/>
        <v>28951</v>
      </c>
    </row>
    <row r="9" spans="1:10" ht="21.95" customHeight="1" x14ac:dyDescent="0.15">
      <c r="A9" s="17" t="s">
        <v>7</v>
      </c>
      <c r="B9" s="43">
        <v>38</v>
      </c>
      <c r="C9" s="43">
        <v>66</v>
      </c>
      <c r="D9" s="43">
        <v>11532</v>
      </c>
      <c r="E9" s="43">
        <v>9105</v>
      </c>
      <c r="F9" s="43">
        <v>6162</v>
      </c>
      <c r="G9" s="43">
        <v>3158</v>
      </c>
      <c r="H9" s="43">
        <v>867</v>
      </c>
      <c r="I9" s="43">
        <v>99</v>
      </c>
      <c r="J9" s="4">
        <f t="shared" si="0"/>
        <v>31027</v>
      </c>
    </row>
    <row r="10" spans="1:10" ht="21.95" customHeight="1" x14ac:dyDescent="0.15">
      <c r="A10" s="17" t="s">
        <v>8</v>
      </c>
      <c r="B10" s="43">
        <v>31</v>
      </c>
      <c r="C10" s="43">
        <v>36</v>
      </c>
      <c r="D10" s="43">
        <v>10234</v>
      </c>
      <c r="E10" s="43">
        <v>7941</v>
      </c>
      <c r="F10" s="43">
        <v>5046</v>
      </c>
      <c r="G10" s="43">
        <v>2633</v>
      </c>
      <c r="H10" s="43">
        <v>716</v>
      </c>
      <c r="I10" s="43">
        <v>88</v>
      </c>
      <c r="J10" s="4">
        <f t="shared" si="0"/>
        <v>26725</v>
      </c>
    </row>
    <row r="11" spans="1:10" ht="21.95" customHeight="1" x14ac:dyDescent="0.15">
      <c r="A11" s="17" t="s">
        <v>9</v>
      </c>
      <c r="B11" s="43">
        <v>46</v>
      </c>
      <c r="C11" s="43">
        <v>79</v>
      </c>
      <c r="D11" s="43">
        <v>13818</v>
      </c>
      <c r="E11" s="43">
        <v>10373</v>
      </c>
      <c r="F11" s="43">
        <v>6503</v>
      </c>
      <c r="G11" s="43">
        <v>3174</v>
      </c>
      <c r="H11" s="43">
        <v>955</v>
      </c>
      <c r="I11" s="43">
        <v>148</v>
      </c>
      <c r="J11" s="4">
        <f t="shared" si="0"/>
        <v>35096</v>
      </c>
    </row>
    <row r="12" spans="1:10" ht="21.95" customHeight="1" x14ac:dyDescent="0.15">
      <c r="A12" s="17" t="s">
        <v>10</v>
      </c>
      <c r="B12" s="43">
        <v>42</v>
      </c>
      <c r="C12" s="43">
        <v>112</v>
      </c>
      <c r="D12" s="43">
        <v>15405</v>
      </c>
      <c r="E12" s="43">
        <v>11633</v>
      </c>
      <c r="F12" s="43">
        <v>7517</v>
      </c>
      <c r="G12" s="43">
        <v>3921</v>
      </c>
      <c r="H12" s="43">
        <v>1163</v>
      </c>
      <c r="I12" s="43">
        <v>184</v>
      </c>
      <c r="J12" s="4">
        <f t="shared" si="0"/>
        <v>39977</v>
      </c>
    </row>
    <row r="13" spans="1:10" ht="21.95" customHeight="1" x14ac:dyDescent="0.15">
      <c r="A13" s="17" t="s">
        <v>11</v>
      </c>
      <c r="B13" s="43">
        <v>50</v>
      </c>
      <c r="C13" s="43">
        <v>100</v>
      </c>
      <c r="D13" s="43">
        <v>16243</v>
      </c>
      <c r="E13" s="43">
        <v>12902</v>
      </c>
      <c r="F13" s="43">
        <v>8645</v>
      </c>
      <c r="G13" s="43">
        <v>3855</v>
      </c>
      <c r="H13" s="43">
        <v>1013</v>
      </c>
      <c r="I13" s="43">
        <v>149</v>
      </c>
      <c r="J13" s="4">
        <f t="shared" si="0"/>
        <v>42957</v>
      </c>
    </row>
    <row r="14" spans="1:10" ht="21.95" customHeight="1" x14ac:dyDescent="0.15">
      <c r="A14" s="17" t="s">
        <v>12</v>
      </c>
      <c r="B14" s="43">
        <v>33</v>
      </c>
      <c r="C14" s="43">
        <v>74</v>
      </c>
      <c r="D14" s="43">
        <v>13763</v>
      </c>
      <c r="E14" s="43">
        <v>11286</v>
      </c>
      <c r="F14" s="43">
        <v>7514</v>
      </c>
      <c r="G14" s="43">
        <v>3478</v>
      </c>
      <c r="H14" s="43">
        <v>842</v>
      </c>
      <c r="I14" s="43">
        <v>133</v>
      </c>
      <c r="J14" s="4">
        <f t="shared" si="0"/>
        <v>37123</v>
      </c>
    </row>
    <row r="15" spans="1:10" ht="21.95" customHeight="1" x14ac:dyDescent="0.15">
      <c r="A15" s="17" t="s">
        <v>13</v>
      </c>
      <c r="B15" s="43">
        <v>54</v>
      </c>
      <c r="C15" s="43">
        <v>87</v>
      </c>
      <c r="D15" s="43">
        <v>15371</v>
      </c>
      <c r="E15" s="43">
        <v>12919</v>
      </c>
      <c r="F15" s="43">
        <v>8703</v>
      </c>
      <c r="G15" s="43">
        <v>4231</v>
      </c>
      <c r="H15" s="43">
        <v>1137</v>
      </c>
      <c r="I15" s="43">
        <v>162</v>
      </c>
      <c r="J15" s="4">
        <f t="shared" si="0"/>
        <v>42664</v>
      </c>
    </row>
    <row r="16" spans="1:10" ht="21.95" customHeight="1" x14ac:dyDescent="0.15">
      <c r="A16" s="17" t="s">
        <v>14</v>
      </c>
      <c r="B16" s="43">
        <v>18</v>
      </c>
      <c r="C16" s="43">
        <v>27</v>
      </c>
      <c r="D16" s="43">
        <v>9758</v>
      </c>
      <c r="E16" s="43">
        <v>7854</v>
      </c>
      <c r="F16" s="43">
        <v>5024</v>
      </c>
      <c r="G16" s="43">
        <v>2362</v>
      </c>
      <c r="H16" s="43">
        <v>584</v>
      </c>
      <c r="I16" s="43">
        <v>71</v>
      </c>
      <c r="J16" s="4">
        <f>SUM(B16:I16)</f>
        <v>25698</v>
      </c>
    </row>
    <row r="17" spans="1:10" ht="21.95" customHeight="1" x14ac:dyDescent="0.15">
      <c r="A17" s="17" t="s">
        <v>15</v>
      </c>
      <c r="B17" s="43">
        <v>24</v>
      </c>
      <c r="C17" s="43">
        <v>53</v>
      </c>
      <c r="D17" s="43">
        <v>7240</v>
      </c>
      <c r="E17" s="43">
        <v>6192</v>
      </c>
      <c r="F17" s="43">
        <v>4124</v>
      </c>
      <c r="G17" s="43">
        <v>1901</v>
      </c>
      <c r="H17" s="43">
        <v>506</v>
      </c>
      <c r="I17" s="43">
        <v>66</v>
      </c>
      <c r="J17" s="4">
        <f t="shared" si="0"/>
        <v>20106</v>
      </c>
    </row>
    <row r="18" spans="1:10" ht="21.95" customHeight="1" x14ac:dyDescent="0.15">
      <c r="A18" s="17" t="s">
        <v>16</v>
      </c>
      <c r="B18" s="43">
        <v>17</v>
      </c>
      <c r="C18" s="43">
        <v>39</v>
      </c>
      <c r="D18" s="43">
        <v>8529</v>
      </c>
      <c r="E18" s="43">
        <v>7654</v>
      </c>
      <c r="F18" s="43">
        <v>4705</v>
      </c>
      <c r="G18" s="43">
        <v>2029</v>
      </c>
      <c r="H18" s="43">
        <v>507</v>
      </c>
      <c r="I18" s="43">
        <v>84</v>
      </c>
      <c r="J18" s="4">
        <f t="shared" si="0"/>
        <v>23564</v>
      </c>
    </row>
    <row r="19" spans="1:10" ht="21.95" customHeight="1" x14ac:dyDescent="0.15">
      <c r="A19" s="17" t="s">
        <v>17</v>
      </c>
      <c r="B19" s="43">
        <v>26</v>
      </c>
      <c r="C19" s="43">
        <v>51</v>
      </c>
      <c r="D19" s="43">
        <v>9727</v>
      </c>
      <c r="E19" s="43">
        <v>8029</v>
      </c>
      <c r="F19" s="43">
        <v>5148</v>
      </c>
      <c r="G19" s="43">
        <v>2435</v>
      </c>
      <c r="H19" s="43">
        <v>575</v>
      </c>
      <c r="I19" s="43">
        <v>67</v>
      </c>
      <c r="J19" s="4">
        <f t="shared" si="0"/>
        <v>26058</v>
      </c>
    </row>
    <row r="20" spans="1:10" ht="21.95" customHeight="1" x14ac:dyDescent="0.15">
      <c r="A20" s="17" t="s">
        <v>18</v>
      </c>
      <c r="B20" s="43">
        <v>29</v>
      </c>
      <c r="C20" s="43">
        <v>32</v>
      </c>
      <c r="D20" s="43">
        <v>15933</v>
      </c>
      <c r="E20" s="43">
        <v>11774</v>
      </c>
      <c r="F20" s="43">
        <v>7247</v>
      </c>
      <c r="G20" s="43">
        <v>3656</v>
      </c>
      <c r="H20" s="43">
        <v>1099</v>
      </c>
      <c r="I20" s="43">
        <v>172</v>
      </c>
      <c r="J20" s="4">
        <f t="shared" si="0"/>
        <v>39942</v>
      </c>
    </row>
    <row r="21" spans="1:10" ht="21.95" customHeight="1" thickBot="1" x14ac:dyDescent="0.2">
      <c r="A21" s="22" t="s">
        <v>19</v>
      </c>
      <c r="B21" s="44">
        <v>17</v>
      </c>
      <c r="C21" s="44">
        <v>29</v>
      </c>
      <c r="D21" s="44">
        <v>8743</v>
      </c>
      <c r="E21" s="44">
        <v>6807</v>
      </c>
      <c r="F21" s="44">
        <v>4272</v>
      </c>
      <c r="G21" s="44">
        <v>2033</v>
      </c>
      <c r="H21" s="44">
        <v>542</v>
      </c>
      <c r="I21" s="44">
        <v>66</v>
      </c>
      <c r="J21" s="45">
        <f t="shared" si="0"/>
        <v>22509</v>
      </c>
    </row>
    <row r="22" spans="1:10" s="23" customFormat="1" ht="21.95" customHeight="1" thickTop="1" x14ac:dyDescent="0.15">
      <c r="A22" s="34" t="s">
        <v>0</v>
      </c>
      <c r="B22" s="46">
        <f>SUM(B4:B21)</f>
        <v>574</v>
      </c>
      <c r="C22" s="46">
        <f t="shared" ref="C22:J22" si="1">SUM(C4:C21)</f>
        <v>1021</v>
      </c>
      <c r="D22" s="46">
        <f t="shared" si="1"/>
        <v>204221</v>
      </c>
      <c r="E22" s="46">
        <f t="shared" si="1"/>
        <v>159001</v>
      </c>
      <c r="F22" s="46">
        <f t="shared" si="1"/>
        <v>102730</v>
      </c>
      <c r="G22" s="46">
        <f t="shared" si="1"/>
        <v>50795</v>
      </c>
      <c r="H22" s="46">
        <f t="shared" si="1"/>
        <v>13944</v>
      </c>
      <c r="I22" s="46">
        <f>SUM(I4:I21)</f>
        <v>1989</v>
      </c>
      <c r="J22" s="46">
        <f t="shared" si="1"/>
        <v>534275</v>
      </c>
    </row>
    <row r="23" spans="1:10" ht="21.95" customHeight="1" x14ac:dyDescent="0.15">
      <c r="A23" s="10"/>
      <c r="J23" s="16" t="s">
        <v>60</v>
      </c>
    </row>
  </sheetData>
  <phoneticPr fontId="2"/>
  <printOptions horizontalCentered="1"/>
  <pageMargins left="0.78740157480314965" right="0.74803149606299213" top="0.86614173228346458" bottom="0.62992125984251968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4"/>
    <pageSetUpPr fitToPage="1"/>
  </sheetPr>
  <dimension ref="A1:P27"/>
  <sheetViews>
    <sheetView view="pageBreakPreview" zoomScale="85" zoomScaleNormal="70" zoomScaleSheetLayoutView="85" workbookViewId="0"/>
  </sheetViews>
  <sheetFormatPr defaultRowHeight="12" x14ac:dyDescent="0.15"/>
  <cols>
    <col min="1" max="16" width="11.7109375" style="11" customWidth="1"/>
    <col min="17" max="17" width="4.28515625" style="11" customWidth="1"/>
    <col min="18" max="16384" width="9.140625" style="11"/>
  </cols>
  <sheetData>
    <row r="1" spans="1:16" ht="21.95" customHeight="1" x14ac:dyDescent="0.15">
      <c r="A1" s="12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1"/>
      <c r="O1" s="1"/>
      <c r="P1" s="1"/>
    </row>
    <row r="2" spans="1:16" ht="21.9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6" t="s">
        <v>30</v>
      </c>
    </row>
    <row r="3" spans="1:16" ht="21.95" customHeight="1" x14ac:dyDescent="0.15">
      <c r="A3" s="65" t="s">
        <v>33</v>
      </c>
      <c r="B3" s="58" t="s">
        <v>48</v>
      </c>
      <c r="C3" s="59"/>
      <c r="D3" s="58" t="s">
        <v>49</v>
      </c>
      <c r="E3" s="59"/>
      <c r="F3" s="58" t="s">
        <v>50</v>
      </c>
      <c r="G3" s="59"/>
      <c r="H3" s="60" t="s">
        <v>51</v>
      </c>
      <c r="I3" s="61"/>
      <c r="J3" s="60" t="s">
        <v>52</v>
      </c>
      <c r="K3" s="61"/>
      <c r="L3" s="60" t="s">
        <v>34</v>
      </c>
      <c r="M3" s="61"/>
      <c r="N3" s="60" t="s">
        <v>35</v>
      </c>
      <c r="O3" s="61"/>
      <c r="P3" s="2" t="s">
        <v>29</v>
      </c>
    </row>
    <row r="4" spans="1:16" ht="21.95" customHeight="1" thickBot="1" x14ac:dyDescent="0.2">
      <c r="A4" s="66"/>
      <c r="B4" s="56" t="s">
        <v>31</v>
      </c>
      <c r="C4" s="56" t="s">
        <v>32</v>
      </c>
      <c r="D4" s="56" t="s">
        <v>31</v>
      </c>
      <c r="E4" s="56" t="s">
        <v>32</v>
      </c>
      <c r="F4" s="56" t="s">
        <v>31</v>
      </c>
      <c r="G4" s="56" t="s">
        <v>32</v>
      </c>
      <c r="H4" s="56" t="s">
        <v>31</v>
      </c>
      <c r="I4" s="56" t="s">
        <v>32</v>
      </c>
      <c r="J4" s="56" t="s">
        <v>31</v>
      </c>
      <c r="K4" s="56" t="s">
        <v>32</v>
      </c>
      <c r="L4" s="56" t="s">
        <v>31</v>
      </c>
      <c r="M4" s="56" t="s">
        <v>32</v>
      </c>
      <c r="N4" s="56" t="s">
        <v>31</v>
      </c>
      <c r="O4" s="56" t="s">
        <v>32</v>
      </c>
      <c r="P4" s="19" t="s">
        <v>31</v>
      </c>
    </row>
    <row r="5" spans="1:16" ht="21.95" customHeight="1" x14ac:dyDescent="0.15">
      <c r="A5" s="21" t="s">
        <v>2</v>
      </c>
      <c r="B5" s="42">
        <v>818</v>
      </c>
      <c r="C5" s="54">
        <f>B5/P5</f>
        <v>2.4324243956109312E-2</v>
      </c>
      <c r="D5" s="42">
        <v>662</v>
      </c>
      <c r="E5" s="54">
        <f t="shared" ref="E5:E22" si="0">D5/P5</f>
        <v>1.9685390585506557E-2</v>
      </c>
      <c r="F5" s="42">
        <v>2448</v>
      </c>
      <c r="G5" s="54">
        <f t="shared" ref="G5:G22" si="1">F5/P5</f>
        <v>7.2794314430997056E-2</v>
      </c>
      <c r="H5" s="42">
        <v>8176</v>
      </c>
      <c r="I5" s="54">
        <f t="shared" ref="I5:I21" si="2">H5/P5</f>
        <v>0.24312349460287253</v>
      </c>
      <c r="J5" s="42">
        <v>8912</v>
      </c>
      <c r="K5" s="54">
        <f t="shared" ref="K5:K23" si="3">J5/P5</f>
        <v>0.2650093669154599</v>
      </c>
      <c r="L5" s="42">
        <f>P5-N5-J5-H5-F5-D5-B5</f>
        <v>7603</v>
      </c>
      <c r="M5" s="54">
        <f>L5/P5</f>
        <v>0.22608462933777396</v>
      </c>
      <c r="N5" s="42">
        <v>5010</v>
      </c>
      <c r="O5" s="54">
        <f t="shared" ref="O5:O21" si="4">N5/P5</f>
        <v>0.14897856017128075</v>
      </c>
      <c r="P5" s="41">
        <f>区別被保険者数!D4</f>
        <v>33629</v>
      </c>
    </row>
    <row r="6" spans="1:16" ht="21.95" customHeight="1" x14ac:dyDescent="0.15">
      <c r="A6" s="17" t="s">
        <v>3</v>
      </c>
      <c r="B6" s="5">
        <v>779</v>
      </c>
      <c r="C6" s="49">
        <f t="shared" ref="C6:C22" si="5">B6/P6</f>
        <v>2.6295358649789029E-2</v>
      </c>
      <c r="D6" s="5">
        <v>601</v>
      </c>
      <c r="E6" s="49">
        <f t="shared" si="0"/>
        <v>2.0286919831223629E-2</v>
      </c>
      <c r="F6" s="5">
        <v>2392</v>
      </c>
      <c r="G6" s="49">
        <f t="shared" si="1"/>
        <v>8.074261603375528E-2</v>
      </c>
      <c r="H6" s="5">
        <v>7475</v>
      </c>
      <c r="I6" s="49">
        <f t="shared" si="2"/>
        <v>0.25232067510548523</v>
      </c>
      <c r="J6" s="5">
        <v>7274</v>
      </c>
      <c r="K6" s="49">
        <f t="shared" si="3"/>
        <v>0.24553586497890295</v>
      </c>
      <c r="L6" s="42">
        <f t="shared" ref="L6:L22" si="6">P6-N6-J6-H6-F6-D6-B6</f>
        <v>6507</v>
      </c>
      <c r="M6" s="49">
        <f t="shared" ref="M6:M23" si="7">L6/P6</f>
        <v>0.21964556962025317</v>
      </c>
      <c r="N6" s="5">
        <v>4597</v>
      </c>
      <c r="O6" s="49">
        <f t="shared" si="4"/>
        <v>0.15517299578059071</v>
      </c>
      <c r="P6" s="41">
        <f>区別被保険者数!D5</f>
        <v>29625</v>
      </c>
    </row>
    <row r="7" spans="1:16" ht="21.95" customHeight="1" x14ac:dyDescent="0.15">
      <c r="A7" s="17" t="s">
        <v>4</v>
      </c>
      <c r="B7" s="5">
        <v>338</v>
      </c>
      <c r="C7" s="49">
        <f t="shared" si="5"/>
        <v>3.042030420304203E-2</v>
      </c>
      <c r="D7" s="5">
        <v>260</v>
      </c>
      <c r="E7" s="49">
        <f t="shared" si="0"/>
        <v>2.3400234002340023E-2</v>
      </c>
      <c r="F7" s="5">
        <v>1021</v>
      </c>
      <c r="G7" s="49">
        <f t="shared" si="1"/>
        <v>9.1890918909189087E-2</v>
      </c>
      <c r="H7" s="5">
        <v>2630</v>
      </c>
      <c r="I7" s="49">
        <f t="shared" si="2"/>
        <v>0.23670236702367023</v>
      </c>
      <c r="J7" s="5">
        <v>2525</v>
      </c>
      <c r="K7" s="49">
        <f t="shared" si="3"/>
        <v>0.22725227252272523</v>
      </c>
      <c r="L7" s="42">
        <f t="shared" si="6"/>
        <v>2471</v>
      </c>
      <c r="M7" s="49">
        <f t="shared" si="7"/>
        <v>0.22239222392223923</v>
      </c>
      <c r="N7" s="5">
        <v>1866</v>
      </c>
      <c r="O7" s="49">
        <f t="shared" si="4"/>
        <v>0.16794167941679417</v>
      </c>
      <c r="P7" s="41">
        <f>区別被保険者数!D6</f>
        <v>11111</v>
      </c>
    </row>
    <row r="8" spans="1:16" ht="21.95" customHeight="1" x14ac:dyDescent="0.15">
      <c r="A8" s="17" t="s">
        <v>5</v>
      </c>
      <c r="B8" s="5">
        <v>724</v>
      </c>
      <c r="C8" s="49">
        <f t="shared" si="5"/>
        <v>4.1340718323531089E-2</v>
      </c>
      <c r="D8" s="5">
        <v>478</v>
      </c>
      <c r="E8" s="49">
        <f t="shared" si="0"/>
        <v>2.7294010163878262E-2</v>
      </c>
      <c r="F8" s="5">
        <v>1583</v>
      </c>
      <c r="G8" s="49">
        <f t="shared" si="1"/>
        <v>9.0389996002969222E-2</v>
      </c>
      <c r="H8" s="5">
        <v>4217</v>
      </c>
      <c r="I8" s="49">
        <f t="shared" si="2"/>
        <v>0.24079255410266659</v>
      </c>
      <c r="J8" s="5">
        <v>3916</v>
      </c>
      <c r="K8" s="49">
        <f t="shared" si="3"/>
        <v>0.22360532176097755</v>
      </c>
      <c r="L8" s="42">
        <f t="shared" si="6"/>
        <v>3578</v>
      </c>
      <c r="M8" s="49">
        <f t="shared" si="7"/>
        <v>0.20430537315137326</v>
      </c>
      <c r="N8" s="5">
        <v>3017</v>
      </c>
      <c r="O8" s="49">
        <f t="shared" si="4"/>
        <v>0.17227202649460402</v>
      </c>
      <c r="P8" s="41">
        <f>区別被保険者数!D7</f>
        <v>17513</v>
      </c>
    </row>
    <row r="9" spans="1:16" ht="21.95" customHeight="1" x14ac:dyDescent="0.15">
      <c r="A9" s="17" t="s">
        <v>6</v>
      </c>
      <c r="B9" s="5">
        <v>464</v>
      </c>
      <c r="C9" s="49">
        <f t="shared" si="5"/>
        <v>1.602708023902456E-2</v>
      </c>
      <c r="D9" s="5">
        <v>366</v>
      </c>
      <c r="E9" s="49">
        <f t="shared" si="0"/>
        <v>1.2642050360954716E-2</v>
      </c>
      <c r="F9" s="5">
        <v>1991</v>
      </c>
      <c r="G9" s="49">
        <f t="shared" si="1"/>
        <v>6.8771372318745472E-2</v>
      </c>
      <c r="H9" s="5">
        <v>7363</v>
      </c>
      <c r="I9" s="49">
        <f t="shared" si="2"/>
        <v>0.25432627543090047</v>
      </c>
      <c r="J9" s="5">
        <v>7145</v>
      </c>
      <c r="K9" s="49">
        <f t="shared" si="3"/>
        <v>0.24679631100825533</v>
      </c>
      <c r="L9" s="42">
        <f t="shared" si="6"/>
        <v>6855</v>
      </c>
      <c r="M9" s="49">
        <f t="shared" si="7"/>
        <v>0.23677938585886499</v>
      </c>
      <c r="N9" s="5">
        <v>4767</v>
      </c>
      <c r="O9" s="49">
        <f t="shared" si="4"/>
        <v>0.16465752478325446</v>
      </c>
      <c r="P9" s="41">
        <f>区別被保険者数!D8</f>
        <v>28951</v>
      </c>
    </row>
    <row r="10" spans="1:16" ht="21.95" customHeight="1" x14ac:dyDescent="0.15">
      <c r="A10" s="17" t="s">
        <v>7</v>
      </c>
      <c r="B10" s="5">
        <v>525</v>
      </c>
      <c r="C10" s="49">
        <f t="shared" si="5"/>
        <v>1.6920746446643247E-2</v>
      </c>
      <c r="D10" s="5">
        <v>469</v>
      </c>
      <c r="E10" s="49">
        <f t="shared" si="0"/>
        <v>1.5115866825667967E-2</v>
      </c>
      <c r="F10" s="5">
        <v>2436</v>
      </c>
      <c r="G10" s="49">
        <f t="shared" si="1"/>
        <v>7.8512263512424657E-2</v>
      </c>
      <c r="H10" s="5">
        <v>7992</v>
      </c>
      <c r="I10" s="49">
        <f t="shared" si="2"/>
        <v>0.25758210590775776</v>
      </c>
      <c r="J10" s="5">
        <v>7630</v>
      </c>
      <c r="K10" s="49">
        <f t="shared" si="3"/>
        <v>0.24591484835788185</v>
      </c>
      <c r="L10" s="42">
        <f t="shared" si="6"/>
        <v>6947</v>
      </c>
      <c r="M10" s="49">
        <f t="shared" si="7"/>
        <v>0.22390176298062978</v>
      </c>
      <c r="N10" s="5">
        <v>5028</v>
      </c>
      <c r="O10" s="49">
        <f t="shared" si="4"/>
        <v>0.16205240596899476</v>
      </c>
      <c r="P10" s="41">
        <f>区別被保険者数!D9</f>
        <v>31027</v>
      </c>
    </row>
    <row r="11" spans="1:16" ht="21.95" customHeight="1" x14ac:dyDescent="0.15">
      <c r="A11" s="17" t="s">
        <v>8</v>
      </c>
      <c r="B11" s="5">
        <v>437</v>
      </c>
      <c r="C11" s="49">
        <f t="shared" si="5"/>
        <v>1.6351730589335828E-2</v>
      </c>
      <c r="D11" s="5">
        <v>427</v>
      </c>
      <c r="E11" s="49">
        <f t="shared" si="0"/>
        <v>1.5977549111318989E-2</v>
      </c>
      <c r="F11" s="5">
        <v>1993</v>
      </c>
      <c r="G11" s="49">
        <f t="shared" si="1"/>
        <v>7.457436856875585E-2</v>
      </c>
      <c r="H11" s="5">
        <v>7256</v>
      </c>
      <c r="I11" s="49">
        <f t="shared" si="2"/>
        <v>0.27150608044901775</v>
      </c>
      <c r="J11" s="5">
        <v>6682</v>
      </c>
      <c r="K11" s="49">
        <f t="shared" si="3"/>
        <v>0.25002806361085128</v>
      </c>
      <c r="L11" s="42">
        <f t="shared" si="6"/>
        <v>5731</v>
      </c>
      <c r="M11" s="49">
        <f t="shared" si="7"/>
        <v>0.21444340505144996</v>
      </c>
      <c r="N11" s="5">
        <v>4199</v>
      </c>
      <c r="O11" s="49">
        <f t="shared" si="4"/>
        <v>0.15711880261927036</v>
      </c>
      <c r="P11" s="41">
        <f>区別被保険者数!D10</f>
        <v>26725</v>
      </c>
    </row>
    <row r="12" spans="1:16" ht="21.95" customHeight="1" x14ac:dyDescent="0.15">
      <c r="A12" s="17" t="s">
        <v>9</v>
      </c>
      <c r="B12" s="5">
        <v>697</v>
      </c>
      <c r="C12" s="49">
        <f t="shared" si="5"/>
        <v>1.9859813084112148E-2</v>
      </c>
      <c r="D12" s="5">
        <v>610</v>
      </c>
      <c r="E12" s="49">
        <f t="shared" si="0"/>
        <v>1.7380898108046501E-2</v>
      </c>
      <c r="F12" s="5">
        <v>3126</v>
      </c>
      <c r="G12" s="49">
        <f t="shared" si="1"/>
        <v>8.9069979484841577E-2</v>
      </c>
      <c r="H12" s="5">
        <v>10950</v>
      </c>
      <c r="I12" s="49">
        <f t="shared" si="2"/>
        <v>0.31200136767722819</v>
      </c>
      <c r="J12" s="5">
        <v>8296</v>
      </c>
      <c r="K12" s="49">
        <f t="shared" si="3"/>
        <v>0.23638021426943243</v>
      </c>
      <c r="L12" s="42">
        <f t="shared" si="6"/>
        <v>6529</v>
      </c>
      <c r="M12" s="49">
        <f t="shared" si="7"/>
        <v>0.18603259630727148</v>
      </c>
      <c r="N12" s="5">
        <v>4888</v>
      </c>
      <c r="O12" s="49">
        <f t="shared" si="4"/>
        <v>0.13927513106906769</v>
      </c>
      <c r="P12" s="41">
        <f>区別被保険者数!D11</f>
        <v>35096</v>
      </c>
    </row>
    <row r="13" spans="1:16" ht="21.95" customHeight="1" x14ac:dyDescent="0.15">
      <c r="A13" s="17" t="s">
        <v>10</v>
      </c>
      <c r="B13" s="5">
        <v>1557</v>
      </c>
      <c r="C13" s="49">
        <f t="shared" si="5"/>
        <v>3.8947394751982389E-2</v>
      </c>
      <c r="D13" s="5">
        <v>1071</v>
      </c>
      <c r="E13" s="49">
        <f t="shared" si="0"/>
        <v>2.6790404482577482E-2</v>
      </c>
      <c r="F13" s="5">
        <v>4070</v>
      </c>
      <c r="G13" s="49">
        <f t="shared" si="1"/>
        <v>0.10180853991044851</v>
      </c>
      <c r="H13" s="5">
        <v>10501</v>
      </c>
      <c r="I13" s="49">
        <f t="shared" si="2"/>
        <v>0.2626760387222653</v>
      </c>
      <c r="J13" s="5">
        <v>9369</v>
      </c>
      <c r="K13" s="49">
        <f t="shared" si="3"/>
        <v>0.23435975686019461</v>
      </c>
      <c r="L13" s="42">
        <f t="shared" si="6"/>
        <v>7575</v>
      </c>
      <c r="M13" s="49">
        <f t="shared" si="7"/>
        <v>0.18948395327313206</v>
      </c>
      <c r="N13" s="5">
        <v>5834</v>
      </c>
      <c r="O13" s="49">
        <f t="shared" si="4"/>
        <v>0.14593391199939965</v>
      </c>
      <c r="P13" s="41">
        <f>区別被保険者数!D12</f>
        <v>39977</v>
      </c>
    </row>
    <row r="14" spans="1:16" ht="21.95" customHeight="1" x14ac:dyDescent="0.15">
      <c r="A14" s="17" t="s">
        <v>11</v>
      </c>
      <c r="B14" s="5">
        <v>829</v>
      </c>
      <c r="C14" s="49">
        <f t="shared" si="5"/>
        <v>1.9298368135577438E-2</v>
      </c>
      <c r="D14" s="5">
        <v>734</v>
      </c>
      <c r="E14" s="49">
        <f t="shared" si="0"/>
        <v>1.7086854296156622E-2</v>
      </c>
      <c r="F14" s="5">
        <v>3587</v>
      </c>
      <c r="G14" s="49">
        <f t="shared" si="1"/>
        <v>8.3502106757920705E-2</v>
      </c>
      <c r="H14" s="5">
        <v>12862</v>
      </c>
      <c r="I14" s="49">
        <f t="shared" si="2"/>
        <v>0.29941569476453195</v>
      </c>
      <c r="J14" s="5">
        <v>10265</v>
      </c>
      <c r="K14" s="49">
        <f t="shared" si="3"/>
        <v>0.23895989012268082</v>
      </c>
      <c r="L14" s="42">
        <f t="shared" si="6"/>
        <v>8284</v>
      </c>
      <c r="M14" s="49">
        <f t="shared" si="7"/>
        <v>0.19284400679749517</v>
      </c>
      <c r="N14" s="5">
        <v>6396</v>
      </c>
      <c r="O14" s="49">
        <f t="shared" si="4"/>
        <v>0.14889307912563726</v>
      </c>
      <c r="P14" s="41">
        <f>区別被保険者数!D13</f>
        <v>42957</v>
      </c>
    </row>
    <row r="15" spans="1:16" ht="21.95" customHeight="1" x14ac:dyDescent="0.15">
      <c r="A15" s="17" t="s">
        <v>12</v>
      </c>
      <c r="B15" s="5">
        <v>717</v>
      </c>
      <c r="C15" s="49">
        <f t="shared" si="5"/>
        <v>1.9314171807235405E-2</v>
      </c>
      <c r="D15" s="5">
        <v>634</v>
      </c>
      <c r="E15" s="49">
        <f t="shared" si="0"/>
        <v>1.7078361123831588E-2</v>
      </c>
      <c r="F15" s="5">
        <v>3115</v>
      </c>
      <c r="G15" s="49">
        <f t="shared" si="1"/>
        <v>8.3910244322926486E-2</v>
      </c>
      <c r="H15" s="5">
        <v>10754</v>
      </c>
      <c r="I15" s="49">
        <f t="shared" si="2"/>
        <v>0.28968563963041782</v>
      </c>
      <c r="J15" s="5">
        <v>8655</v>
      </c>
      <c r="K15" s="49">
        <f t="shared" si="3"/>
        <v>0.23314387307060314</v>
      </c>
      <c r="L15" s="42">
        <f t="shared" si="6"/>
        <v>7497</v>
      </c>
      <c r="M15" s="49">
        <f t="shared" si="7"/>
        <v>0.20195027341540284</v>
      </c>
      <c r="N15" s="5">
        <v>5751</v>
      </c>
      <c r="O15" s="49">
        <f t="shared" si="4"/>
        <v>0.15491743662958274</v>
      </c>
      <c r="P15" s="41">
        <f>区別被保険者数!D14</f>
        <v>37123</v>
      </c>
    </row>
    <row r="16" spans="1:16" ht="21.95" customHeight="1" x14ac:dyDescent="0.15">
      <c r="A16" s="17" t="s">
        <v>13</v>
      </c>
      <c r="B16" s="5">
        <v>638</v>
      </c>
      <c r="C16" s="49">
        <f t="shared" si="5"/>
        <v>1.4954059628726795E-2</v>
      </c>
      <c r="D16" s="5">
        <v>572</v>
      </c>
      <c r="E16" s="49">
        <f t="shared" si="0"/>
        <v>1.3407087942996438E-2</v>
      </c>
      <c r="F16" s="5">
        <v>3142</v>
      </c>
      <c r="G16" s="49">
        <f t="shared" si="1"/>
        <v>7.3645227826739171E-2</v>
      </c>
      <c r="H16" s="5">
        <v>12474</v>
      </c>
      <c r="I16" s="49">
        <f t="shared" si="2"/>
        <v>0.29237764860303767</v>
      </c>
      <c r="J16" s="5">
        <v>10438</v>
      </c>
      <c r="K16" s="49">
        <f t="shared" si="3"/>
        <v>0.24465591599474967</v>
      </c>
      <c r="L16" s="42">
        <f t="shared" si="6"/>
        <v>8778</v>
      </c>
      <c r="M16" s="49">
        <f t="shared" si="7"/>
        <v>0.20574723420213764</v>
      </c>
      <c r="N16" s="5">
        <v>6622</v>
      </c>
      <c r="O16" s="49">
        <f t="shared" si="4"/>
        <v>0.15521282580161261</v>
      </c>
      <c r="P16" s="41">
        <f>区別被保険者数!D15</f>
        <v>42664</v>
      </c>
    </row>
    <row r="17" spans="1:16" ht="21.95" customHeight="1" x14ac:dyDescent="0.15">
      <c r="A17" s="17" t="s">
        <v>14</v>
      </c>
      <c r="B17" s="5">
        <v>518</v>
      </c>
      <c r="C17" s="49">
        <f t="shared" si="5"/>
        <v>2.0157210677873766E-2</v>
      </c>
      <c r="D17" s="5">
        <v>474</v>
      </c>
      <c r="E17" s="49">
        <f t="shared" si="0"/>
        <v>1.844501517627831E-2</v>
      </c>
      <c r="F17" s="5">
        <v>2059</v>
      </c>
      <c r="G17" s="49">
        <f t="shared" si="1"/>
        <v>8.0122966767841849E-2</v>
      </c>
      <c r="H17" s="5">
        <v>7227</v>
      </c>
      <c r="I17" s="49">
        <f t="shared" si="2"/>
        <v>0.28122811113705348</v>
      </c>
      <c r="J17" s="5">
        <v>6343</v>
      </c>
      <c r="K17" s="49">
        <f t="shared" si="3"/>
        <v>0.24682854696863568</v>
      </c>
      <c r="L17" s="42">
        <f t="shared" si="6"/>
        <v>5516</v>
      </c>
      <c r="M17" s="49">
        <f t="shared" si="7"/>
        <v>0.21464705424546657</v>
      </c>
      <c r="N17" s="5">
        <v>3561</v>
      </c>
      <c r="O17" s="49">
        <f t="shared" si="4"/>
        <v>0.13857109502685033</v>
      </c>
      <c r="P17" s="41">
        <f>区別被保険者数!D16</f>
        <v>25698</v>
      </c>
    </row>
    <row r="18" spans="1:16" ht="21.95" customHeight="1" x14ac:dyDescent="0.15">
      <c r="A18" s="17" t="s">
        <v>15</v>
      </c>
      <c r="B18" s="5">
        <v>309</v>
      </c>
      <c r="C18" s="49">
        <f t="shared" si="5"/>
        <v>1.5368546702476872E-2</v>
      </c>
      <c r="D18" s="5">
        <v>245</v>
      </c>
      <c r="E18" s="49">
        <f t="shared" si="0"/>
        <v>1.2185417288371631E-2</v>
      </c>
      <c r="F18" s="5">
        <v>1272</v>
      </c>
      <c r="G18" s="49">
        <f t="shared" si="1"/>
        <v>6.3264697105341688E-2</v>
      </c>
      <c r="H18" s="5">
        <v>5413</v>
      </c>
      <c r="I18" s="49">
        <f t="shared" si="2"/>
        <v>0.26922311747736993</v>
      </c>
      <c r="J18" s="5">
        <v>5170</v>
      </c>
      <c r="K18" s="49">
        <f t="shared" si="3"/>
        <v>0.25713717298318911</v>
      </c>
      <c r="L18" s="42">
        <f t="shared" si="6"/>
        <v>4472</v>
      </c>
      <c r="M18" s="49">
        <f t="shared" si="7"/>
        <v>0.22242116781060381</v>
      </c>
      <c r="N18" s="5">
        <v>3225</v>
      </c>
      <c r="O18" s="49">
        <f t="shared" si="4"/>
        <v>0.16039988063264696</v>
      </c>
      <c r="P18" s="41">
        <f>区別被保険者数!D17</f>
        <v>20106</v>
      </c>
    </row>
    <row r="19" spans="1:16" ht="21.95" customHeight="1" x14ac:dyDescent="0.15">
      <c r="A19" s="17" t="s">
        <v>16</v>
      </c>
      <c r="B19" s="5">
        <v>427</v>
      </c>
      <c r="C19" s="49">
        <f t="shared" si="5"/>
        <v>1.8120862332371413E-2</v>
      </c>
      <c r="D19" s="5">
        <v>417</v>
      </c>
      <c r="E19" s="49">
        <f t="shared" si="0"/>
        <v>1.7696486165336953E-2</v>
      </c>
      <c r="F19" s="5">
        <v>2584</v>
      </c>
      <c r="G19" s="49">
        <f t="shared" si="1"/>
        <v>0.10965880156170429</v>
      </c>
      <c r="H19" s="5">
        <v>7772</v>
      </c>
      <c r="I19" s="49">
        <f t="shared" si="2"/>
        <v>0.3298251570191818</v>
      </c>
      <c r="J19" s="5">
        <v>5009</v>
      </c>
      <c r="K19" s="49">
        <f t="shared" si="3"/>
        <v>0.21257002206756068</v>
      </c>
      <c r="L19" s="42">
        <f t="shared" si="6"/>
        <v>4080</v>
      </c>
      <c r="M19" s="49">
        <f t="shared" si="7"/>
        <v>0.1731454761500594</v>
      </c>
      <c r="N19" s="5">
        <v>3275</v>
      </c>
      <c r="O19" s="49">
        <f t="shared" si="4"/>
        <v>0.13898319470378542</v>
      </c>
      <c r="P19" s="41">
        <f>区別被保険者数!D18</f>
        <v>23564</v>
      </c>
    </row>
    <row r="20" spans="1:16" ht="21.95" customHeight="1" x14ac:dyDescent="0.15">
      <c r="A20" s="17" t="s">
        <v>17</v>
      </c>
      <c r="B20" s="5">
        <v>474</v>
      </c>
      <c r="C20" s="49">
        <f t="shared" si="5"/>
        <v>1.819019111213447E-2</v>
      </c>
      <c r="D20" s="5">
        <v>341</v>
      </c>
      <c r="E20" s="49">
        <f t="shared" si="0"/>
        <v>1.3086192340164249E-2</v>
      </c>
      <c r="F20" s="5">
        <v>1863</v>
      </c>
      <c r="G20" s="49">
        <f t="shared" si="1"/>
        <v>7.1494358738199398E-2</v>
      </c>
      <c r="H20" s="5">
        <v>7846</v>
      </c>
      <c r="I20" s="49">
        <f t="shared" si="2"/>
        <v>0.30109755161562668</v>
      </c>
      <c r="J20" s="5">
        <v>6071</v>
      </c>
      <c r="K20" s="49">
        <f t="shared" si="3"/>
        <v>0.23298027477166322</v>
      </c>
      <c r="L20" s="42">
        <f t="shared" si="6"/>
        <v>5356</v>
      </c>
      <c r="M20" s="49">
        <f t="shared" si="7"/>
        <v>0.20554148438099623</v>
      </c>
      <c r="N20" s="5">
        <v>4107</v>
      </c>
      <c r="O20" s="49">
        <f t="shared" si="4"/>
        <v>0.15760994704121575</v>
      </c>
      <c r="P20" s="41">
        <f>区別被保険者数!D19</f>
        <v>26058</v>
      </c>
    </row>
    <row r="21" spans="1:16" ht="21.95" customHeight="1" x14ac:dyDescent="0.15">
      <c r="A21" s="17" t="s">
        <v>18</v>
      </c>
      <c r="B21" s="5">
        <v>1722</v>
      </c>
      <c r="C21" s="49">
        <f t="shared" si="5"/>
        <v>4.3112513144058888E-2</v>
      </c>
      <c r="D21" s="5">
        <v>1367</v>
      </c>
      <c r="E21" s="49">
        <f t="shared" si="0"/>
        <v>3.4224625707275552E-2</v>
      </c>
      <c r="F21" s="5">
        <v>5636</v>
      </c>
      <c r="G21" s="49">
        <f t="shared" si="1"/>
        <v>0.14110460167242503</v>
      </c>
      <c r="H21" s="5">
        <v>11208</v>
      </c>
      <c r="I21" s="49">
        <f t="shared" si="2"/>
        <v>0.28060687997596517</v>
      </c>
      <c r="J21" s="5">
        <v>8097</v>
      </c>
      <c r="K21" s="49">
        <f t="shared" si="3"/>
        <v>0.20271894246657654</v>
      </c>
      <c r="L21" s="42">
        <f t="shared" si="6"/>
        <v>6215</v>
      </c>
      <c r="M21" s="49">
        <f t="shared" si="7"/>
        <v>0.15560062090030544</v>
      </c>
      <c r="N21" s="5">
        <v>5697</v>
      </c>
      <c r="O21" s="49">
        <f t="shared" si="4"/>
        <v>0.14263181613339343</v>
      </c>
      <c r="P21" s="41">
        <f>区別被保険者数!D20</f>
        <v>39942</v>
      </c>
    </row>
    <row r="22" spans="1:16" ht="21.95" customHeight="1" thickBot="1" x14ac:dyDescent="0.2">
      <c r="A22" s="22" t="s">
        <v>19</v>
      </c>
      <c r="B22" s="7">
        <v>1029</v>
      </c>
      <c r="C22" s="50">
        <f t="shared" si="5"/>
        <v>4.5715047314407571E-2</v>
      </c>
      <c r="D22" s="7">
        <v>704</v>
      </c>
      <c r="E22" s="50">
        <f t="shared" si="0"/>
        <v>3.1276378337553867E-2</v>
      </c>
      <c r="F22" s="7">
        <v>2391</v>
      </c>
      <c r="G22" s="50">
        <f t="shared" si="1"/>
        <v>0.10622417699586832</v>
      </c>
      <c r="H22" s="7">
        <v>5945</v>
      </c>
      <c r="I22" s="51">
        <f t="shared" ref="I22" si="8">H22/P22</f>
        <v>0.26411657559198543</v>
      </c>
      <c r="J22" s="7">
        <v>4888</v>
      </c>
      <c r="K22" s="50">
        <f>J22/P22</f>
        <v>0.21715758141187969</v>
      </c>
      <c r="L22" s="42">
        <f t="shared" si="6"/>
        <v>4306</v>
      </c>
      <c r="M22" s="50">
        <f t="shared" si="7"/>
        <v>0.19130125727486783</v>
      </c>
      <c r="N22" s="7">
        <v>3246</v>
      </c>
      <c r="O22" s="50">
        <f>N22/P22</f>
        <v>0.1442089830734373</v>
      </c>
      <c r="P22" s="41">
        <f>区別被保険者数!D21</f>
        <v>22509</v>
      </c>
    </row>
    <row r="23" spans="1:16" ht="21.95" customHeight="1" thickTop="1" x14ac:dyDescent="0.15">
      <c r="A23" s="52" t="s">
        <v>0</v>
      </c>
      <c r="B23" s="9">
        <f>SUM(B5:B22)</f>
        <v>13002</v>
      </c>
      <c r="C23" s="53">
        <f>B23/P23</f>
        <v>2.4335782134668475E-2</v>
      </c>
      <c r="D23" s="9">
        <f>SUM(D5:D22)</f>
        <v>10432</v>
      </c>
      <c r="E23" s="53">
        <f>D23/P23</f>
        <v>1.9525525244490197E-2</v>
      </c>
      <c r="F23" s="9">
        <f>SUM(F5:F22)</f>
        <v>46709</v>
      </c>
      <c r="G23" s="53">
        <f>F23/P23</f>
        <v>8.7425015207524215E-2</v>
      </c>
      <c r="H23" s="9">
        <f>SUM(H5:H22)</f>
        <v>148061</v>
      </c>
      <c r="I23" s="54">
        <f>H23/P23</f>
        <v>0.2771250760376211</v>
      </c>
      <c r="J23" s="9">
        <f>SUM(J5:J22)</f>
        <v>126685</v>
      </c>
      <c r="K23" s="53">
        <f t="shared" si="3"/>
        <v>0.23711571756118105</v>
      </c>
      <c r="L23" s="9">
        <f>SUM(L5:L22)</f>
        <v>108300</v>
      </c>
      <c r="M23" s="53">
        <f t="shared" si="7"/>
        <v>0.20270459969117027</v>
      </c>
      <c r="N23" s="9">
        <f>SUM(N5:N22)</f>
        <v>81086</v>
      </c>
      <c r="O23" s="53">
        <f>N23/P23</f>
        <v>0.15176828412334473</v>
      </c>
      <c r="P23" s="9">
        <f>SUM(B23,D23,F23,H23,L23,N23,J23)</f>
        <v>534275</v>
      </c>
    </row>
    <row r="24" spans="1:16" ht="21.95" customHeight="1" x14ac:dyDescent="0.15">
      <c r="A24" s="10"/>
      <c r="P24" s="16" t="s">
        <v>60</v>
      </c>
    </row>
    <row r="26" spans="1:16" x14ac:dyDescent="0.15">
      <c r="H26" s="55"/>
      <c r="J26" s="55"/>
    </row>
    <row r="27" spans="1:16" x14ac:dyDescent="0.15">
      <c r="H27" s="55"/>
      <c r="I27" s="55"/>
      <c r="J27" s="55"/>
      <c r="K27" s="55"/>
    </row>
  </sheetData>
  <mergeCells count="1">
    <mergeCell ref="A3:A4"/>
  </mergeCells>
  <phoneticPr fontId="2"/>
  <printOptions horizontalCentered="1"/>
  <pageMargins left="0.98425196850393704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区別被保険者数</vt:lpstr>
      <vt:lpstr>区別被保険者数推移</vt:lpstr>
      <vt:lpstr>区別・年齢階層別被保険者数</vt:lpstr>
      <vt:lpstr>区別・負担区分別被保険者数</vt:lpstr>
      <vt:lpstr>区別被保険者数推移!_1_200804月報_市町村配布用_</vt:lpstr>
      <vt:lpstr>区別・負担区分別被保険者数!_3_200903月報</vt:lpstr>
      <vt:lpstr>区別被保険者数!_4_200903月報</vt:lpstr>
      <vt:lpstr>区別・年齢階層別被保険者数!_5_200903月報</vt:lpstr>
      <vt:lpstr>区別・負担区分別被保険者数!Print_Area</vt:lpstr>
      <vt:lpstr>区別被保険者数!Print_Area</vt:lpstr>
      <vt:lpstr>区別被保険者数推移!Print_Area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2026-10-16T04:05:51Z</dcterms:created>
  <dcterms:modified xsi:type="dcterms:W3CDTF">2026-10-16T04:06:07Z</dcterms:modified>
</cp:coreProperties>
</file>