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財政局\03公共事業調整課\課\900_技術監理及び公共事業調査等\310_週休２日（適正工期）\021_フロー図、参考様式\R06年2月版\"/>
    </mc:Choice>
  </mc:AlternateContent>
  <bookViews>
    <workbookView xWindow="0" yWindow="0" windowWidth="20490" windowHeight="7530"/>
  </bookViews>
  <sheets>
    <sheet name="基本情報" sheetId="4" r:id="rId1"/>
    <sheet name="【記載例4】休日取得実績書" sheetId="9" r:id="rId2"/>
    <sheet name="プルダウン" sheetId="5" r:id="rId3"/>
  </sheets>
  <definedNames>
    <definedName name="_xlnm.Print_Area" localSheetId="1">【記載例4】休日取得実績書!$A$2:$R$565</definedName>
    <definedName name="_xlnm.Print_Area" localSheetId="0">基本情報!$B$2:$S$26</definedName>
    <definedName name="_xlnm.Print_Titles" localSheetId="1">【記載例4】休日取得実績書!$2:$7</definedName>
    <definedName name="_xlnm.Print_Titles" localSheetId="0">基本情報!#REF!</definedName>
    <definedName name="休日">プルダウン!$D$4:$D$9</definedName>
    <definedName name="作業日">プルダウン!$E$4:$E$9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9" l="1"/>
  <c r="B49" i="9" s="1"/>
  <c r="B10" i="9"/>
  <c r="B96" i="9" l="1"/>
  <c r="B11" i="9"/>
  <c r="D6" i="9"/>
  <c r="D5" i="9"/>
  <c r="B143" i="9" l="1"/>
  <c r="B12" i="9"/>
  <c r="B13" i="9" s="1"/>
  <c r="B14" i="9" s="1"/>
  <c r="B15" i="9" s="1"/>
  <c r="B16" i="9" s="1"/>
  <c r="B17" i="9" s="1"/>
  <c r="C10" i="9"/>
  <c r="D10" i="9" s="1"/>
  <c r="B190" i="9" l="1"/>
  <c r="Q10" i="9"/>
  <c r="B18" i="9"/>
  <c r="B19" i="9" s="1"/>
  <c r="B20" i="9" s="1"/>
  <c r="B21" i="9" s="1"/>
  <c r="B22" i="9" s="1"/>
  <c r="B23" i="9" s="1"/>
  <c r="B24" i="9" s="1"/>
  <c r="T10" i="9"/>
  <c r="C11" i="9"/>
  <c r="B237" i="9" l="1"/>
  <c r="Q17" i="9"/>
  <c r="B25" i="9"/>
  <c r="B26" i="9" s="1"/>
  <c r="B27" i="9" s="1"/>
  <c r="B28" i="9" s="1"/>
  <c r="B29" i="9" s="1"/>
  <c r="B30" i="9" s="1"/>
  <c r="B31" i="9" s="1"/>
  <c r="D11" i="9"/>
  <c r="T11" i="9" s="1"/>
  <c r="C12" i="9"/>
  <c r="D12" i="9" s="1"/>
  <c r="B284" i="9" l="1"/>
  <c r="B32" i="9"/>
  <c r="B33" i="9" s="1"/>
  <c r="Q24" i="9"/>
  <c r="C13" i="9"/>
  <c r="D13" i="9" s="1"/>
  <c r="T12" i="9"/>
  <c r="C14" i="9"/>
  <c r="D14" i="9" s="1"/>
  <c r="B331" i="9" l="1"/>
  <c r="B34" i="9"/>
  <c r="B35" i="9" s="1"/>
  <c r="B36" i="9" s="1"/>
  <c r="B37" i="9" s="1"/>
  <c r="B38" i="9" s="1"/>
  <c r="B39" i="9" s="1"/>
  <c r="B40" i="9" s="1"/>
  <c r="T13" i="9"/>
  <c r="T14" i="9"/>
  <c r="C15" i="9"/>
  <c r="D15" i="9" s="1"/>
  <c r="B378" i="9" l="1"/>
  <c r="Q31" i="9"/>
  <c r="T15" i="9"/>
  <c r="C16" i="9"/>
  <c r="D16" i="9" l="1"/>
  <c r="T16" i="9" s="1"/>
  <c r="B425" i="9"/>
  <c r="C17" i="9"/>
  <c r="D17" i="9" s="1"/>
  <c r="B472" i="9" l="1"/>
  <c r="T17" i="9"/>
  <c r="C18" i="9"/>
  <c r="D18" i="9" s="1"/>
  <c r="B519" i="9" l="1"/>
  <c r="T18" i="9"/>
  <c r="C19" i="9"/>
  <c r="D19" i="9" s="1"/>
  <c r="T19" i="9" l="1"/>
  <c r="C20" i="9"/>
  <c r="D20" i="9" s="1"/>
  <c r="T20" i="9" l="1"/>
  <c r="C21" i="9"/>
  <c r="D21" i="9" s="1"/>
  <c r="T21" i="9" l="1"/>
  <c r="C22" i="9"/>
  <c r="D22" i="9" s="1"/>
  <c r="T22" i="9" l="1"/>
  <c r="C23" i="9"/>
  <c r="D23" i="9" s="1"/>
  <c r="T23" i="9" l="1"/>
  <c r="C24" i="9"/>
  <c r="D24" i="9" s="1"/>
  <c r="T24" i="9" l="1"/>
  <c r="C25" i="9"/>
  <c r="D25" i="9" s="1"/>
  <c r="T25" i="9" l="1"/>
  <c r="C26" i="9"/>
  <c r="D26" i="9" s="1"/>
  <c r="T26" i="9" l="1"/>
  <c r="C27" i="9"/>
  <c r="D27" i="9" s="1"/>
  <c r="T27" i="9" l="1"/>
  <c r="C28" i="9"/>
  <c r="D28" i="9" s="1"/>
  <c r="T28" i="9" l="1"/>
  <c r="C29" i="9"/>
  <c r="D29" i="9" s="1"/>
  <c r="T29" i="9" l="1"/>
  <c r="C30" i="9"/>
  <c r="D30" i="9" s="1"/>
  <c r="T30" i="9" l="1"/>
  <c r="C31" i="9"/>
  <c r="D31" i="9" s="1"/>
  <c r="T31" i="9" l="1"/>
  <c r="C32" i="9"/>
  <c r="D32" i="9" s="1"/>
  <c r="T32" i="9" l="1"/>
  <c r="C33" i="9"/>
  <c r="D33" i="9" s="1"/>
  <c r="T33" i="9" l="1"/>
  <c r="C34" i="9"/>
  <c r="D34" i="9" s="1"/>
  <c r="L44" i="9" l="1"/>
  <c r="N44" i="9"/>
  <c r="N47" i="9" s="1"/>
  <c r="T34" i="9"/>
  <c r="C35" i="9"/>
  <c r="D35" i="9" s="1"/>
  <c r="T35" i="9" l="1"/>
  <c r="C36" i="9"/>
  <c r="D36" i="9" s="1"/>
  <c r="T36" i="9" l="1"/>
  <c r="C37" i="9"/>
  <c r="D37" i="9" s="1"/>
  <c r="H44" i="9" l="1"/>
  <c r="H47" i="9" s="1"/>
  <c r="J44" i="9"/>
  <c r="J47" i="9" s="1"/>
  <c r="I44" i="9"/>
  <c r="I47" i="9" s="1"/>
  <c r="K44" i="9"/>
  <c r="K47" i="9" s="1"/>
  <c r="E44" i="9"/>
  <c r="E47" i="9" s="1"/>
  <c r="G44" i="9"/>
  <c r="G47" i="9" s="1"/>
  <c r="F44" i="9"/>
  <c r="F47" i="9" s="1"/>
  <c r="T37" i="9"/>
  <c r="C38" i="9"/>
  <c r="D38" i="9" s="1"/>
  <c r="T38" i="9" l="1"/>
  <c r="C39" i="9"/>
  <c r="D39" i="9" s="1"/>
  <c r="P44" i="9" l="1"/>
  <c r="T39" i="9"/>
  <c r="C40" i="9"/>
  <c r="B51" i="9" l="1"/>
  <c r="C51" i="9" s="1"/>
  <c r="D40" i="9"/>
  <c r="T40" i="9" s="1"/>
  <c r="L47" i="9"/>
  <c r="B52" i="9" l="1"/>
  <c r="B53" i="9" s="1"/>
  <c r="B54" i="9" s="1"/>
  <c r="B55" i="9" s="1"/>
  <c r="D51" i="9"/>
  <c r="T51" i="9" s="1"/>
  <c r="P47" i="9"/>
  <c r="B56" i="9" l="1"/>
  <c r="C52" i="9"/>
  <c r="D52" i="9" l="1"/>
  <c r="T52" i="9" s="1"/>
  <c r="B57" i="9"/>
  <c r="B58" i="9" s="1"/>
  <c r="C53" i="9"/>
  <c r="D53" i="9" s="1"/>
  <c r="T53" i="9" s="1"/>
  <c r="Q51" i="9" l="1"/>
  <c r="B59" i="9"/>
  <c r="C54" i="9"/>
  <c r="D54" i="9" l="1"/>
  <c r="T54" i="9" s="1"/>
  <c r="B60" i="9"/>
  <c r="C55" i="9"/>
  <c r="D55" i="9" l="1"/>
  <c r="T55" i="9" s="1"/>
  <c r="B61" i="9"/>
  <c r="C56" i="9"/>
  <c r="D56" i="9" s="1"/>
  <c r="T56" i="9" s="1"/>
  <c r="B62" i="9" l="1"/>
  <c r="C57" i="9"/>
  <c r="D57" i="9" l="1"/>
  <c r="T57" i="9" s="1"/>
  <c r="B63" i="9"/>
  <c r="C58" i="9"/>
  <c r="D58" i="9" s="1"/>
  <c r="T58" i="9" s="1"/>
  <c r="B64" i="9" l="1"/>
  <c r="C59" i="9"/>
  <c r="D59" i="9" s="1"/>
  <c r="T59" i="9" s="1"/>
  <c r="B65" i="9" l="1"/>
  <c r="Q58" i="9"/>
  <c r="C60" i="9"/>
  <c r="D60" i="9" s="1"/>
  <c r="T60" i="9" s="1"/>
  <c r="B66" i="9" l="1"/>
  <c r="B67" i="9" s="1"/>
  <c r="B68" i="9" s="1"/>
  <c r="B69" i="9" s="1"/>
  <c r="B70" i="9" s="1"/>
  <c r="B71" i="9" s="1"/>
  <c r="B72" i="9" s="1"/>
  <c r="C61" i="9"/>
  <c r="D61" i="9" s="1"/>
  <c r="T61" i="9" s="1"/>
  <c r="Q65" i="9" l="1"/>
  <c r="B73" i="9"/>
  <c r="B74" i="9" s="1"/>
  <c r="B75" i="9" s="1"/>
  <c r="B76" i="9" s="1"/>
  <c r="B77" i="9" s="1"/>
  <c r="B78" i="9" s="1"/>
  <c r="B79" i="9" s="1"/>
  <c r="C62" i="9"/>
  <c r="D62" i="9" s="1"/>
  <c r="T62" i="9" s="1"/>
  <c r="Q72" i="9" l="1"/>
  <c r="B80" i="9"/>
  <c r="B81" i="9" s="1"/>
  <c r="C63" i="9"/>
  <c r="D63" i="9" s="1"/>
  <c r="T63" i="9" s="1"/>
  <c r="B82" i="9" l="1"/>
  <c r="B83" i="9" s="1"/>
  <c r="B84" i="9" s="1"/>
  <c r="B85" i="9" s="1"/>
  <c r="B86" i="9" s="1"/>
  <c r="B87" i="9" s="1"/>
  <c r="C81" i="9"/>
  <c r="G91" i="9"/>
  <c r="G94" i="9" s="1"/>
  <c r="C64" i="9"/>
  <c r="D64" i="9" s="1"/>
  <c r="T64" i="9" s="1"/>
  <c r="F91" i="9" l="1"/>
  <c r="F94" i="9" s="1"/>
  <c r="Q79" i="9"/>
  <c r="I91" i="9"/>
  <c r="I94" i="9" s="1"/>
  <c r="E91" i="9"/>
  <c r="E94" i="9" s="1"/>
  <c r="J91" i="9"/>
  <c r="J94" i="9" s="1"/>
  <c r="K91" i="9"/>
  <c r="K94" i="9" s="1"/>
  <c r="H91" i="9"/>
  <c r="H94" i="9" s="1"/>
  <c r="C65" i="9"/>
  <c r="D65" i="9" s="1"/>
  <c r="T65" i="9" s="1"/>
  <c r="C66" i="9" l="1"/>
  <c r="D66" i="9" s="1"/>
  <c r="T66" i="9" s="1"/>
  <c r="C67" i="9" l="1"/>
  <c r="D67" i="9" s="1"/>
  <c r="T67" i="9" s="1"/>
  <c r="C68" i="9" l="1"/>
  <c r="D68" i="9" s="1"/>
  <c r="T68" i="9" s="1"/>
  <c r="C69" i="9" l="1"/>
  <c r="D69" i="9" s="1"/>
  <c r="T69" i="9" s="1"/>
  <c r="C70" i="9" l="1"/>
  <c r="D70" i="9" s="1"/>
  <c r="T70" i="9" s="1"/>
  <c r="C71" i="9" l="1"/>
  <c r="D71" i="9" s="1"/>
  <c r="T71" i="9" s="1"/>
  <c r="C72" i="9" l="1"/>
  <c r="D72" i="9" s="1"/>
  <c r="T72" i="9" s="1"/>
  <c r="C73" i="9" l="1"/>
  <c r="D73" i="9" s="1"/>
  <c r="T73" i="9" s="1"/>
  <c r="C74" i="9" l="1"/>
  <c r="D74" i="9" s="1"/>
  <c r="T74" i="9" s="1"/>
  <c r="C75" i="9" l="1"/>
  <c r="D75" i="9" s="1"/>
  <c r="T75" i="9" s="1"/>
  <c r="C76" i="9" l="1"/>
  <c r="D76" i="9" s="1"/>
  <c r="T76" i="9" s="1"/>
  <c r="C77" i="9" l="1"/>
  <c r="D77" i="9" s="1"/>
  <c r="T77" i="9" s="1"/>
  <c r="C78" i="9" l="1"/>
  <c r="D78" i="9" s="1"/>
  <c r="T78" i="9" s="1"/>
  <c r="C79" i="9" l="1"/>
  <c r="D79" i="9" s="1"/>
  <c r="T79" i="9" s="1"/>
  <c r="C80" i="9" l="1"/>
  <c r="D80" i="9" s="1"/>
  <c r="T80" i="9" s="1"/>
  <c r="D81" i="9" l="1"/>
  <c r="T81" i="9" s="1"/>
  <c r="C82" i="9" l="1"/>
  <c r="D82" i="9" s="1"/>
  <c r="T82" i="9" s="1"/>
  <c r="C83" i="9" l="1"/>
  <c r="D83" i="9" s="1"/>
  <c r="T83" i="9" s="1"/>
  <c r="L91" i="9" l="1"/>
  <c r="L94" i="9" s="1"/>
  <c r="N91" i="9"/>
  <c r="C84" i="9"/>
  <c r="D84" i="9" s="1"/>
  <c r="T84" i="9" s="1"/>
  <c r="P91" i="9" l="1"/>
  <c r="N94" i="9"/>
  <c r="P94" i="9" s="1"/>
  <c r="C85" i="9"/>
  <c r="D85" i="9" s="1"/>
  <c r="T85" i="9" s="1"/>
  <c r="C86" i="9" l="1"/>
  <c r="D86" i="9" s="1"/>
  <c r="T86" i="9" s="1"/>
  <c r="C87" i="9" l="1"/>
  <c r="B98" i="9" l="1"/>
  <c r="C98" i="9" s="1"/>
  <c r="D87" i="9"/>
  <c r="T87" i="9" s="1"/>
  <c r="B99" i="9" l="1"/>
  <c r="D98" i="9"/>
  <c r="T98" i="9" s="1"/>
  <c r="C99" i="9" l="1"/>
  <c r="B100" i="9"/>
  <c r="D99" i="9" l="1"/>
  <c r="T99" i="9" s="1"/>
  <c r="B101" i="9"/>
  <c r="C100" i="9"/>
  <c r="D100" i="9" s="1"/>
  <c r="T100" i="9" s="1"/>
  <c r="C101" i="9" l="1"/>
  <c r="B102" i="9"/>
  <c r="D101" i="9" l="1"/>
  <c r="T101" i="9" s="1"/>
  <c r="C102" i="9"/>
  <c r="D102" i="9" s="1"/>
  <c r="T102" i="9" s="1"/>
  <c r="B103" i="9"/>
  <c r="C103" i="9" l="1"/>
  <c r="B104" i="9"/>
  <c r="B105" i="9" s="1"/>
  <c r="D103" i="9" l="1"/>
  <c r="T103" i="9" s="1"/>
  <c r="C104" i="9"/>
  <c r="D104" i="9" s="1"/>
  <c r="T104" i="9" s="1"/>
  <c r="Q98" i="9"/>
  <c r="B106" i="9" l="1"/>
  <c r="C105" i="9"/>
  <c r="D105" i="9" s="1"/>
  <c r="T105" i="9" s="1"/>
  <c r="C106" i="9" l="1"/>
  <c r="D106" i="9" s="1"/>
  <c r="T106" i="9" s="1"/>
  <c r="B107" i="9"/>
  <c r="C107" i="9" l="1"/>
  <c r="D107" i="9" s="1"/>
  <c r="T107" i="9" s="1"/>
  <c r="B108" i="9"/>
  <c r="C108" i="9" l="1"/>
  <c r="D108" i="9" s="1"/>
  <c r="T108" i="9" s="1"/>
  <c r="B109" i="9"/>
  <c r="C109" i="9" l="1"/>
  <c r="D109" i="9" s="1"/>
  <c r="T109" i="9" s="1"/>
  <c r="B110" i="9"/>
  <c r="C110" i="9" l="1"/>
  <c r="D110" i="9" s="1"/>
  <c r="T110" i="9" s="1"/>
  <c r="B111" i="9"/>
  <c r="C111" i="9" l="1"/>
  <c r="D111" i="9" s="1"/>
  <c r="T111" i="9" s="1"/>
  <c r="B112" i="9"/>
  <c r="Q105" i="9"/>
  <c r="B113" i="9" l="1"/>
  <c r="C112" i="9"/>
  <c r="D112" i="9" s="1"/>
  <c r="T112" i="9" s="1"/>
  <c r="C113" i="9" l="1"/>
  <c r="D113" i="9" s="1"/>
  <c r="T113" i="9" s="1"/>
  <c r="B114" i="9"/>
  <c r="C114" i="9" l="1"/>
  <c r="D114" i="9" s="1"/>
  <c r="T114" i="9" s="1"/>
  <c r="B115" i="9"/>
  <c r="C115" i="9" l="1"/>
  <c r="D115" i="9" s="1"/>
  <c r="T115" i="9" s="1"/>
  <c r="B116" i="9"/>
  <c r="C116" i="9" l="1"/>
  <c r="D116" i="9" s="1"/>
  <c r="T116" i="9" s="1"/>
  <c r="B117" i="9"/>
  <c r="C117" i="9" l="1"/>
  <c r="D117" i="9" s="1"/>
  <c r="T117" i="9" s="1"/>
  <c r="B118" i="9"/>
  <c r="C118" i="9" l="1"/>
  <c r="D118" i="9" s="1"/>
  <c r="T118" i="9" s="1"/>
  <c r="B119" i="9"/>
  <c r="Q112" i="9"/>
  <c r="B120" i="9" l="1"/>
  <c r="C119" i="9"/>
  <c r="D119" i="9" s="1"/>
  <c r="T119" i="9" s="1"/>
  <c r="B121" i="9" l="1"/>
  <c r="C120" i="9"/>
  <c r="D120" i="9" s="1"/>
  <c r="T120" i="9" s="1"/>
  <c r="B122" i="9" l="1"/>
  <c r="C121" i="9"/>
  <c r="D121" i="9" s="1"/>
  <c r="T121" i="9" s="1"/>
  <c r="B123" i="9" l="1"/>
  <c r="C122" i="9"/>
  <c r="D122" i="9" s="1"/>
  <c r="T122" i="9" s="1"/>
  <c r="B124" i="9" l="1"/>
  <c r="C123" i="9"/>
  <c r="D123" i="9" s="1"/>
  <c r="T123" i="9" s="1"/>
  <c r="B125" i="9" l="1"/>
  <c r="C124" i="9"/>
  <c r="D124" i="9" s="1"/>
  <c r="T124" i="9" s="1"/>
  <c r="B126" i="9" l="1"/>
  <c r="C125" i="9"/>
  <c r="D125" i="9" s="1"/>
  <c r="T125" i="9" s="1"/>
  <c r="Q119" i="9"/>
  <c r="B127" i="9" l="1"/>
  <c r="C126" i="9"/>
  <c r="D126" i="9" s="1"/>
  <c r="T126" i="9" s="1"/>
  <c r="C127" i="9" l="1"/>
  <c r="D127" i="9" s="1"/>
  <c r="T127" i="9" s="1"/>
  <c r="B128" i="9"/>
  <c r="B129" i="9" l="1"/>
  <c r="C128" i="9"/>
  <c r="D128" i="9" l="1"/>
  <c r="T128" i="9" s="1"/>
  <c r="B130" i="9"/>
  <c r="C129" i="9"/>
  <c r="D129" i="9" s="1"/>
  <c r="T129" i="9" s="1"/>
  <c r="B131" i="9" l="1"/>
  <c r="C130" i="9"/>
  <c r="D130" i="9" s="1"/>
  <c r="T130" i="9" s="1"/>
  <c r="B132" i="9" l="1"/>
  <c r="C131" i="9"/>
  <c r="D131" i="9" s="1"/>
  <c r="T131" i="9" s="1"/>
  <c r="C132" i="9" l="1"/>
  <c r="D132" i="9" s="1"/>
  <c r="T132" i="9" s="1"/>
  <c r="B133" i="9"/>
  <c r="Q126" i="9"/>
  <c r="L138" i="9" l="1"/>
  <c r="L141" i="9" s="1"/>
  <c r="N138" i="9"/>
  <c r="C133" i="9"/>
  <c r="D133" i="9" s="1"/>
  <c r="T133" i="9" s="1"/>
  <c r="B134" i="9"/>
  <c r="C134" i="9" l="1"/>
  <c r="B145" i="9" s="1"/>
  <c r="F138" i="9"/>
  <c r="F141" i="9" s="1"/>
  <c r="J138" i="9"/>
  <c r="J141" i="9" s="1"/>
  <c r="E138" i="9"/>
  <c r="E141" i="9" s="1"/>
  <c r="G138" i="9"/>
  <c r="G141" i="9" s="1"/>
  <c r="H138" i="9"/>
  <c r="H141" i="9" s="1"/>
  <c r="I138" i="9"/>
  <c r="I141" i="9" s="1"/>
  <c r="K138" i="9"/>
  <c r="K141" i="9" s="1"/>
  <c r="P138" i="9"/>
  <c r="N141" i="9"/>
  <c r="D134" i="9" l="1"/>
  <c r="T134" i="9" s="1"/>
  <c r="P141" i="9"/>
  <c r="B146" i="9" l="1"/>
  <c r="C145" i="9"/>
  <c r="D145" i="9" l="1"/>
  <c r="T145" i="9" s="1"/>
  <c r="B147" i="9"/>
  <c r="C146" i="9"/>
  <c r="D146" i="9" s="1"/>
  <c r="T146" i="9" s="1"/>
  <c r="B148" i="9" l="1"/>
  <c r="C147" i="9"/>
  <c r="D147" i="9" l="1"/>
  <c r="T147" i="9" s="1"/>
  <c r="B149" i="9"/>
  <c r="C148" i="9"/>
  <c r="D148" i="9" l="1"/>
  <c r="T148" i="9" s="1"/>
  <c r="C149" i="9"/>
  <c r="D149" i="9" s="1"/>
  <c r="T149" i="9" s="1"/>
  <c r="B150" i="9"/>
  <c r="B151" i="9" l="1"/>
  <c r="B152" i="9" s="1"/>
  <c r="C150" i="9"/>
  <c r="D150" i="9" l="1"/>
  <c r="T150" i="9" s="1"/>
  <c r="C151" i="9"/>
  <c r="D151" i="9" s="1"/>
  <c r="T151" i="9" s="1"/>
  <c r="Q145" i="9"/>
  <c r="C152" i="9" l="1"/>
  <c r="D152" i="9" s="1"/>
  <c r="T152" i="9" s="1"/>
  <c r="B153" i="9"/>
  <c r="C153" i="9" l="1"/>
  <c r="D153" i="9" s="1"/>
  <c r="T153" i="9" s="1"/>
  <c r="B154" i="9"/>
  <c r="C154" i="9" l="1"/>
  <c r="D154" i="9" s="1"/>
  <c r="T154" i="9" s="1"/>
  <c r="B155" i="9"/>
  <c r="C155" i="9" l="1"/>
  <c r="D155" i="9" s="1"/>
  <c r="T155" i="9" s="1"/>
  <c r="B156" i="9"/>
  <c r="B157" i="9" l="1"/>
  <c r="C156" i="9"/>
  <c r="D156" i="9" s="1"/>
  <c r="T156" i="9" s="1"/>
  <c r="C157" i="9" l="1"/>
  <c r="D157" i="9" s="1"/>
  <c r="T157" i="9" s="1"/>
  <c r="B158" i="9"/>
  <c r="C158" i="9" l="1"/>
  <c r="D158" i="9" s="1"/>
  <c r="T158" i="9" s="1"/>
  <c r="B159" i="9"/>
  <c r="Q152" i="9"/>
  <c r="B160" i="9" l="1"/>
  <c r="C159" i="9"/>
  <c r="D159" i="9" s="1"/>
  <c r="T159" i="9" s="1"/>
  <c r="C160" i="9" l="1"/>
  <c r="D160" i="9" s="1"/>
  <c r="T160" i="9" s="1"/>
  <c r="B161" i="9"/>
  <c r="C161" i="9" l="1"/>
  <c r="D161" i="9" s="1"/>
  <c r="T161" i="9" s="1"/>
  <c r="B162" i="9"/>
  <c r="C162" i="9" l="1"/>
  <c r="D162" i="9" s="1"/>
  <c r="T162" i="9" s="1"/>
  <c r="B163" i="9"/>
  <c r="C163" i="9" l="1"/>
  <c r="D163" i="9" s="1"/>
  <c r="T163" i="9" s="1"/>
  <c r="B164" i="9"/>
  <c r="C164" i="9" l="1"/>
  <c r="D164" i="9" s="1"/>
  <c r="T164" i="9" s="1"/>
  <c r="B165" i="9"/>
  <c r="Q159" i="9" l="1"/>
  <c r="C165" i="9"/>
  <c r="D165" i="9" s="1"/>
  <c r="T165" i="9" s="1"/>
  <c r="B166" i="9"/>
  <c r="B167" i="9" l="1"/>
  <c r="C166" i="9"/>
  <c r="D166" i="9" s="1"/>
  <c r="T166" i="9" s="1"/>
  <c r="C167" i="9" l="1"/>
  <c r="D167" i="9" s="1"/>
  <c r="T167" i="9" s="1"/>
  <c r="B168" i="9"/>
  <c r="B169" i="9" l="1"/>
  <c r="C168" i="9"/>
  <c r="D168" i="9" s="1"/>
  <c r="T168" i="9" s="1"/>
  <c r="B170" i="9" l="1"/>
  <c r="C169" i="9"/>
  <c r="D169" i="9" s="1"/>
  <c r="T169" i="9" s="1"/>
  <c r="B171" i="9" l="1"/>
  <c r="C170" i="9"/>
  <c r="D170" i="9" s="1"/>
  <c r="T170" i="9" s="1"/>
  <c r="C171" i="9" l="1"/>
  <c r="D171" i="9" s="1"/>
  <c r="T171" i="9" s="1"/>
  <c r="B172" i="9"/>
  <c r="B173" i="9" l="1"/>
  <c r="C172" i="9"/>
  <c r="D172" i="9" s="1"/>
  <c r="T172" i="9" s="1"/>
  <c r="Q166" i="9"/>
  <c r="B174" i="9" l="1"/>
  <c r="C173" i="9"/>
  <c r="D173" i="9" s="1"/>
  <c r="T173" i="9" s="1"/>
  <c r="C174" i="9" l="1"/>
  <c r="D174" i="9" s="1"/>
  <c r="T174" i="9" s="1"/>
  <c r="B175" i="9"/>
  <c r="B176" i="9" l="1"/>
  <c r="C175" i="9"/>
  <c r="D175" i="9" l="1"/>
  <c r="T175" i="9" s="1"/>
  <c r="C176" i="9"/>
  <c r="D176" i="9" s="1"/>
  <c r="T176" i="9" s="1"/>
  <c r="B177" i="9"/>
  <c r="C177" i="9" l="1"/>
  <c r="D177" i="9" s="1"/>
  <c r="T177" i="9" s="1"/>
  <c r="B178" i="9"/>
  <c r="C178" i="9" l="1"/>
  <c r="D178" i="9" s="1"/>
  <c r="T178" i="9" s="1"/>
  <c r="B179" i="9"/>
  <c r="Q173" i="9" l="1"/>
  <c r="B180" i="9"/>
  <c r="C179" i="9"/>
  <c r="D179" i="9" s="1"/>
  <c r="T179" i="9" s="1"/>
  <c r="C180" i="9" l="1"/>
  <c r="D180" i="9" s="1"/>
  <c r="T180" i="9" s="1"/>
  <c r="B181" i="9"/>
  <c r="N185" i="9"/>
  <c r="L185" i="9"/>
  <c r="L188" i="9" s="1"/>
  <c r="P185" i="9" l="1"/>
  <c r="N188" i="9"/>
  <c r="P188" i="9" s="1"/>
  <c r="C181" i="9"/>
  <c r="B192" i="9" s="1"/>
  <c r="E185" i="9"/>
  <c r="E188" i="9" s="1"/>
  <c r="H185" i="9"/>
  <c r="H188" i="9" s="1"/>
  <c r="G185" i="9"/>
  <c r="G188" i="9" s="1"/>
  <c r="F185" i="9"/>
  <c r="F188" i="9" s="1"/>
  <c r="I185" i="9"/>
  <c r="I188" i="9" s="1"/>
  <c r="K185" i="9"/>
  <c r="K188" i="9" s="1"/>
  <c r="J185" i="9"/>
  <c r="J188" i="9" s="1"/>
  <c r="D181" i="9" l="1"/>
  <c r="T181" i="9" s="1"/>
  <c r="C192" i="9" l="1"/>
  <c r="B193" i="9"/>
  <c r="B194" i="9" l="1"/>
  <c r="C193" i="9"/>
  <c r="D193" i="9" s="1"/>
  <c r="T193" i="9" s="1"/>
  <c r="D192" i="9"/>
  <c r="T192" i="9" s="1"/>
  <c r="B195" i="9" l="1"/>
  <c r="C194" i="9"/>
  <c r="D194" i="9" l="1"/>
  <c r="T194" i="9" s="1"/>
  <c r="C195" i="9"/>
  <c r="D195" i="9" s="1"/>
  <c r="T195" i="9" s="1"/>
  <c r="B196" i="9"/>
  <c r="C196" i="9" l="1"/>
  <c r="B197" i="9"/>
  <c r="B198" i="9" l="1"/>
  <c r="B199" i="9" s="1"/>
  <c r="C197" i="9"/>
  <c r="D197" i="9" s="1"/>
  <c r="T197" i="9" s="1"/>
  <c r="D196" i="9"/>
  <c r="T196" i="9" s="1"/>
  <c r="C198" i="9" l="1"/>
  <c r="Q192" i="9"/>
  <c r="B200" i="9" l="1"/>
  <c r="C199" i="9"/>
  <c r="D199" i="9" s="1"/>
  <c r="T199" i="9" s="1"/>
  <c r="D198" i="9"/>
  <c r="T198" i="9" s="1"/>
  <c r="B201" i="9" l="1"/>
  <c r="C200" i="9"/>
  <c r="D200" i="9" s="1"/>
  <c r="T200" i="9" s="1"/>
  <c r="B202" i="9" l="1"/>
  <c r="C201" i="9"/>
  <c r="D201" i="9" s="1"/>
  <c r="T201" i="9" s="1"/>
  <c r="B203" i="9" l="1"/>
  <c r="C202" i="9"/>
  <c r="D202" i="9" s="1"/>
  <c r="T202" i="9" s="1"/>
  <c r="B204" i="9" l="1"/>
  <c r="C203" i="9"/>
  <c r="D203" i="9" s="1"/>
  <c r="T203" i="9" s="1"/>
  <c r="C204" i="9" l="1"/>
  <c r="D204" i="9" s="1"/>
  <c r="T204" i="9" s="1"/>
  <c r="B205" i="9"/>
  <c r="B206" i="9" l="1"/>
  <c r="C205" i="9"/>
  <c r="D205" i="9" s="1"/>
  <c r="T205" i="9" s="1"/>
  <c r="Q199" i="9"/>
  <c r="B207" i="9" l="1"/>
  <c r="C206" i="9"/>
  <c r="D206" i="9" s="1"/>
  <c r="T206" i="9" s="1"/>
  <c r="C207" i="9" l="1"/>
  <c r="D207" i="9" s="1"/>
  <c r="T207" i="9" s="1"/>
  <c r="B208" i="9"/>
  <c r="C208" i="9" l="1"/>
  <c r="D208" i="9" s="1"/>
  <c r="T208" i="9" s="1"/>
  <c r="B209" i="9"/>
  <c r="C209" i="9" l="1"/>
  <c r="D209" i="9" s="1"/>
  <c r="T209" i="9" s="1"/>
  <c r="B210" i="9"/>
  <c r="C210" i="9" l="1"/>
  <c r="D210" i="9" s="1"/>
  <c r="T210" i="9" s="1"/>
  <c r="B211" i="9"/>
  <c r="C211" i="9" l="1"/>
  <c r="D211" i="9" s="1"/>
  <c r="T211" i="9" s="1"/>
  <c r="B212" i="9"/>
  <c r="B213" i="9" l="1"/>
  <c r="C212" i="9"/>
  <c r="D212" i="9" s="1"/>
  <c r="T212" i="9" s="1"/>
  <c r="Q206" i="9"/>
  <c r="B214" i="9" l="1"/>
  <c r="C213" i="9"/>
  <c r="D213" i="9" s="1"/>
  <c r="T213" i="9" s="1"/>
  <c r="C214" i="9" l="1"/>
  <c r="D214" i="9" s="1"/>
  <c r="T214" i="9" s="1"/>
  <c r="B215" i="9"/>
  <c r="C215" i="9" l="1"/>
  <c r="D215" i="9" s="1"/>
  <c r="T215" i="9" s="1"/>
  <c r="B216" i="9"/>
  <c r="B217" i="9" l="1"/>
  <c r="C216" i="9"/>
  <c r="D216" i="9" s="1"/>
  <c r="T216" i="9" s="1"/>
  <c r="B218" i="9" l="1"/>
  <c r="C217" i="9"/>
  <c r="D217" i="9" s="1"/>
  <c r="T217" i="9" s="1"/>
  <c r="B219" i="9" l="1"/>
  <c r="C218" i="9"/>
  <c r="D218" i="9" s="1"/>
  <c r="T218" i="9" s="1"/>
  <c r="B220" i="9" l="1"/>
  <c r="C219" i="9"/>
  <c r="D219" i="9" s="1"/>
  <c r="T219" i="9" s="1"/>
  <c r="Q213" i="9"/>
  <c r="B221" i="9" l="1"/>
  <c r="C220" i="9"/>
  <c r="D220" i="9" s="1"/>
  <c r="T220" i="9" s="1"/>
  <c r="B222" i="9" l="1"/>
  <c r="C221" i="9"/>
  <c r="D221" i="9" s="1"/>
  <c r="T221" i="9" s="1"/>
  <c r="B223" i="9" l="1"/>
  <c r="C222" i="9"/>
  <c r="D222" i="9" s="1"/>
  <c r="T222" i="9" s="1"/>
  <c r="C223" i="9" l="1"/>
  <c r="D223" i="9" s="1"/>
  <c r="T223" i="9" s="1"/>
  <c r="B224" i="9"/>
  <c r="C224" i="9" l="1"/>
  <c r="D224" i="9" s="1"/>
  <c r="T224" i="9" s="1"/>
  <c r="B225" i="9"/>
  <c r="C225" i="9" l="1"/>
  <c r="D225" i="9" s="1"/>
  <c r="T225" i="9" s="1"/>
  <c r="B226" i="9"/>
  <c r="B227" i="9" l="1"/>
  <c r="C226" i="9"/>
  <c r="D226" i="9" s="1"/>
  <c r="T226" i="9" s="1"/>
  <c r="Q220" i="9"/>
  <c r="N232" i="9" l="1"/>
  <c r="L232" i="9"/>
  <c r="L235" i="9" s="1"/>
  <c r="B228" i="9"/>
  <c r="C227" i="9"/>
  <c r="D227" i="9" s="1"/>
  <c r="T227" i="9" s="1"/>
  <c r="P232" i="9" l="1"/>
  <c r="N235" i="9"/>
  <c r="P235" i="9" s="1"/>
  <c r="C228" i="9"/>
  <c r="B239" i="9" s="1"/>
  <c r="J232" i="9"/>
  <c r="J235" i="9" s="1"/>
  <c r="K232" i="9"/>
  <c r="K235" i="9" s="1"/>
  <c r="E232" i="9"/>
  <c r="E235" i="9" s="1"/>
  <c r="H232" i="9"/>
  <c r="H235" i="9" s="1"/>
  <c r="G232" i="9"/>
  <c r="G235" i="9" s="1"/>
  <c r="I232" i="9"/>
  <c r="I235" i="9" s="1"/>
  <c r="F232" i="9"/>
  <c r="F235" i="9" s="1"/>
  <c r="D228" i="9" l="1"/>
  <c r="T228" i="9" s="1"/>
  <c r="C239" i="9" l="1"/>
  <c r="B240" i="9"/>
  <c r="C240" i="9" l="1"/>
  <c r="D240" i="9" s="1"/>
  <c r="T240" i="9" s="1"/>
  <c r="B241" i="9"/>
  <c r="D239" i="9"/>
  <c r="T239" i="9" s="1"/>
  <c r="C241" i="9" l="1"/>
  <c r="D241" i="9" s="1"/>
  <c r="T241" i="9" s="1"/>
  <c r="B242" i="9"/>
  <c r="B243" i="9" l="1"/>
  <c r="C242" i="9"/>
  <c r="D242" i="9" l="1"/>
  <c r="T242" i="9" s="1"/>
  <c r="B244" i="9"/>
  <c r="C243" i="9"/>
  <c r="D243" i="9" s="1"/>
  <c r="T243" i="9" s="1"/>
  <c r="B245" i="9" l="1"/>
  <c r="B246" i="9" s="1"/>
  <c r="C244" i="9"/>
  <c r="Q239" i="9"/>
  <c r="D244" i="9" l="1"/>
  <c r="T244" i="9" s="1"/>
  <c r="C245" i="9"/>
  <c r="D245" i="9" s="1"/>
  <c r="T245" i="9" s="1"/>
  <c r="C246" i="9" l="1"/>
  <c r="B247" i="9"/>
  <c r="B248" i="9" l="1"/>
  <c r="C247" i="9"/>
  <c r="D247" i="9" s="1"/>
  <c r="T247" i="9" s="1"/>
  <c r="D246" i="9"/>
  <c r="T246" i="9" s="1"/>
  <c r="C248" i="9" l="1"/>
  <c r="D248" i="9" s="1"/>
  <c r="T248" i="9" s="1"/>
  <c r="B249" i="9"/>
  <c r="C249" i="9" l="1"/>
  <c r="D249" i="9" s="1"/>
  <c r="T249" i="9" s="1"/>
  <c r="B250" i="9"/>
  <c r="C250" i="9" l="1"/>
  <c r="D250" i="9" s="1"/>
  <c r="T250" i="9" s="1"/>
  <c r="B251" i="9"/>
  <c r="B252" i="9" l="1"/>
  <c r="C251" i="9"/>
  <c r="D251" i="9" s="1"/>
  <c r="T251" i="9" s="1"/>
  <c r="C252" i="9" l="1"/>
  <c r="D252" i="9" s="1"/>
  <c r="T252" i="9" s="1"/>
  <c r="B253" i="9"/>
  <c r="Q246" i="9"/>
  <c r="B254" i="9" l="1"/>
  <c r="C253" i="9"/>
  <c r="D253" i="9" s="1"/>
  <c r="T253" i="9" s="1"/>
  <c r="B255" i="9" l="1"/>
  <c r="C254" i="9"/>
  <c r="D254" i="9" s="1"/>
  <c r="T254" i="9" s="1"/>
  <c r="B256" i="9" l="1"/>
  <c r="C255" i="9"/>
  <c r="D255" i="9" s="1"/>
  <c r="T255" i="9" s="1"/>
  <c r="C256" i="9" l="1"/>
  <c r="D256" i="9" s="1"/>
  <c r="T256" i="9" s="1"/>
  <c r="B257" i="9"/>
  <c r="B258" i="9" l="1"/>
  <c r="C257" i="9"/>
  <c r="D257" i="9" s="1"/>
  <c r="T257" i="9" s="1"/>
  <c r="B259" i="9" l="1"/>
  <c r="C258" i="9"/>
  <c r="D258" i="9" s="1"/>
  <c r="T258" i="9" s="1"/>
  <c r="Q253" i="9" l="1"/>
  <c r="B260" i="9"/>
  <c r="C259" i="9"/>
  <c r="D259" i="9" s="1"/>
  <c r="T259" i="9" s="1"/>
  <c r="B261" i="9" l="1"/>
  <c r="C260" i="9"/>
  <c r="D260" i="9" s="1"/>
  <c r="T260" i="9" s="1"/>
  <c r="B262" i="9" l="1"/>
  <c r="C261" i="9"/>
  <c r="D261" i="9" s="1"/>
  <c r="T261" i="9" s="1"/>
  <c r="B263" i="9" l="1"/>
  <c r="C262" i="9"/>
  <c r="D262" i="9" s="1"/>
  <c r="T262" i="9" s="1"/>
  <c r="C263" i="9" l="1"/>
  <c r="D263" i="9" s="1"/>
  <c r="T263" i="9" s="1"/>
  <c r="B264" i="9"/>
  <c r="C264" i="9" l="1"/>
  <c r="D264" i="9" s="1"/>
  <c r="T264" i="9" s="1"/>
  <c r="B265" i="9"/>
  <c r="C265" i="9" l="1"/>
  <c r="D265" i="9" s="1"/>
  <c r="T265" i="9" s="1"/>
  <c r="B266" i="9"/>
  <c r="Q260" i="9" l="1"/>
  <c r="B267" i="9"/>
  <c r="C266" i="9"/>
  <c r="D266" i="9" s="1"/>
  <c r="T266" i="9" s="1"/>
  <c r="B268" i="9" l="1"/>
  <c r="C267" i="9"/>
  <c r="D267" i="9" s="1"/>
  <c r="T267" i="9" s="1"/>
  <c r="C268" i="9" l="1"/>
  <c r="D268" i="9" s="1"/>
  <c r="T268" i="9" s="1"/>
  <c r="B269" i="9"/>
  <c r="C269" i="9" l="1"/>
  <c r="D269" i="9" s="1"/>
  <c r="T269" i="9" s="1"/>
  <c r="B270" i="9"/>
  <c r="C270" i="9" l="1"/>
  <c r="D270" i="9" s="1"/>
  <c r="T270" i="9" s="1"/>
  <c r="B271" i="9"/>
  <c r="B272" i="9" l="1"/>
  <c r="C271" i="9"/>
  <c r="D271" i="9" s="1"/>
  <c r="T271" i="9" s="1"/>
  <c r="B273" i="9" l="1"/>
  <c r="C272" i="9"/>
  <c r="D272" i="9" s="1"/>
  <c r="T272" i="9" s="1"/>
  <c r="Q267" i="9" l="1"/>
  <c r="C273" i="9"/>
  <c r="D273" i="9" s="1"/>
  <c r="T273" i="9" s="1"/>
  <c r="B274" i="9"/>
  <c r="L279" i="9" l="1"/>
  <c r="L282" i="9" s="1"/>
  <c r="N279" i="9"/>
  <c r="B275" i="9"/>
  <c r="C274" i="9"/>
  <c r="D274" i="9" s="1"/>
  <c r="T274" i="9" s="1"/>
  <c r="C275" i="9" l="1"/>
  <c r="B286" i="9" s="1"/>
  <c r="J279" i="9"/>
  <c r="J282" i="9" s="1"/>
  <c r="H279" i="9"/>
  <c r="H282" i="9" s="1"/>
  <c r="F279" i="9"/>
  <c r="F282" i="9" s="1"/>
  <c r="K279" i="9"/>
  <c r="K282" i="9" s="1"/>
  <c r="E279" i="9"/>
  <c r="E282" i="9" s="1"/>
  <c r="I279" i="9"/>
  <c r="I282" i="9" s="1"/>
  <c r="G279" i="9"/>
  <c r="G282" i="9" s="1"/>
  <c r="P279" i="9"/>
  <c r="N282" i="9"/>
  <c r="P282" i="9" s="1"/>
  <c r="D275" i="9" l="1"/>
  <c r="T275" i="9" s="1"/>
  <c r="C286" i="9" l="1"/>
  <c r="B287" i="9"/>
  <c r="C287" i="9" l="1"/>
  <c r="D287" i="9" s="1"/>
  <c r="T287" i="9" s="1"/>
  <c r="B288" i="9"/>
  <c r="D286" i="9"/>
  <c r="T286" i="9" s="1"/>
  <c r="B289" i="9" l="1"/>
  <c r="C288" i="9"/>
  <c r="D288" i="9" l="1"/>
  <c r="T288" i="9" s="1"/>
  <c r="C289" i="9"/>
  <c r="B290" i="9"/>
  <c r="D289" i="9" l="1"/>
  <c r="T289" i="9" s="1"/>
  <c r="B291" i="9"/>
  <c r="C290" i="9"/>
  <c r="D290" i="9" l="1"/>
  <c r="T290" i="9" s="1"/>
  <c r="C291" i="9"/>
  <c r="B292" i="9"/>
  <c r="B293" i="9" s="1"/>
  <c r="C292" i="9" l="1"/>
  <c r="Q286" i="9"/>
  <c r="D291" i="9"/>
  <c r="T291" i="9" s="1"/>
  <c r="D292" i="9" l="1"/>
  <c r="T292" i="9" s="1"/>
  <c r="B294" i="9"/>
  <c r="C293" i="9"/>
  <c r="D293" i="9" l="1"/>
  <c r="T293" i="9" s="1"/>
  <c r="C294" i="9"/>
  <c r="D294" i="9" s="1"/>
  <c r="T294" i="9" s="1"/>
  <c r="B295" i="9"/>
  <c r="C295" i="9" l="1"/>
  <c r="D295" i="9" s="1"/>
  <c r="T295" i="9" s="1"/>
  <c r="B296" i="9"/>
  <c r="C296" i="9" l="1"/>
  <c r="D296" i="9" s="1"/>
  <c r="T296" i="9" s="1"/>
  <c r="B297" i="9"/>
  <c r="B298" i="9" l="1"/>
  <c r="C297" i="9"/>
  <c r="D297" i="9" s="1"/>
  <c r="T297" i="9" s="1"/>
  <c r="B299" i="9" l="1"/>
  <c r="Q293" i="9" s="1"/>
  <c r="C298" i="9"/>
  <c r="D298" i="9" s="1"/>
  <c r="T298" i="9" s="1"/>
  <c r="C299" i="9" l="1"/>
  <c r="D299" i="9" s="1"/>
  <c r="T299" i="9" s="1"/>
  <c r="B300" i="9"/>
  <c r="B301" i="9" l="1"/>
  <c r="C300" i="9"/>
  <c r="D300" i="9" s="1"/>
  <c r="T300" i="9" s="1"/>
  <c r="C301" i="9" l="1"/>
  <c r="D301" i="9" s="1"/>
  <c r="T301" i="9" s="1"/>
  <c r="B302" i="9"/>
  <c r="C302" i="9" l="1"/>
  <c r="D302" i="9" s="1"/>
  <c r="T302" i="9" s="1"/>
  <c r="B303" i="9"/>
  <c r="B304" i="9" l="1"/>
  <c r="C303" i="9"/>
  <c r="D303" i="9" s="1"/>
  <c r="T303" i="9" s="1"/>
  <c r="C304" i="9" l="1"/>
  <c r="D304" i="9" s="1"/>
  <c r="T304" i="9" s="1"/>
  <c r="B305" i="9"/>
  <c r="C305" i="9" l="1"/>
  <c r="D305" i="9" s="1"/>
  <c r="T305" i="9" s="1"/>
  <c r="B306" i="9"/>
  <c r="Q300" i="9" l="1"/>
  <c r="C306" i="9"/>
  <c r="D306" i="9" s="1"/>
  <c r="T306" i="9" s="1"/>
  <c r="B307" i="9"/>
  <c r="B308" i="9" l="1"/>
  <c r="C307" i="9"/>
  <c r="D307" i="9" s="1"/>
  <c r="T307" i="9" s="1"/>
  <c r="C308" i="9" l="1"/>
  <c r="D308" i="9" s="1"/>
  <c r="T308" i="9" s="1"/>
  <c r="B309" i="9"/>
  <c r="C309" i="9" l="1"/>
  <c r="D309" i="9" s="1"/>
  <c r="T309" i="9" s="1"/>
  <c r="B310" i="9"/>
  <c r="B311" i="9" l="1"/>
  <c r="C310" i="9"/>
  <c r="D310" i="9" s="1"/>
  <c r="T310" i="9" s="1"/>
  <c r="B312" i="9" l="1"/>
  <c r="C311" i="9"/>
  <c r="D311" i="9" s="1"/>
  <c r="T311" i="9" s="1"/>
  <c r="B313" i="9" l="1"/>
  <c r="C312" i="9"/>
  <c r="D312" i="9" s="1"/>
  <c r="T312" i="9" s="1"/>
  <c r="B314" i="9" l="1"/>
  <c r="C313" i="9"/>
  <c r="D313" i="9" s="1"/>
  <c r="T313" i="9" s="1"/>
  <c r="Q307" i="9"/>
  <c r="B315" i="9" l="1"/>
  <c r="C314" i="9"/>
  <c r="D314" i="9" s="1"/>
  <c r="T314" i="9" s="1"/>
  <c r="C315" i="9" l="1"/>
  <c r="D315" i="9" s="1"/>
  <c r="T315" i="9" s="1"/>
  <c r="B316" i="9"/>
  <c r="C316" i="9" l="1"/>
  <c r="D316" i="9" s="1"/>
  <c r="T316" i="9" s="1"/>
  <c r="B317" i="9"/>
  <c r="B318" i="9" l="1"/>
  <c r="C317" i="9"/>
  <c r="D317" i="9" s="1"/>
  <c r="T317" i="9" s="1"/>
  <c r="B319" i="9" l="1"/>
  <c r="C318" i="9"/>
  <c r="D318" i="9" s="1"/>
  <c r="T318" i="9" s="1"/>
  <c r="B320" i="9" l="1"/>
  <c r="C319" i="9"/>
  <c r="D319" i="9" s="1"/>
  <c r="T319" i="9" s="1"/>
  <c r="C320" i="9" l="1"/>
  <c r="D320" i="9" s="1"/>
  <c r="T320" i="9" s="1"/>
  <c r="B321" i="9"/>
  <c r="Q314" i="9"/>
  <c r="L326" i="9" l="1"/>
  <c r="L329" i="9" s="1"/>
  <c r="N326" i="9"/>
  <c r="B322" i="9"/>
  <c r="C321" i="9"/>
  <c r="D321" i="9" s="1"/>
  <c r="T321" i="9" s="1"/>
  <c r="C322" i="9" l="1"/>
  <c r="B333" i="9" s="1"/>
  <c r="G326" i="9"/>
  <c r="G329" i="9" s="1"/>
  <c r="H326" i="9"/>
  <c r="H329" i="9" s="1"/>
  <c r="E326" i="9"/>
  <c r="E329" i="9" s="1"/>
  <c r="K326" i="9"/>
  <c r="K329" i="9" s="1"/>
  <c r="J326" i="9"/>
  <c r="J329" i="9" s="1"/>
  <c r="F326" i="9"/>
  <c r="F329" i="9" s="1"/>
  <c r="I326" i="9"/>
  <c r="I329" i="9" s="1"/>
  <c r="P326" i="9"/>
  <c r="N329" i="9"/>
  <c r="P329" i="9" s="1"/>
  <c r="D322" i="9" l="1"/>
  <c r="T322" i="9" s="1"/>
  <c r="B334" i="9" l="1"/>
  <c r="C333" i="9"/>
  <c r="D333" i="9" l="1"/>
  <c r="T333" i="9" s="1"/>
  <c r="C334" i="9"/>
  <c r="D334" i="9" s="1"/>
  <c r="T334" i="9" s="1"/>
  <c r="B335" i="9"/>
  <c r="C335" i="9" l="1"/>
  <c r="B336" i="9"/>
  <c r="C336" i="9" l="1"/>
  <c r="B337" i="9"/>
  <c r="D335" i="9"/>
  <c r="T335" i="9" s="1"/>
  <c r="D336" i="9" l="1"/>
  <c r="T336" i="9" s="1"/>
  <c r="B338" i="9"/>
  <c r="C337" i="9"/>
  <c r="D337" i="9" l="1"/>
  <c r="T337" i="9" s="1"/>
  <c r="B339" i="9"/>
  <c r="B340" i="9" s="1"/>
  <c r="C338" i="9"/>
  <c r="D338" i="9" l="1"/>
  <c r="T338" i="9" s="1"/>
  <c r="C339" i="9"/>
  <c r="Q333" i="9"/>
  <c r="C340" i="9" l="1"/>
  <c r="D340" i="9" s="1"/>
  <c r="T340" i="9" s="1"/>
  <c r="B341" i="9"/>
  <c r="D339" i="9"/>
  <c r="T339" i="9" s="1"/>
  <c r="C341" i="9" l="1"/>
  <c r="B342" i="9"/>
  <c r="C342" i="9" l="1"/>
  <c r="D342" i="9" s="1"/>
  <c r="T342" i="9" s="1"/>
  <c r="B343" i="9"/>
  <c r="D341" i="9"/>
  <c r="T341" i="9" s="1"/>
  <c r="C343" i="9" l="1"/>
  <c r="D343" i="9" s="1"/>
  <c r="T343" i="9" s="1"/>
  <c r="B344" i="9"/>
  <c r="C344" i="9" l="1"/>
  <c r="D344" i="9" s="1"/>
  <c r="T344" i="9" s="1"/>
  <c r="B345" i="9"/>
  <c r="C345" i="9" l="1"/>
  <c r="D345" i="9" s="1"/>
  <c r="T345" i="9" s="1"/>
  <c r="B346" i="9"/>
  <c r="B347" i="9" l="1"/>
  <c r="C346" i="9"/>
  <c r="D346" i="9" s="1"/>
  <c r="T346" i="9" s="1"/>
  <c r="Q340" i="9"/>
  <c r="C347" i="9" l="1"/>
  <c r="D347" i="9" s="1"/>
  <c r="T347" i="9" s="1"/>
  <c r="B348" i="9"/>
  <c r="B349" i="9" l="1"/>
  <c r="C348" i="9"/>
  <c r="D348" i="9" s="1"/>
  <c r="T348" i="9" s="1"/>
  <c r="B350" i="9" l="1"/>
  <c r="C349" i="9"/>
  <c r="D349" i="9" s="1"/>
  <c r="T349" i="9" s="1"/>
  <c r="B351" i="9" l="1"/>
  <c r="C350" i="9"/>
  <c r="D350" i="9" s="1"/>
  <c r="T350" i="9" s="1"/>
  <c r="C351" i="9" l="1"/>
  <c r="D351" i="9" s="1"/>
  <c r="T351" i="9" s="1"/>
  <c r="B352" i="9"/>
  <c r="B353" i="9" l="1"/>
  <c r="C352" i="9"/>
  <c r="D352" i="9" s="1"/>
  <c r="T352" i="9" s="1"/>
  <c r="Q347" i="9" l="1"/>
  <c r="B354" i="9"/>
  <c r="C353" i="9"/>
  <c r="D353" i="9" s="1"/>
  <c r="T353" i="9" s="1"/>
  <c r="B355" i="9" l="1"/>
  <c r="C354" i="9"/>
  <c r="D354" i="9" s="1"/>
  <c r="T354" i="9" s="1"/>
  <c r="B356" i="9" l="1"/>
  <c r="C355" i="9"/>
  <c r="D355" i="9" s="1"/>
  <c r="T355" i="9" s="1"/>
  <c r="B357" i="9" l="1"/>
  <c r="C356" i="9"/>
  <c r="D356" i="9" s="1"/>
  <c r="T356" i="9" s="1"/>
  <c r="B358" i="9" l="1"/>
  <c r="C357" i="9"/>
  <c r="D357" i="9" s="1"/>
  <c r="T357" i="9" s="1"/>
  <c r="B359" i="9" l="1"/>
  <c r="C358" i="9"/>
  <c r="D358" i="9" s="1"/>
  <c r="T358" i="9" s="1"/>
  <c r="C359" i="9" l="1"/>
  <c r="D359" i="9" s="1"/>
  <c r="T359" i="9" s="1"/>
  <c r="B360" i="9"/>
  <c r="B361" i="9" l="1"/>
  <c r="C360" i="9"/>
  <c r="D360" i="9" s="1"/>
  <c r="T360" i="9" s="1"/>
  <c r="Q354" i="9"/>
  <c r="B362" i="9" l="1"/>
  <c r="C361" i="9"/>
  <c r="D361" i="9" s="1"/>
  <c r="T361" i="9" s="1"/>
  <c r="B363" i="9" l="1"/>
  <c r="C362" i="9"/>
  <c r="D362" i="9" s="1"/>
  <c r="T362" i="9" s="1"/>
  <c r="B364" i="9" l="1"/>
  <c r="C363" i="9"/>
  <c r="D363" i="9" s="1"/>
  <c r="T363" i="9" s="1"/>
  <c r="B365" i="9" l="1"/>
  <c r="C364" i="9"/>
  <c r="D364" i="9" s="1"/>
  <c r="T364" i="9" s="1"/>
  <c r="B366" i="9" l="1"/>
  <c r="C365" i="9"/>
  <c r="D365" i="9" s="1"/>
  <c r="T365" i="9" s="1"/>
  <c r="B367" i="9" l="1"/>
  <c r="C366" i="9"/>
  <c r="D366" i="9" s="1"/>
  <c r="T366" i="9" s="1"/>
  <c r="B368" i="9" l="1"/>
  <c r="C367" i="9"/>
  <c r="D367" i="9" s="1"/>
  <c r="T367" i="9" s="1"/>
  <c r="Q361" i="9"/>
  <c r="N373" i="9" l="1"/>
  <c r="L373" i="9"/>
  <c r="L376" i="9" s="1"/>
  <c r="B369" i="9"/>
  <c r="C368" i="9"/>
  <c r="D368" i="9" s="1"/>
  <c r="T368" i="9" s="1"/>
  <c r="C369" i="9" l="1"/>
  <c r="B380" i="9" s="1"/>
  <c r="F373" i="9"/>
  <c r="F376" i="9" s="1"/>
  <c r="J373" i="9"/>
  <c r="J376" i="9" s="1"/>
  <c r="I373" i="9"/>
  <c r="I376" i="9" s="1"/>
  <c r="E373" i="9"/>
  <c r="E376" i="9" s="1"/>
  <c r="H373" i="9"/>
  <c r="H376" i="9" s="1"/>
  <c r="K373" i="9"/>
  <c r="K376" i="9" s="1"/>
  <c r="G373" i="9"/>
  <c r="G376" i="9" s="1"/>
  <c r="P373" i="9"/>
  <c r="N376" i="9"/>
  <c r="P376" i="9" s="1"/>
  <c r="D369" i="9" l="1"/>
  <c r="T369" i="9" s="1"/>
  <c r="B381" i="9" l="1"/>
  <c r="C380" i="9"/>
  <c r="D380" i="9" l="1"/>
  <c r="T380" i="9" s="1"/>
  <c r="C381" i="9"/>
  <c r="D381" i="9" s="1"/>
  <c r="T381" i="9" s="1"/>
  <c r="B382" i="9"/>
  <c r="B383" i="9" l="1"/>
  <c r="C382" i="9"/>
  <c r="D382" i="9" l="1"/>
  <c r="T382" i="9" s="1"/>
  <c r="B384" i="9"/>
  <c r="C383" i="9"/>
  <c r="D383" i="9" s="1"/>
  <c r="T383" i="9" s="1"/>
  <c r="B385" i="9" l="1"/>
  <c r="C384" i="9"/>
  <c r="D384" i="9" l="1"/>
  <c r="T384" i="9" s="1"/>
  <c r="B386" i="9"/>
  <c r="B387" i="9" s="1"/>
  <c r="C385" i="9"/>
  <c r="D385" i="9" s="1"/>
  <c r="T385" i="9" s="1"/>
  <c r="C386" i="9" l="1"/>
  <c r="Q380" i="9"/>
  <c r="D386" i="9" l="1"/>
  <c r="T386" i="9" s="1"/>
  <c r="B388" i="9"/>
  <c r="C387" i="9"/>
  <c r="D387" i="9" s="1"/>
  <c r="T387" i="9" s="1"/>
  <c r="C388" i="9" l="1"/>
  <c r="D388" i="9" s="1"/>
  <c r="T388" i="9" s="1"/>
  <c r="B389" i="9"/>
  <c r="C389" i="9" l="1"/>
  <c r="D389" i="9" s="1"/>
  <c r="T389" i="9" s="1"/>
  <c r="B390" i="9"/>
  <c r="C390" i="9" l="1"/>
  <c r="D390" i="9" s="1"/>
  <c r="T390" i="9" s="1"/>
  <c r="B391" i="9"/>
  <c r="C391" i="9" l="1"/>
  <c r="D391" i="9" s="1"/>
  <c r="T391" i="9" s="1"/>
  <c r="B392" i="9"/>
  <c r="C392" i="9" l="1"/>
  <c r="D392" i="9" s="1"/>
  <c r="T392" i="9" s="1"/>
  <c r="B393" i="9"/>
  <c r="Q387" i="9" s="1"/>
  <c r="C393" i="9" l="1"/>
  <c r="D393" i="9" s="1"/>
  <c r="T393" i="9" s="1"/>
  <c r="B394" i="9"/>
  <c r="B395" i="9" l="1"/>
  <c r="C394" i="9"/>
  <c r="D394" i="9" s="1"/>
  <c r="T394" i="9" s="1"/>
  <c r="C395" i="9" l="1"/>
  <c r="D395" i="9" s="1"/>
  <c r="T395" i="9" s="1"/>
  <c r="B396" i="9"/>
  <c r="B397" i="9" l="1"/>
  <c r="C396" i="9"/>
  <c r="D396" i="9" s="1"/>
  <c r="T396" i="9" s="1"/>
  <c r="C397" i="9" l="1"/>
  <c r="D397" i="9" s="1"/>
  <c r="T397" i="9" s="1"/>
  <c r="B398" i="9"/>
  <c r="B399" i="9" l="1"/>
  <c r="C398" i="9"/>
  <c r="D398" i="9" s="1"/>
  <c r="T398" i="9" s="1"/>
  <c r="C399" i="9" l="1"/>
  <c r="D399" i="9" s="1"/>
  <c r="T399" i="9" s="1"/>
  <c r="B400" i="9"/>
  <c r="Q394" i="9" l="1"/>
  <c r="B401" i="9"/>
  <c r="C400" i="9"/>
  <c r="D400" i="9" s="1"/>
  <c r="T400" i="9" s="1"/>
  <c r="B402" i="9" l="1"/>
  <c r="C401" i="9"/>
  <c r="D401" i="9" s="1"/>
  <c r="T401" i="9" s="1"/>
  <c r="C402" i="9" l="1"/>
  <c r="D402" i="9" s="1"/>
  <c r="T402" i="9" s="1"/>
  <c r="B403" i="9"/>
  <c r="C403" i="9" l="1"/>
  <c r="D403" i="9" s="1"/>
  <c r="T403" i="9" s="1"/>
  <c r="B404" i="9"/>
  <c r="B405" i="9" l="1"/>
  <c r="C404" i="9"/>
  <c r="D404" i="9" s="1"/>
  <c r="T404" i="9" s="1"/>
  <c r="B406" i="9" l="1"/>
  <c r="C405" i="9"/>
  <c r="D405" i="9" s="1"/>
  <c r="T405" i="9" s="1"/>
  <c r="B407" i="9" l="1"/>
  <c r="C406" i="9"/>
  <c r="D406" i="9" s="1"/>
  <c r="T406" i="9" s="1"/>
  <c r="C407" i="9" l="1"/>
  <c r="D407" i="9" s="1"/>
  <c r="T407" i="9" s="1"/>
  <c r="B408" i="9"/>
  <c r="Q401" i="9"/>
  <c r="B409" i="9" l="1"/>
  <c r="C408" i="9"/>
  <c r="D408" i="9" s="1"/>
  <c r="T408" i="9" s="1"/>
  <c r="B410" i="9" l="1"/>
  <c r="C409" i="9"/>
  <c r="D409" i="9" s="1"/>
  <c r="T409" i="9" s="1"/>
  <c r="C410" i="9" l="1"/>
  <c r="D410" i="9" s="1"/>
  <c r="T410" i="9" s="1"/>
  <c r="B411" i="9"/>
  <c r="B412" i="9" l="1"/>
  <c r="C411" i="9"/>
  <c r="D411" i="9" s="1"/>
  <c r="T411" i="9" s="1"/>
  <c r="C412" i="9" l="1"/>
  <c r="D412" i="9" s="1"/>
  <c r="T412" i="9" s="1"/>
  <c r="B413" i="9"/>
  <c r="B414" i="9" l="1"/>
  <c r="C413" i="9"/>
  <c r="D413" i="9" s="1"/>
  <c r="T413" i="9" s="1"/>
  <c r="B415" i="9" l="1"/>
  <c r="C414" i="9"/>
  <c r="D414" i="9" s="1"/>
  <c r="T414" i="9" s="1"/>
  <c r="Q408" i="9"/>
  <c r="L420" i="9" l="1"/>
  <c r="L423" i="9" s="1"/>
  <c r="N420" i="9"/>
  <c r="B416" i="9"/>
  <c r="C415" i="9"/>
  <c r="D415" i="9" s="1"/>
  <c r="T415" i="9" s="1"/>
  <c r="C416" i="9" l="1"/>
  <c r="B427" i="9" s="1"/>
  <c r="H420" i="9"/>
  <c r="H423" i="9" s="1"/>
  <c r="E420" i="9"/>
  <c r="E423" i="9" s="1"/>
  <c r="G420" i="9"/>
  <c r="G423" i="9" s="1"/>
  <c r="J420" i="9"/>
  <c r="J423" i="9" s="1"/>
  <c r="K420" i="9"/>
  <c r="K423" i="9" s="1"/>
  <c r="F420" i="9"/>
  <c r="F423" i="9" s="1"/>
  <c r="I420" i="9"/>
  <c r="I423" i="9" s="1"/>
  <c r="P420" i="9"/>
  <c r="N423" i="9"/>
  <c r="P423" i="9" s="1"/>
  <c r="D416" i="9" l="1"/>
  <c r="T416" i="9" s="1"/>
  <c r="B428" i="9" l="1"/>
  <c r="C427" i="9"/>
  <c r="D427" i="9" l="1"/>
  <c r="T427" i="9" s="1"/>
  <c r="C428" i="9"/>
  <c r="D428" i="9" s="1"/>
  <c r="T428" i="9" s="1"/>
  <c r="B429" i="9"/>
  <c r="C429" i="9" l="1"/>
  <c r="B430" i="9"/>
  <c r="D429" i="9" l="1"/>
  <c r="T429" i="9" s="1"/>
  <c r="B431" i="9"/>
  <c r="C430" i="9"/>
  <c r="D430" i="9" l="1"/>
  <c r="T430" i="9" s="1"/>
  <c r="B432" i="9"/>
  <c r="C431" i="9"/>
  <c r="D431" i="9" l="1"/>
  <c r="T431" i="9" s="1"/>
  <c r="B433" i="9"/>
  <c r="B434" i="9" s="1"/>
  <c r="C432" i="9"/>
  <c r="D432" i="9" l="1"/>
  <c r="T432" i="9" s="1"/>
  <c r="Q427" i="9"/>
  <c r="C433" i="9"/>
  <c r="D433" i="9" l="1"/>
  <c r="T433" i="9" s="1"/>
  <c r="C434" i="9"/>
  <c r="D434" i="9" s="1"/>
  <c r="T434" i="9" s="1"/>
  <c r="B435" i="9"/>
  <c r="B436" i="9" l="1"/>
  <c r="C435" i="9"/>
  <c r="D435" i="9" s="1"/>
  <c r="T435" i="9" s="1"/>
  <c r="B437" i="9" l="1"/>
  <c r="C436" i="9"/>
  <c r="D436" i="9" s="1"/>
  <c r="T436" i="9" s="1"/>
  <c r="C437" i="9" l="1"/>
  <c r="D437" i="9" s="1"/>
  <c r="T437" i="9" s="1"/>
  <c r="B438" i="9"/>
  <c r="C438" i="9" l="1"/>
  <c r="D438" i="9" s="1"/>
  <c r="T438" i="9" s="1"/>
  <c r="B439" i="9"/>
  <c r="B440" i="9" l="1"/>
  <c r="C439" i="9"/>
  <c r="D439" i="9" s="1"/>
  <c r="T439" i="9" s="1"/>
  <c r="B441" i="9" l="1"/>
  <c r="C440" i="9"/>
  <c r="D440" i="9" s="1"/>
  <c r="T440" i="9" s="1"/>
  <c r="Q434" i="9"/>
  <c r="B442" i="9" l="1"/>
  <c r="C441" i="9"/>
  <c r="D441" i="9" s="1"/>
  <c r="T441" i="9" s="1"/>
  <c r="C442" i="9" l="1"/>
  <c r="D442" i="9" s="1"/>
  <c r="T442" i="9" s="1"/>
  <c r="B443" i="9"/>
  <c r="B444" i="9" l="1"/>
  <c r="C443" i="9"/>
  <c r="D443" i="9" s="1"/>
  <c r="T443" i="9" s="1"/>
  <c r="C444" i="9" l="1"/>
  <c r="D444" i="9" s="1"/>
  <c r="T444" i="9" s="1"/>
  <c r="B445" i="9"/>
  <c r="C445" i="9" l="1"/>
  <c r="D445" i="9" s="1"/>
  <c r="T445" i="9" s="1"/>
  <c r="B446" i="9"/>
  <c r="B447" i="9" l="1"/>
  <c r="C446" i="9"/>
  <c r="D446" i="9" s="1"/>
  <c r="T446" i="9" s="1"/>
  <c r="Q441" i="9" l="1"/>
  <c r="C447" i="9"/>
  <c r="D447" i="9" s="1"/>
  <c r="T447" i="9" s="1"/>
  <c r="B448" i="9"/>
  <c r="B449" i="9" l="1"/>
  <c r="C448" i="9"/>
  <c r="D448" i="9" s="1"/>
  <c r="T448" i="9" s="1"/>
  <c r="B450" i="9" l="1"/>
  <c r="C449" i="9"/>
  <c r="D449" i="9" s="1"/>
  <c r="T449" i="9" s="1"/>
  <c r="C450" i="9" l="1"/>
  <c r="D450" i="9" s="1"/>
  <c r="T450" i="9" s="1"/>
  <c r="B451" i="9"/>
  <c r="B452" i="9" l="1"/>
  <c r="C451" i="9"/>
  <c r="D451" i="9" s="1"/>
  <c r="T451" i="9" s="1"/>
  <c r="C452" i="9" l="1"/>
  <c r="D452" i="9" s="1"/>
  <c r="T452" i="9" s="1"/>
  <c r="B453" i="9"/>
  <c r="C453" i="9" l="1"/>
  <c r="D453" i="9" s="1"/>
  <c r="T453" i="9" s="1"/>
  <c r="B454" i="9"/>
  <c r="B455" i="9" l="1"/>
  <c r="C454" i="9"/>
  <c r="D454" i="9" s="1"/>
  <c r="T454" i="9" s="1"/>
  <c r="Q448" i="9"/>
  <c r="C455" i="9" l="1"/>
  <c r="D455" i="9" s="1"/>
  <c r="T455" i="9" s="1"/>
  <c r="B456" i="9"/>
  <c r="B457" i="9" l="1"/>
  <c r="C456" i="9"/>
  <c r="D456" i="9" s="1"/>
  <c r="T456" i="9" s="1"/>
  <c r="B458" i="9" l="1"/>
  <c r="C457" i="9"/>
  <c r="D457" i="9" s="1"/>
  <c r="T457" i="9" s="1"/>
  <c r="B459" i="9" l="1"/>
  <c r="C458" i="9"/>
  <c r="D458" i="9" s="1"/>
  <c r="T458" i="9" s="1"/>
  <c r="B460" i="9" l="1"/>
  <c r="C459" i="9"/>
  <c r="D459" i="9" s="1"/>
  <c r="T459" i="9" s="1"/>
  <c r="C460" i="9" l="1"/>
  <c r="D460" i="9" s="1"/>
  <c r="T460" i="9" s="1"/>
  <c r="B461" i="9"/>
  <c r="B462" i="9" l="1"/>
  <c r="C461" i="9"/>
  <c r="D461" i="9" s="1"/>
  <c r="T461" i="9" s="1"/>
  <c r="Q455" i="9"/>
  <c r="L467" i="9" l="1"/>
  <c r="L470" i="9" s="1"/>
  <c r="N467" i="9"/>
  <c r="C462" i="9"/>
  <c r="D462" i="9" s="1"/>
  <c r="T462" i="9" s="1"/>
  <c r="B463" i="9"/>
  <c r="C463" i="9" l="1"/>
  <c r="B474" i="9" s="1"/>
  <c r="J467" i="9"/>
  <c r="J470" i="9" s="1"/>
  <c r="I467" i="9"/>
  <c r="I470" i="9" s="1"/>
  <c r="E467" i="9"/>
  <c r="E470" i="9" s="1"/>
  <c r="H467" i="9"/>
  <c r="H470" i="9" s="1"/>
  <c r="G467" i="9"/>
  <c r="G470" i="9" s="1"/>
  <c r="K467" i="9"/>
  <c r="K470" i="9" s="1"/>
  <c r="F467" i="9"/>
  <c r="F470" i="9" s="1"/>
  <c r="P467" i="9"/>
  <c r="N470" i="9"/>
  <c r="D463" i="9" l="1"/>
  <c r="T463" i="9" s="1"/>
  <c r="P470" i="9"/>
  <c r="B475" i="9" l="1"/>
  <c r="C474" i="9"/>
  <c r="D474" i="9" l="1"/>
  <c r="T474" i="9" s="1"/>
  <c r="B476" i="9"/>
  <c r="C475" i="9"/>
  <c r="D475" i="9" s="1"/>
  <c r="T475" i="9" s="1"/>
  <c r="B477" i="9" l="1"/>
  <c r="C476" i="9"/>
  <c r="D476" i="9" l="1"/>
  <c r="T476" i="9" s="1"/>
  <c r="C477" i="9"/>
  <c r="D477" i="9" s="1"/>
  <c r="T477" i="9" s="1"/>
  <c r="B478" i="9"/>
  <c r="B479" i="9" l="1"/>
  <c r="C478" i="9"/>
  <c r="D478" i="9" l="1"/>
  <c r="T478" i="9" s="1"/>
  <c r="B480" i="9"/>
  <c r="B481" i="9" s="1"/>
  <c r="C479" i="9"/>
  <c r="D479" i="9" s="1"/>
  <c r="T479" i="9" s="1"/>
  <c r="C480" i="9" l="1"/>
  <c r="Q474" i="9"/>
  <c r="B482" i="9" l="1"/>
  <c r="C481" i="9"/>
  <c r="D481" i="9" s="1"/>
  <c r="T481" i="9" s="1"/>
  <c r="D480" i="9"/>
  <c r="T480" i="9" s="1"/>
  <c r="B483" i="9" l="1"/>
  <c r="C482" i="9"/>
  <c r="D482" i="9" s="1"/>
  <c r="T482" i="9" s="1"/>
  <c r="C483" i="9" l="1"/>
  <c r="D483" i="9" s="1"/>
  <c r="T483" i="9" s="1"/>
  <c r="B484" i="9"/>
  <c r="B485" i="9" l="1"/>
  <c r="C484" i="9"/>
  <c r="D484" i="9" s="1"/>
  <c r="T484" i="9" s="1"/>
  <c r="B486" i="9" l="1"/>
  <c r="C485" i="9"/>
  <c r="D485" i="9" s="1"/>
  <c r="T485" i="9" s="1"/>
  <c r="B487" i="9" l="1"/>
  <c r="C486" i="9"/>
  <c r="D486" i="9" s="1"/>
  <c r="T486" i="9" s="1"/>
  <c r="C487" i="9" l="1"/>
  <c r="D487" i="9" s="1"/>
  <c r="T487" i="9" s="1"/>
  <c r="B488" i="9"/>
  <c r="Q481" i="9"/>
  <c r="B489" i="9" l="1"/>
  <c r="C488" i="9"/>
  <c r="D488" i="9" s="1"/>
  <c r="T488" i="9" s="1"/>
  <c r="C489" i="9" l="1"/>
  <c r="D489" i="9" s="1"/>
  <c r="T489" i="9" s="1"/>
  <c r="B490" i="9"/>
  <c r="C490" i="9" l="1"/>
  <c r="D490" i="9" s="1"/>
  <c r="T490" i="9" s="1"/>
  <c r="B491" i="9"/>
  <c r="B492" i="9" l="1"/>
  <c r="C491" i="9"/>
  <c r="D491" i="9" s="1"/>
  <c r="T491" i="9" s="1"/>
  <c r="B493" i="9" l="1"/>
  <c r="C492" i="9"/>
  <c r="D492" i="9" s="1"/>
  <c r="T492" i="9" s="1"/>
  <c r="B494" i="9" l="1"/>
  <c r="C493" i="9"/>
  <c r="D493" i="9" s="1"/>
  <c r="T493" i="9" s="1"/>
  <c r="B495" i="9" l="1"/>
  <c r="C494" i="9"/>
  <c r="D494" i="9" s="1"/>
  <c r="T494" i="9" s="1"/>
  <c r="Q488" i="9"/>
  <c r="B496" i="9" l="1"/>
  <c r="C495" i="9"/>
  <c r="D495" i="9" s="1"/>
  <c r="T495" i="9" s="1"/>
  <c r="B497" i="9" l="1"/>
  <c r="C496" i="9"/>
  <c r="D496" i="9" s="1"/>
  <c r="T496" i="9" s="1"/>
  <c r="C497" i="9" l="1"/>
  <c r="D497" i="9" s="1"/>
  <c r="T497" i="9" s="1"/>
  <c r="B498" i="9"/>
  <c r="B499" i="9" l="1"/>
  <c r="C498" i="9"/>
  <c r="D498" i="9" s="1"/>
  <c r="T498" i="9" s="1"/>
  <c r="B500" i="9" l="1"/>
  <c r="C499" i="9"/>
  <c r="D499" i="9" s="1"/>
  <c r="T499" i="9" s="1"/>
  <c r="C500" i="9" l="1"/>
  <c r="D500" i="9" s="1"/>
  <c r="T500" i="9" s="1"/>
  <c r="B501" i="9"/>
  <c r="C501" i="9" l="1"/>
  <c r="D501" i="9" s="1"/>
  <c r="T501" i="9" s="1"/>
  <c r="B502" i="9"/>
  <c r="Q495" i="9"/>
  <c r="C502" i="9" l="1"/>
  <c r="D502" i="9" s="1"/>
  <c r="T502" i="9" s="1"/>
  <c r="B503" i="9"/>
  <c r="C503" i="9" l="1"/>
  <c r="D503" i="9" s="1"/>
  <c r="T503" i="9" s="1"/>
  <c r="B504" i="9"/>
  <c r="C504" i="9" l="1"/>
  <c r="D504" i="9" s="1"/>
  <c r="T504" i="9" s="1"/>
  <c r="B505" i="9"/>
  <c r="C505" i="9" l="1"/>
  <c r="D505" i="9" s="1"/>
  <c r="T505" i="9" s="1"/>
  <c r="B506" i="9"/>
  <c r="B507" i="9" l="1"/>
  <c r="C506" i="9"/>
  <c r="D506" i="9" s="1"/>
  <c r="T506" i="9" s="1"/>
  <c r="B508" i="9" l="1"/>
  <c r="C507" i="9"/>
  <c r="D507" i="9" s="1"/>
  <c r="T507" i="9" s="1"/>
  <c r="Q502" i="9" l="1"/>
  <c r="C508" i="9"/>
  <c r="D508" i="9" s="1"/>
  <c r="T508" i="9" s="1"/>
  <c r="B509" i="9"/>
  <c r="B510" i="9" l="1"/>
  <c r="C509" i="9"/>
  <c r="D509" i="9" s="1"/>
  <c r="T509" i="9" s="1"/>
  <c r="N514" i="9"/>
  <c r="L514" i="9"/>
  <c r="L517" i="9" s="1"/>
  <c r="P514" i="9" l="1"/>
  <c r="N517" i="9"/>
  <c r="P517" i="9" s="1"/>
  <c r="C510" i="9"/>
  <c r="B521" i="9" s="1"/>
  <c r="H514" i="9"/>
  <c r="H517" i="9" s="1"/>
  <c r="F514" i="9"/>
  <c r="F517" i="9" s="1"/>
  <c r="J514" i="9"/>
  <c r="J517" i="9" s="1"/>
  <c r="I514" i="9"/>
  <c r="I517" i="9" s="1"/>
  <c r="G514" i="9"/>
  <c r="G517" i="9" s="1"/>
  <c r="E514" i="9"/>
  <c r="E517" i="9" s="1"/>
  <c r="K514" i="9"/>
  <c r="K517" i="9" s="1"/>
  <c r="D510" i="9" l="1"/>
  <c r="T510" i="9" s="1"/>
  <c r="C521" i="9" l="1"/>
  <c r="D521" i="9" s="1"/>
  <c r="T521" i="9" s="1"/>
  <c r="B522" i="9"/>
  <c r="B523" i="9" l="1"/>
  <c r="C522" i="9"/>
  <c r="D522" i="9" s="1"/>
  <c r="T522" i="9" s="1"/>
  <c r="B524" i="9" l="1"/>
  <c r="C523" i="9"/>
  <c r="D523" i="9" s="1"/>
  <c r="T523" i="9" s="1"/>
  <c r="B525" i="9" l="1"/>
  <c r="C524" i="9"/>
  <c r="D524" i="9" s="1"/>
  <c r="T524" i="9" s="1"/>
  <c r="B526" i="9" l="1"/>
  <c r="C525" i="9"/>
  <c r="D525" i="9" s="1"/>
  <c r="T525" i="9" s="1"/>
  <c r="B527" i="9" l="1"/>
  <c r="B528" i="9" s="1"/>
  <c r="C526" i="9"/>
  <c r="D526" i="9" s="1"/>
  <c r="T526" i="9" s="1"/>
  <c r="C527" i="9" l="1"/>
  <c r="D527" i="9" s="1"/>
  <c r="T527" i="9" s="1"/>
  <c r="Q521" i="9"/>
  <c r="C528" i="9" l="1"/>
  <c r="D528" i="9" s="1"/>
  <c r="T528" i="9" s="1"/>
  <c r="B529" i="9"/>
  <c r="C529" i="9" l="1"/>
  <c r="D529" i="9" s="1"/>
  <c r="T529" i="9" s="1"/>
  <c r="B530" i="9"/>
  <c r="C530" i="9" l="1"/>
  <c r="D530" i="9" s="1"/>
  <c r="T530" i="9" s="1"/>
  <c r="B531" i="9"/>
  <c r="B532" i="9" l="1"/>
  <c r="C531" i="9"/>
  <c r="D531" i="9" s="1"/>
  <c r="T531" i="9" s="1"/>
  <c r="C532" i="9" l="1"/>
  <c r="D532" i="9" s="1"/>
  <c r="T532" i="9" s="1"/>
  <c r="B533" i="9"/>
  <c r="B534" i="9" l="1"/>
  <c r="C533" i="9"/>
  <c r="D533" i="9" s="1"/>
  <c r="T533" i="9" s="1"/>
  <c r="C534" i="9" l="1"/>
  <c r="D534" i="9" s="1"/>
  <c r="T534" i="9" s="1"/>
  <c r="B535" i="9"/>
  <c r="Q528" i="9"/>
  <c r="C535" i="9" l="1"/>
  <c r="D535" i="9" s="1"/>
  <c r="T535" i="9" s="1"/>
  <c r="B536" i="9"/>
  <c r="B537" i="9" l="1"/>
  <c r="C536" i="9"/>
  <c r="D536" i="9" s="1"/>
  <c r="T536" i="9" s="1"/>
  <c r="B538" i="9" l="1"/>
  <c r="C537" i="9"/>
  <c r="D537" i="9" s="1"/>
  <c r="T537" i="9" s="1"/>
  <c r="C538" i="9" l="1"/>
  <c r="D538" i="9" s="1"/>
  <c r="T538" i="9" s="1"/>
  <c r="B539" i="9"/>
  <c r="B540" i="9" l="1"/>
  <c r="C539" i="9"/>
  <c r="D539" i="9" s="1"/>
  <c r="T539" i="9" s="1"/>
  <c r="C540" i="9" l="1"/>
  <c r="D540" i="9" s="1"/>
  <c r="T540" i="9" s="1"/>
  <c r="B541" i="9"/>
  <c r="C541" i="9" l="1"/>
  <c r="D541" i="9" s="1"/>
  <c r="T541" i="9" s="1"/>
  <c r="B542" i="9"/>
  <c r="Q535" i="9"/>
  <c r="B543" i="9" l="1"/>
  <c r="C542" i="9"/>
  <c r="D542" i="9" s="1"/>
  <c r="T542" i="9" s="1"/>
  <c r="B544" i="9" l="1"/>
  <c r="C543" i="9"/>
  <c r="D543" i="9" s="1"/>
  <c r="T543" i="9" s="1"/>
  <c r="B545" i="9" l="1"/>
  <c r="C544" i="9"/>
  <c r="D544" i="9" s="1"/>
  <c r="T544" i="9" s="1"/>
  <c r="B546" i="9" l="1"/>
  <c r="C545" i="9"/>
  <c r="D545" i="9" s="1"/>
  <c r="T545" i="9" s="1"/>
  <c r="C546" i="9" l="1"/>
  <c r="D546" i="9" s="1"/>
  <c r="T546" i="9" s="1"/>
  <c r="B547" i="9"/>
  <c r="Q542" i="9" l="1"/>
  <c r="C547" i="9"/>
  <c r="D547" i="9" s="1"/>
  <c r="T547" i="9" s="1"/>
  <c r="B548" i="9"/>
  <c r="B549" i="9" l="1"/>
  <c r="C548" i="9"/>
  <c r="D548" i="9" s="1"/>
  <c r="T548" i="9" s="1"/>
  <c r="C549" i="9" l="1"/>
  <c r="D549" i="9" s="1"/>
  <c r="T549" i="9" s="1"/>
  <c r="B550" i="9"/>
  <c r="B551" i="9" l="1"/>
  <c r="C550" i="9"/>
  <c r="D550" i="9" s="1"/>
  <c r="T550" i="9" s="1"/>
  <c r="B552" i="9" l="1"/>
  <c r="C551" i="9"/>
  <c r="D551" i="9" s="1"/>
  <c r="T551" i="9" s="1"/>
  <c r="C552" i="9" l="1"/>
  <c r="D552" i="9" s="1"/>
  <c r="T552" i="9" s="1"/>
  <c r="B553" i="9"/>
  <c r="C553" i="9" l="1"/>
  <c r="D553" i="9" s="1"/>
  <c r="T553" i="9" s="1"/>
  <c r="B554" i="9"/>
  <c r="C554" i="9" l="1"/>
  <c r="D554" i="9" s="1"/>
  <c r="T554" i="9" s="1"/>
  <c r="B555" i="9"/>
  <c r="C555" i="9" l="1"/>
  <c r="D555" i="9" s="1"/>
  <c r="T555" i="9" s="1"/>
  <c r="B556" i="9"/>
  <c r="Q549" i="9"/>
  <c r="N561" i="9" l="1"/>
  <c r="L561" i="9"/>
  <c r="L564" i="9" s="1"/>
  <c r="C556" i="9"/>
  <c r="D556" i="9" s="1"/>
  <c r="T556" i="9" s="1"/>
  <c r="B557" i="9"/>
  <c r="C557" i="9" l="1"/>
  <c r="D557" i="9" s="1"/>
  <c r="T557" i="9" s="1"/>
  <c r="K561" i="9"/>
  <c r="K564" i="9" s="1"/>
  <c r="I561" i="9"/>
  <c r="I564" i="9" s="1"/>
  <c r="H561" i="9"/>
  <c r="H564" i="9" s="1"/>
  <c r="F561" i="9"/>
  <c r="F564" i="9" s="1"/>
  <c r="J561" i="9"/>
  <c r="J564" i="9" s="1"/>
  <c r="E561" i="9"/>
  <c r="E564" i="9" s="1"/>
  <c r="G561" i="9"/>
  <c r="G564" i="9" s="1"/>
  <c r="P561" i="9"/>
  <c r="N564" i="9"/>
  <c r="P564" i="9" s="1"/>
</calcChain>
</file>

<file path=xl/comments1.xml><?xml version="1.0" encoding="utf-8"?>
<comments xmlns="http://schemas.openxmlformats.org/spreadsheetml/2006/main">
  <authors>
    <author>Administrator</author>
  </authors>
  <commentList>
    <comment ref="O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9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96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43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190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37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284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31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378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25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472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  <comment ref="O519" authorId="0" shapeId="0">
      <text>
        <r>
          <rPr>
            <sz val="9"/>
            <color indexed="81"/>
            <rFont val="MS P ゴシック"/>
            <family val="3"/>
            <charset val="128"/>
          </rPr>
          <t>次月16日までに提出</t>
        </r>
      </text>
    </comment>
  </commentList>
</comments>
</file>

<file path=xl/sharedStrings.xml><?xml version="1.0" encoding="utf-8"?>
<sst xmlns="http://schemas.openxmlformats.org/spreadsheetml/2006/main" count="498" uniqueCount="71">
  <si>
    <t>工事件名</t>
    <rPh sb="0" eb="4">
      <t>コウジケンメイ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</si>
  <si>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</si>
  <si>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</si>
  <si>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</si>
  <si>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</si>
  <si>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</si>
  <si>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西暦</t>
    <rPh sb="0" eb="2">
      <t>セイレキ</t>
    </rPh>
    <phoneticPr fontId="1"/>
  </si>
  <si>
    <t>実施</t>
    <rPh sb="0" eb="2">
      <t>ジッシ</t>
    </rPh>
    <phoneticPr fontId="1"/>
  </si>
  <si>
    <t>夏季休暇</t>
    <rPh sb="0" eb="4">
      <t>カキキュウカ</t>
    </rPh>
    <phoneticPr fontId="1"/>
  </si>
  <si>
    <t>振替休日</t>
    <rPh sb="0" eb="2">
      <t>フリカエ</t>
    </rPh>
    <rPh sb="2" eb="4">
      <t>キュウジツ</t>
    </rPh>
    <phoneticPr fontId="1"/>
  </si>
  <si>
    <t>契約日</t>
    <rPh sb="0" eb="2">
      <t>ケイヤク</t>
    </rPh>
    <rPh sb="2" eb="3">
      <t>ビ</t>
    </rPh>
    <phoneticPr fontId="1"/>
  </si>
  <si>
    <t>月</t>
    <rPh sb="0" eb="1">
      <t>ガツ</t>
    </rPh>
    <phoneticPr fontId="1"/>
  </si>
  <si>
    <t>工事完成期限</t>
    <rPh sb="0" eb="2">
      <t>コウジ</t>
    </rPh>
    <rPh sb="2" eb="4">
      <t>カンセイ</t>
    </rPh>
    <rPh sb="4" eb="6">
      <t>キゲン</t>
    </rPh>
    <phoneticPr fontId="1"/>
  </si>
  <si>
    <t>休日</t>
    <rPh sb="0" eb="2">
      <t>キュウジツ</t>
    </rPh>
    <phoneticPr fontId="1"/>
  </si>
  <si>
    <t>年末年始休暇</t>
    <rPh sb="0" eb="2">
      <t>ネンマツ</t>
    </rPh>
    <rPh sb="2" eb="4">
      <t>ネンシ</t>
    </rPh>
    <rPh sb="4" eb="6">
      <t>キュウカ</t>
    </rPh>
    <phoneticPr fontId="1"/>
  </si>
  <si>
    <t>工場製作</t>
    <rPh sb="0" eb="4">
      <t>コウジョウセイサク</t>
    </rPh>
    <phoneticPr fontId="1"/>
  </si>
  <si>
    <t>一時中止</t>
    <rPh sb="0" eb="4">
      <t>イチジチュウシ</t>
    </rPh>
    <phoneticPr fontId="1"/>
  </si>
  <si>
    <t>振替作業</t>
    <rPh sb="0" eb="2">
      <t>フリカエ</t>
    </rPh>
    <rPh sb="2" eb="4">
      <t>サギョウ</t>
    </rPh>
    <phoneticPr fontId="1"/>
  </si>
  <si>
    <t>作業日</t>
    <rPh sb="0" eb="2">
      <t>サギョウ</t>
    </rPh>
    <rPh sb="2" eb="3">
      <t>ビ</t>
    </rPh>
    <phoneticPr fontId="1"/>
  </si>
  <si>
    <t>振替作業日</t>
    <rPh sb="0" eb="5">
      <t>フリカエサギョウビ</t>
    </rPh>
    <phoneticPr fontId="1"/>
  </si>
  <si>
    <t>選択肢</t>
    <rPh sb="0" eb="3">
      <t>センタクシ</t>
    </rPh>
    <phoneticPr fontId="1"/>
  </si>
  <si>
    <t>振替休日</t>
    <rPh sb="0" eb="4">
      <t>フリカエキュウジツ</t>
    </rPh>
    <phoneticPr fontId="1"/>
  </si>
  <si>
    <t>発注者</t>
    <rPh sb="0" eb="3">
      <t>ハッチュウシャ</t>
    </rPh>
    <phoneticPr fontId="1"/>
  </si>
  <si>
    <t>受注者</t>
    <rPh sb="0" eb="3">
      <t>ジュチュウシャ</t>
    </rPh>
    <phoneticPr fontId="1"/>
  </si>
  <si>
    <t>日</t>
    <rPh sb="0" eb="1">
      <t>ヒ</t>
    </rPh>
    <phoneticPr fontId="1"/>
  </si>
  <si>
    <t>備考</t>
    <rPh sb="0" eb="2">
      <t>ビコウ</t>
    </rPh>
    <phoneticPr fontId="1"/>
  </si>
  <si>
    <t>※黄色のセルを記入してください</t>
    <rPh sb="1" eb="3">
      <t>キイロ</t>
    </rPh>
    <rPh sb="7" eb="9">
      <t>キニュウ</t>
    </rPh>
    <phoneticPr fontId="9"/>
  </si>
  <si>
    <t>当月実績　小計</t>
    <rPh sb="0" eb="2">
      <t>トウゲツ</t>
    </rPh>
    <rPh sb="2" eb="4">
      <t>ジッセキ</t>
    </rPh>
    <rPh sb="5" eb="7">
      <t>ショウケイ</t>
    </rPh>
    <phoneticPr fontId="9"/>
  </si>
  <si>
    <t>〇〇局〇〇課</t>
    <phoneticPr fontId="1"/>
  </si>
  <si>
    <t>〇〇工事</t>
    <phoneticPr fontId="1"/>
  </si>
  <si>
    <t>○○建設株式会社</t>
    <phoneticPr fontId="1"/>
  </si>
  <si>
    <t>休</t>
    <rPh sb="0" eb="1">
      <t>キュウ</t>
    </rPh>
    <phoneticPr fontId="1"/>
  </si>
  <si>
    <t>振作</t>
    <rPh sb="0" eb="2">
      <t>シンサクサク</t>
    </rPh>
    <phoneticPr fontId="1"/>
  </si>
  <si>
    <t>振休</t>
    <rPh sb="0" eb="2">
      <t>フリキュウ</t>
    </rPh>
    <phoneticPr fontId="1"/>
  </si>
  <si>
    <t>年末</t>
    <rPh sb="0" eb="2">
      <t>ネンマツ</t>
    </rPh>
    <phoneticPr fontId="1"/>
  </si>
  <si>
    <t>夏休</t>
    <rPh sb="0" eb="2">
      <t>ナツキュウ</t>
    </rPh>
    <phoneticPr fontId="1"/>
  </si>
  <si>
    <t>工場</t>
    <rPh sb="0" eb="2">
      <t>コウジョウ</t>
    </rPh>
    <phoneticPr fontId="1"/>
  </si>
  <si>
    <t>中止</t>
    <rPh sb="0" eb="2">
      <t>チュウシ</t>
    </rPh>
    <phoneticPr fontId="1"/>
  </si>
  <si>
    <t>提出日</t>
    <rPh sb="0" eb="3">
      <t>テイシュツビ</t>
    </rPh>
    <phoneticPr fontId="1"/>
  </si>
  <si>
    <t>当月実績　内訳</t>
    <rPh sb="0" eb="2">
      <t>トウゲツ</t>
    </rPh>
    <rPh sb="2" eb="4">
      <t>ジッセキ</t>
    </rPh>
    <rPh sb="5" eb="7">
      <t>ウチワケ</t>
    </rPh>
    <phoneticPr fontId="1"/>
  </si>
  <si>
    <t>累計</t>
    <rPh sb="0" eb="2">
      <t>ルイケイ</t>
    </rPh>
    <phoneticPr fontId="9"/>
  </si>
  <si>
    <t>休日情報</t>
    <rPh sb="0" eb="2">
      <t>キュウジツ</t>
    </rPh>
    <rPh sb="2" eb="4">
      <t>ジョウホウ</t>
    </rPh>
    <phoneticPr fontId="1"/>
  </si>
  <si>
    <t>曜日</t>
    <rPh sb="0" eb="2">
      <t>ヨウビ</t>
    </rPh>
    <phoneticPr fontId="1"/>
  </si>
  <si>
    <t>土</t>
  </si>
  <si>
    <t>日</t>
  </si>
  <si>
    <r>
      <t>現場着工日</t>
    </r>
    <r>
      <rPr>
        <vertAlign val="superscript"/>
        <sz val="11"/>
        <color theme="1"/>
        <rFont val="游ゴシック"/>
        <family val="3"/>
        <charset val="128"/>
        <scheme val="minor"/>
      </rPr>
      <t>※1</t>
    </r>
    <rPh sb="0" eb="2">
      <t>ゲンバ</t>
    </rPh>
    <rPh sb="2" eb="5">
      <t>チャッコウビ</t>
    </rPh>
    <phoneticPr fontId="1"/>
  </si>
  <si>
    <r>
      <t>工事完成日</t>
    </r>
    <r>
      <rPr>
        <vertAlign val="superscript"/>
        <sz val="11"/>
        <color theme="1"/>
        <rFont val="游ゴシック"/>
        <family val="3"/>
        <charset val="128"/>
        <scheme val="minor"/>
      </rPr>
      <t>※2</t>
    </r>
    <rPh sb="0" eb="5">
      <t>コウジカンセイビ</t>
    </rPh>
    <phoneticPr fontId="1"/>
  </si>
  <si>
    <t>※1　現場着工日：現場事務所の設置、資機材の搬入または仮設工事の開始等、現場で作業を開始する日
※2　工事完成日：現場で作業を完了する日（完成日が未定の場合は完成期限を記入）</t>
    <phoneticPr fontId="1"/>
  </si>
  <si>
    <r>
      <t>法定休日・所定休日</t>
    </r>
    <r>
      <rPr>
        <vertAlign val="superscript"/>
        <sz val="11"/>
        <color theme="1"/>
        <rFont val="游ゴシック"/>
        <family val="3"/>
        <charset val="128"/>
        <scheme val="minor"/>
      </rPr>
      <t>※3</t>
    </r>
    <rPh sb="0" eb="4">
      <t>ホウテイキュウジツ</t>
    </rPh>
    <rPh sb="5" eb="9">
      <t>ショテイキュウジツ</t>
    </rPh>
    <phoneticPr fontId="1"/>
  </si>
  <si>
    <t>※3　法定休日・所定休日：施工計画書に記載したもの</t>
    <rPh sb="3" eb="7">
      <t>ホウテイキュウジツ</t>
    </rPh>
    <rPh sb="8" eb="12">
      <t>ショテイキュウジツ</t>
    </rPh>
    <rPh sb="13" eb="18">
      <t>セコウケイカクショ</t>
    </rPh>
    <rPh sb="19" eb="21">
      <t>キサイ</t>
    </rPh>
    <phoneticPr fontId="1"/>
  </si>
  <si>
    <t>週休２日工事（現場閉所）　基本情報</t>
    <rPh sb="0" eb="2">
      <t>シュウキュウ</t>
    </rPh>
    <rPh sb="3" eb="4">
      <t>ニチ</t>
    </rPh>
    <rPh sb="4" eb="6">
      <t>コウジ</t>
    </rPh>
    <rPh sb="7" eb="11">
      <t>ゲンバヘイショ</t>
    </rPh>
    <rPh sb="13" eb="15">
      <t>キホン</t>
    </rPh>
    <rPh sb="15" eb="17">
      <t>ジョウホウ</t>
    </rPh>
    <phoneticPr fontId="1"/>
  </si>
  <si>
    <t>週休２日工事（現場閉所）休日取得実績書</t>
    <rPh sb="0" eb="2">
      <t>シュウキュウ</t>
    </rPh>
    <rPh sb="3" eb="4">
      <t>ニチ</t>
    </rPh>
    <rPh sb="4" eb="6">
      <t>コウジ</t>
    </rPh>
    <rPh sb="7" eb="11">
      <t>ゲンバヘイショ</t>
    </rPh>
    <rPh sb="12" eb="14">
      <t>キュウジツ</t>
    </rPh>
    <rPh sb="14" eb="16">
      <t>シュトク</t>
    </rPh>
    <rPh sb="16" eb="18">
      <t>ジッセキ</t>
    </rPh>
    <rPh sb="18" eb="19">
      <t>ショ</t>
    </rPh>
    <phoneticPr fontId="1"/>
  </si>
  <si>
    <t>～</t>
    <phoneticPr fontId="1"/>
  </si>
  <si>
    <r>
      <t>夏季休暇</t>
    </r>
    <r>
      <rPr>
        <vertAlign val="superscript"/>
        <sz val="11"/>
        <color theme="1"/>
        <rFont val="游ゴシック"/>
        <family val="3"/>
        <charset val="128"/>
        <scheme val="minor"/>
      </rPr>
      <t>※4</t>
    </r>
    <rPh sb="0" eb="4">
      <t>カキキュウカ</t>
    </rPh>
    <phoneticPr fontId="1"/>
  </si>
  <si>
    <r>
      <t>年末年始休暇</t>
    </r>
    <r>
      <rPr>
        <vertAlign val="superscript"/>
        <sz val="11"/>
        <color theme="1"/>
        <rFont val="游ゴシック"/>
        <family val="3"/>
        <charset val="128"/>
        <scheme val="minor"/>
      </rPr>
      <t>※5</t>
    </r>
    <rPh sb="0" eb="4">
      <t>ネンマツネンシ</t>
    </rPh>
    <rPh sb="4" eb="6">
      <t>キュウカ</t>
    </rPh>
    <phoneticPr fontId="1"/>
  </si>
  <si>
    <t>※5　年末年始休暇：6日まで</t>
    <rPh sb="3" eb="9">
      <t>ネンマツネンシキュウカ</t>
    </rPh>
    <rPh sb="11" eb="12">
      <t>ニチ</t>
    </rPh>
    <phoneticPr fontId="1"/>
  </si>
  <si>
    <t>（記載例４）</t>
    <rPh sb="1" eb="4">
      <t>キサイレイ</t>
    </rPh>
    <phoneticPr fontId="1"/>
  </si>
  <si>
    <t>ー</t>
    <phoneticPr fontId="1"/>
  </si>
  <si>
    <t>当月実績　内訳　（日）</t>
    <rPh sb="0" eb="2">
      <t>トウゲツ</t>
    </rPh>
    <rPh sb="2" eb="4">
      <t>ジッセキ</t>
    </rPh>
    <rPh sb="5" eb="7">
      <t>ウチワケ</t>
    </rPh>
    <rPh sb="9" eb="10">
      <t>ニチ</t>
    </rPh>
    <phoneticPr fontId="1"/>
  </si>
  <si>
    <t>対象週数</t>
    <rPh sb="0" eb="2">
      <t>タイショウ</t>
    </rPh>
    <rPh sb="2" eb="4">
      <t>シュウスウ</t>
    </rPh>
    <phoneticPr fontId="9"/>
  </si>
  <si>
    <t>達成週数</t>
    <rPh sb="0" eb="4">
      <t>タッセイシュウスウ</t>
    </rPh>
    <phoneticPr fontId="9"/>
  </si>
  <si>
    <t>達成</t>
    <rPh sb="0" eb="2">
      <t>タッセイ</t>
    </rPh>
    <phoneticPr fontId="1"/>
  </si>
  <si>
    <t>エラー</t>
    <phoneticPr fontId="1"/>
  </si>
  <si>
    <t>現場着工日</t>
    <rPh sb="0" eb="5">
      <t>ゲンバチャッコウビ</t>
    </rPh>
    <phoneticPr fontId="1"/>
  </si>
  <si>
    <t>雨天</t>
    <rPh sb="0" eb="2">
      <t>ウテン</t>
    </rPh>
    <phoneticPr fontId="1"/>
  </si>
  <si>
    <t>工程の都合上</t>
    <rPh sb="0" eb="2">
      <t>コウテイ</t>
    </rPh>
    <rPh sb="3" eb="6">
      <t>ツゴウジョウ</t>
    </rPh>
    <phoneticPr fontId="1"/>
  </si>
  <si>
    <t>現場完成日</t>
    <rPh sb="0" eb="5">
      <t>ゲンバカンセイビ</t>
    </rPh>
    <phoneticPr fontId="1"/>
  </si>
  <si>
    <t>達成率</t>
    <rPh sb="0" eb="3">
      <t>タッセイリツ</t>
    </rPh>
    <phoneticPr fontId="9"/>
  </si>
  <si>
    <t>休日</t>
    <rPh sb="0" eb="2">
      <t>キュウジツ</t>
    </rPh>
    <phoneticPr fontId="1"/>
  </si>
  <si>
    <t>猛暑日(WBGT=32)</t>
    <rPh sb="0" eb="3">
      <t>モウショビ</t>
    </rPh>
    <phoneticPr fontId="1"/>
  </si>
  <si>
    <t>※4　夏季休暇：5日まで</t>
    <rPh sb="3" eb="7">
      <t>カキキュウカ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</si>
</sst>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d"/>
    <numFmt numFmtId="177" formatCode="m/d;@"/>
    <numFmt numFmtId="178" formatCode="0_);[Red]\(0\)"/>
    <numFmt numFmtId="179" formatCode="[$-411]ggge&quot;年&quot;"/>
    <numFmt numFmtId="180" formatCode="&quot;(&quot;@&quot;)&quot;"/>
    <numFmt numFmtId="181" formatCode="#"/>
    <numFmt numFmtId="182" formatCode="[$-411]ge&quot;年&quot;m&quot;月&quot;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0" tint="-0.1499984740745262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center" vertical="center"/>
    </xf>
    <xf numFmtId="58" fontId="4" fillId="0" borderId="0" xfId="0" applyNumberFormat="1" applyFont="1" applyAlignment="1" applyProtection="1">
      <alignment horizontal="centerContinuous" vertical="center"/>
    </xf>
    <xf numFmtId="180" fontId="4" fillId="0" borderId="0" xfId="0" applyNumberFormat="1" applyFont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58" fontId="4" fillId="0" borderId="0" xfId="0" applyNumberFormat="1" applyFont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5" fillId="0" borderId="4" xfId="0" applyFont="1" applyBorder="1" applyAlignment="1" applyProtection="1">
      <alignment vertical="center" wrapText="1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</xf>
    <xf numFmtId="181" fontId="0" fillId="0" borderId="0" xfId="0" applyNumberForma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Protection="1">
      <alignment vertical="center"/>
    </xf>
    <xf numFmtId="179" fontId="0" fillId="0" borderId="0" xfId="0" applyNumberFormat="1" applyBorder="1" applyAlignment="1" applyProtection="1">
      <alignment vertical="center"/>
    </xf>
    <xf numFmtId="176" fontId="0" fillId="0" borderId="1" xfId="0" applyNumberFormat="1" applyBorder="1" applyAlignment="1" applyProtection="1">
      <alignment horizontal="center" vertical="center"/>
    </xf>
    <xf numFmtId="0" fontId="0" fillId="3" borderId="1" xfId="0" applyNumberFormat="1" applyFill="1" applyBorder="1" applyAlignment="1" applyProtection="1">
      <alignment horizontal="center" vertical="center"/>
    </xf>
    <xf numFmtId="181" fontId="0" fillId="0" borderId="0" xfId="0" applyNumberFormat="1" applyProtection="1">
      <alignment vertical="center"/>
    </xf>
    <xf numFmtId="0" fontId="0" fillId="0" borderId="8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Fill="1" applyBorder="1" applyAlignment="1" applyProtection="1">
      <alignment horizontal="centerContinuous" vertical="center"/>
    </xf>
    <xf numFmtId="0" fontId="11" fillId="0" borderId="9" xfId="0" applyNumberFormat="1" applyFont="1" applyBorder="1" applyAlignment="1" applyProtection="1">
      <alignment horizontal="centerContinuous" vertical="center"/>
    </xf>
    <xf numFmtId="0" fontId="8" fillId="0" borderId="14" xfId="0" applyFont="1" applyBorder="1" applyAlignment="1" applyProtection="1">
      <alignment horizontal="centerContinuous" vertical="center"/>
    </xf>
    <xf numFmtId="0" fontId="8" fillId="0" borderId="9" xfId="0" applyFont="1" applyBorder="1" applyAlignment="1" applyProtection="1">
      <alignment horizontal="centerContinuous" vertical="center"/>
    </xf>
    <xf numFmtId="0" fontId="8" fillId="0" borderId="10" xfId="0" applyFont="1" applyBorder="1" applyAlignment="1" applyProtection="1">
      <alignment horizontal="centerContinuous" vertical="center"/>
    </xf>
    <xf numFmtId="0" fontId="11" fillId="0" borderId="16" xfId="0" applyFont="1" applyFill="1" applyBorder="1" applyAlignment="1" applyProtection="1">
      <alignment horizontal="center" vertical="center"/>
    </xf>
    <xf numFmtId="0" fontId="11" fillId="0" borderId="17" xfId="0" applyFont="1" applyFill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8" fillId="0" borderId="14" xfId="0" applyNumberFormat="1" applyFont="1" applyFill="1" applyBorder="1" applyAlignment="1" applyProtection="1">
      <alignment horizontal="centerContinuous" vertical="center"/>
    </xf>
    <xf numFmtId="0" fontId="8" fillId="0" borderId="9" xfId="0" applyNumberFormat="1" applyFont="1" applyFill="1" applyBorder="1" applyAlignment="1" applyProtection="1">
      <alignment horizontal="centerContinuous" vertical="center"/>
    </xf>
    <xf numFmtId="0" fontId="8" fillId="0" borderId="15" xfId="0" applyNumberFormat="1" applyFont="1" applyFill="1" applyBorder="1" applyAlignment="1" applyProtection="1">
      <alignment horizontal="centerContinuous" vertical="center"/>
    </xf>
    <xf numFmtId="0" fontId="8" fillId="0" borderId="2" xfId="0" applyNumberFormat="1" applyFont="1" applyFill="1" applyBorder="1" applyAlignment="1" applyProtection="1">
      <alignment horizontal="centerContinuous" vertical="center"/>
    </xf>
    <xf numFmtId="0" fontId="8" fillId="0" borderId="3" xfId="0" applyNumberFormat="1" applyFont="1" applyFill="1" applyBorder="1" applyAlignment="1" applyProtection="1">
      <alignment horizontal="centerContinuous" vertical="center"/>
    </xf>
    <xf numFmtId="0" fontId="11" fillId="0" borderId="18" xfId="0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 applyProtection="1">
      <alignment horizontal="center"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horizontal="centerContinuous" vertical="center"/>
    </xf>
    <xf numFmtId="0" fontId="8" fillId="0" borderId="8" xfId="0" applyFont="1" applyBorder="1" applyAlignment="1" applyProtection="1">
      <alignment horizontal="centerContinuous" vertical="center"/>
    </xf>
    <xf numFmtId="0" fontId="11" fillId="0" borderId="10" xfId="0" applyNumberFormat="1" applyFont="1" applyBorder="1" applyAlignment="1" applyProtection="1">
      <alignment horizontal="centerContinuous" vertical="center"/>
    </xf>
    <xf numFmtId="0" fontId="11" fillId="0" borderId="0" xfId="0" applyFont="1" applyAlignment="1" applyProtection="1">
      <alignment horizontal="centerContinuous" vertical="center" shrinkToFit="1"/>
    </xf>
    <xf numFmtId="0" fontId="0" fillId="0" borderId="1" xfId="0" applyFill="1" applyBorder="1" applyAlignment="1">
      <alignment horizontal="centerContinuous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2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0" borderId="21" xfId="0" applyBorder="1" applyProtection="1">
      <alignment vertical="center"/>
    </xf>
    <xf numFmtId="0" fontId="14" fillId="0" borderId="0" xfId="0" applyFont="1" applyProtection="1">
      <alignment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1" xfId="0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 applyProtection="1">
      <alignment horizontal="centerContinuous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5" xfId="0" applyFont="1" applyBorder="1" applyAlignment="1" applyProtection="1">
      <alignment horizontal="center" vertical="center"/>
    </xf>
    <xf numFmtId="176" fontId="8" fillId="0" borderId="5" xfId="0" applyNumberFormat="1" applyFont="1" applyFill="1" applyBorder="1" applyAlignment="1" applyProtection="1">
      <alignment horizontal="centerContinuous" vertical="center"/>
    </xf>
    <xf numFmtId="0" fontId="8" fillId="0" borderId="5" xfId="0" applyNumberFormat="1" applyFont="1" applyFill="1" applyBorder="1" applyAlignment="1" applyProtection="1">
      <alignment horizontal="centerContinuous" vertical="center"/>
    </xf>
    <xf numFmtId="9" fontId="8" fillId="0" borderId="5" xfId="0" applyNumberFormat="1" applyFont="1" applyFill="1" applyBorder="1" applyAlignment="1" applyProtection="1">
      <alignment horizontal="centerContinuous" vertical="center"/>
    </xf>
    <xf numFmtId="176" fontId="0" fillId="0" borderId="0" xfId="0" applyNumberFormat="1" applyProtection="1">
      <alignment vertical="center"/>
    </xf>
    <xf numFmtId="0" fontId="0" fillId="0" borderId="8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left" vertical="center" shrinkToFit="1"/>
      <protection locked="0"/>
    </xf>
    <xf numFmtId="0" fontId="0" fillId="2" borderId="9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14" fontId="0" fillId="2" borderId="8" xfId="0" applyNumberFormat="1" applyFill="1" applyBorder="1" applyAlignment="1" applyProtection="1">
      <alignment horizontal="center" vertical="center"/>
    </xf>
    <xf numFmtId="14" fontId="0" fillId="2" borderId="9" xfId="0" applyNumberFormat="1" applyFill="1" applyBorder="1" applyAlignment="1" applyProtection="1">
      <alignment horizontal="center" vertical="center"/>
    </xf>
    <xf numFmtId="14" fontId="0" fillId="2" borderId="10" xfId="0" applyNumberFormat="1" applyFill="1" applyBorder="1" applyAlignment="1" applyProtection="1">
      <alignment horizontal="center" vertical="center"/>
    </xf>
    <xf numFmtId="181" fontId="0" fillId="0" borderId="8" xfId="0" applyNumberFormat="1" applyFill="1" applyBorder="1" applyAlignment="1" applyProtection="1">
      <alignment horizontal="center" vertical="center"/>
    </xf>
    <xf numFmtId="181" fontId="0" fillId="0" borderId="9" xfId="0" applyNumberFormat="1" applyFill="1" applyBorder="1" applyAlignment="1" applyProtection="1">
      <alignment horizontal="center" vertical="center"/>
    </xf>
    <xf numFmtId="181" fontId="0" fillId="0" borderId="10" xfId="0" applyNumberFormat="1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77" fontId="0" fillId="2" borderId="8" xfId="0" applyNumberFormat="1" applyFill="1" applyBorder="1" applyAlignment="1" applyProtection="1">
      <alignment horizontal="center" vertical="center" shrinkToFit="1"/>
      <protection locked="0"/>
    </xf>
    <xf numFmtId="177" fontId="0" fillId="2" borderId="9" xfId="0" applyNumberFormat="1" applyFill="1" applyBorder="1" applyAlignment="1" applyProtection="1">
      <alignment horizontal="center" vertical="center" shrinkToFit="1"/>
      <protection locked="0"/>
    </xf>
    <xf numFmtId="177" fontId="0" fillId="2" borderId="10" xfId="0" applyNumberFormat="1" applyFill="1" applyBorder="1" applyAlignment="1" applyProtection="1">
      <alignment horizontal="center" vertical="center" shrinkToFi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2" xfId="0" applyFill="1" applyBorder="1" applyAlignment="1" applyProtection="1">
      <alignment horizontal="center" vertical="center"/>
      <protection locked="0"/>
    </xf>
    <xf numFmtId="178" fontId="3" fillId="0" borderId="8" xfId="0" applyNumberFormat="1" applyFont="1" applyBorder="1" applyAlignment="1" applyProtection="1">
      <alignment horizontal="center" vertical="center" shrinkToFit="1"/>
    </xf>
    <xf numFmtId="178" fontId="3" fillId="0" borderId="9" xfId="0" applyNumberFormat="1" applyFont="1" applyBorder="1" applyAlignment="1" applyProtection="1">
      <alignment horizontal="center" vertical="center" shrinkToFit="1"/>
    </xf>
    <xf numFmtId="178" fontId="3" fillId="0" borderId="10" xfId="0" applyNumberFormat="1" applyFont="1" applyBorder="1" applyAlignment="1" applyProtection="1">
      <alignment horizontal="center" vertical="center" shrinkToFit="1"/>
    </xf>
    <xf numFmtId="0" fontId="0" fillId="0" borderId="20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82" fontId="7" fillId="0" borderId="2" xfId="0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58" fontId="0" fillId="2" borderId="2" xfId="0" applyNumberFormat="1" applyFill="1" applyBorder="1" applyAlignment="1" applyProtection="1">
      <alignment horizontal="center" vertical="center"/>
      <protection locked="0"/>
    </xf>
    <xf numFmtId="181" fontId="0" fillId="0" borderId="1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7" fontId="0" fillId="2" borderId="1" xfId="0" applyNumberFormat="1" applyFill="1" applyBorder="1" applyAlignment="1" applyProtection="1">
      <alignment horizontal="center" vertical="center" shrinkToFit="1"/>
      <protection locked="0"/>
    </xf>
    <xf numFmtId="182" fontId="7" fillId="0" borderId="0" xfId="0" applyNumberFormat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58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</cellXfs>
  <cellStyles count="1">
    <cellStyle name="標準" xfId="0" builtinId="0"/>
  </cellStyles>
  <dxfs count="4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A23"/>
  <sheetViews>
    <sheetView tabSelected="1" view="pageBreakPreview" zoomScaleNormal="85" zoomScaleSheetLayoutView="100" workbookViewId="0">
      <selection activeCell="Y18" sqref="Y18"/>
    </sheetView>
  </sheetViews>
  <sheetFormatPr defaultColWidth="4.625" defaultRowHeight="18.75"/>
  <cols>
    <col min="1" max="1" width="3.125" style="6" customWidth="1"/>
    <col min="2" max="2" width="1.625" style="6" customWidth="1"/>
    <col min="3" max="3" width="4.625" style="6"/>
    <col min="4" max="4" width="9.25" style="6" customWidth="1"/>
    <col min="5" max="5" width="4.375" style="7" customWidth="1"/>
    <col min="6" max="12" width="6.25" style="6" customWidth="1"/>
    <col min="13" max="16" width="6.25" style="29" customWidth="1"/>
    <col min="17" max="18" width="6.25" style="6" customWidth="1"/>
    <col min="19" max="19" width="1.75" style="6" customWidth="1"/>
    <col min="20" max="20" width="2.5" style="6" customWidth="1"/>
    <col min="21" max="23" width="4.625" style="6"/>
    <col min="24" max="24" width="1.625" style="6" customWidth="1"/>
    <col min="25" max="27" width="4.625" style="6"/>
    <col min="28" max="28" width="4.625" style="6" customWidth="1"/>
    <col min="29" max="16384" width="4.625" style="6"/>
  </cols>
  <sheetData>
    <row r="1" spans="3:27">
      <c r="C1" s="28" t="s">
        <v>26</v>
      </c>
    </row>
    <row r="2" spans="3:27" ht="9" customHeight="1"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3:27" ht="24">
      <c r="C3" s="86" t="s">
        <v>50</v>
      </c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30"/>
    </row>
    <row r="4" spans="3:27"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</row>
    <row r="5" spans="3:27">
      <c r="C5" s="87" t="s">
        <v>22</v>
      </c>
      <c r="D5" s="87"/>
      <c r="E5" s="88" t="s">
        <v>28</v>
      </c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90"/>
      <c r="S5" s="31"/>
    </row>
    <row r="6" spans="3:27">
      <c r="C6" s="87" t="s">
        <v>0</v>
      </c>
      <c r="D6" s="87"/>
      <c r="E6" s="88" t="s">
        <v>29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  <c r="S6" s="31"/>
    </row>
    <row r="7" spans="3:27">
      <c r="C7" s="87" t="s">
        <v>23</v>
      </c>
      <c r="D7" s="87"/>
      <c r="E7" s="88" t="s">
        <v>30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90"/>
      <c r="S7" s="31"/>
    </row>
    <row r="8" spans="3:27">
      <c r="C8" s="87" t="s">
        <v>10</v>
      </c>
      <c r="D8" s="87"/>
      <c r="E8" s="8" t="s">
        <v>6</v>
      </c>
      <c r="F8" s="4">
        <v>2023</v>
      </c>
      <c r="G8" s="9" t="s">
        <v>1</v>
      </c>
      <c r="H8" s="3">
        <v>6</v>
      </c>
      <c r="I8" s="9" t="s">
        <v>11</v>
      </c>
      <c r="J8" s="3">
        <v>1</v>
      </c>
      <c r="K8" s="10" t="s">
        <v>2</v>
      </c>
      <c r="L8" s="20"/>
      <c r="M8" s="21"/>
      <c r="N8" s="21"/>
      <c r="O8" s="21"/>
      <c r="P8" s="21"/>
      <c r="Q8" s="21"/>
      <c r="R8" s="21"/>
      <c r="S8" s="32"/>
    </row>
    <row r="9" spans="3:27" ht="20.25">
      <c r="C9" s="87" t="s">
        <v>45</v>
      </c>
      <c r="D9" s="87"/>
      <c r="E9" s="11" t="s">
        <v>6</v>
      </c>
      <c r="F9" s="5">
        <v>2023</v>
      </c>
      <c r="G9" s="12" t="s">
        <v>1</v>
      </c>
      <c r="H9" s="25">
        <v>7</v>
      </c>
      <c r="I9" s="12" t="s">
        <v>11</v>
      </c>
      <c r="J9" s="25">
        <v>10</v>
      </c>
      <c r="K9" s="13" t="s">
        <v>2</v>
      </c>
      <c r="L9" s="22"/>
      <c r="M9" s="23"/>
      <c r="N9" s="23"/>
      <c r="O9" s="23"/>
      <c r="P9" s="23"/>
      <c r="Q9" s="23"/>
      <c r="R9" s="23"/>
      <c r="S9" s="32"/>
      <c r="U9" s="18"/>
      <c r="V9" s="18"/>
      <c r="W9" s="18"/>
      <c r="X9" s="18"/>
      <c r="Y9" s="15"/>
      <c r="Z9" s="14"/>
      <c r="AA9" s="14"/>
    </row>
    <row r="10" spans="3:27" ht="20.25">
      <c r="C10" s="87" t="s">
        <v>46</v>
      </c>
      <c r="D10" s="87"/>
      <c r="E10" s="11" t="s">
        <v>6</v>
      </c>
      <c r="F10" s="5">
        <v>2023</v>
      </c>
      <c r="G10" s="12" t="s">
        <v>1</v>
      </c>
      <c r="H10" s="25">
        <v>8</v>
      </c>
      <c r="I10" s="12" t="s">
        <v>11</v>
      </c>
      <c r="J10" s="25">
        <v>29</v>
      </c>
      <c r="K10" s="13" t="s">
        <v>2</v>
      </c>
      <c r="L10" s="22"/>
      <c r="M10" s="23"/>
      <c r="N10" s="23"/>
      <c r="O10" s="23"/>
      <c r="P10" s="23"/>
      <c r="Q10" s="23"/>
      <c r="R10" s="23"/>
      <c r="S10" s="32"/>
      <c r="U10" s="18"/>
      <c r="V10" s="18"/>
      <c r="W10" s="18"/>
      <c r="X10" s="18"/>
      <c r="Y10" s="15"/>
      <c r="Z10" s="14"/>
      <c r="AA10" s="14"/>
    </row>
    <row r="11" spans="3:27">
      <c r="C11" s="87" t="s">
        <v>12</v>
      </c>
      <c r="D11" s="87"/>
      <c r="E11" s="11" t="s">
        <v>6</v>
      </c>
      <c r="F11" s="5">
        <v>2023</v>
      </c>
      <c r="G11" s="12" t="s">
        <v>1</v>
      </c>
      <c r="H11" s="25">
        <v>8</v>
      </c>
      <c r="I11" s="12" t="s">
        <v>11</v>
      </c>
      <c r="J11" s="25">
        <v>30</v>
      </c>
      <c r="K11" s="13" t="s">
        <v>2</v>
      </c>
      <c r="L11" s="22"/>
      <c r="M11" s="23"/>
      <c r="N11" s="23"/>
      <c r="O11" s="23"/>
      <c r="P11" s="23"/>
      <c r="Q11" s="23"/>
      <c r="R11" s="23"/>
      <c r="S11" s="32"/>
    </row>
    <row r="12" spans="3:27" ht="18" customHeight="1">
      <c r="C12" s="33"/>
    </row>
    <row r="13" spans="3:27" ht="42.75" customHeight="1">
      <c r="C13" s="84" t="s">
        <v>47</v>
      </c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</row>
    <row r="15" spans="3:27">
      <c r="C15" s="6" t="s">
        <v>41</v>
      </c>
    </row>
    <row r="16" spans="3:27" ht="20.25">
      <c r="C16" s="81" t="s">
        <v>48</v>
      </c>
      <c r="D16" s="82"/>
      <c r="E16" s="82"/>
      <c r="F16" s="83"/>
      <c r="G16" s="66" t="s">
        <v>43</v>
      </c>
      <c r="H16" s="67" t="s">
        <v>42</v>
      </c>
      <c r="I16" s="68" t="s">
        <v>44</v>
      </c>
      <c r="J16" s="69" t="s">
        <v>42</v>
      </c>
    </row>
    <row r="17" spans="3:18" ht="20.25">
      <c r="C17" s="81" t="s">
        <v>53</v>
      </c>
      <c r="D17" s="82"/>
      <c r="E17" s="82"/>
      <c r="F17" s="83"/>
      <c r="G17" s="91">
        <v>45152</v>
      </c>
      <c r="H17" s="92"/>
      <c r="I17" s="65" t="s">
        <v>52</v>
      </c>
      <c r="J17" s="92">
        <v>45154</v>
      </c>
      <c r="K17" s="93"/>
    </row>
    <row r="18" spans="3:18" ht="20.25">
      <c r="C18" s="81" t="s">
        <v>54</v>
      </c>
      <c r="D18" s="82"/>
      <c r="E18" s="82"/>
      <c r="F18" s="83"/>
      <c r="G18" s="91"/>
      <c r="H18" s="92"/>
      <c r="I18" s="65" t="s">
        <v>52</v>
      </c>
      <c r="J18" s="92"/>
      <c r="K18" s="93"/>
    </row>
    <row r="21" spans="3:18">
      <c r="C21" s="84" t="s">
        <v>49</v>
      </c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</row>
    <row r="22" spans="3:18">
      <c r="C22" s="84" t="s">
        <v>70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</row>
    <row r="23" spans="3:18">
      <c r="C23" s="84" t="s">
        <v>55</v>
      </c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</row>
  </sheetData>
  <mergeCells count="22">
    <mergeCell ref="C23:R23"/>
    <mergeCell ref="G17:H17"/>
    <mergeCell ref="J17:K17"/>
    <mergeCell ref="G18:H18"/>
    <mergeCell ref="J18:K18"/>
    <mergeCell ref="C22:R22"/>
    <mergeCell ref="C21:R21"/>
    <mergeCell ref="C17:F17"/>
    <mergeCell ref="C18:F18"/>
    <mergeCell ref="C16:F16"/>
    <mergeCell ref="C13:R13"/>
    <mergeCell ref="C3:R3"/>
    <mergeCell ref="C5:D5"/>
    <mergeCell ref="C6:D6"/>
    <mergeCell ref="C7:D7"/>
    <mergeCell ref="C8:D8"/>
    <mergeCell ref="C9:D9"/>
    <mergeCell ref="C10:D10"/>
    <mergeCell ref="C11:D11"/>
    <mergeCell ref="E5:R5"/>
    <mergeCell ref="E6:R6"/>
    <mergeCell ref="E7:R7"/>
  </mergeCells>
  <phoneticPr fontId="1"/>
  <dataValidations count="1">
    <dataValidation type="list" allowBlank="1" showInputMessage="1" showErrorMessage="1" sqref="G16 I16">
      <formula1>"月,火,水,木,金,土,日"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blackAndWhite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Y565"/>
  <sheetViews>
    <sheetView view="pageBreakPreview" topLeftCell="A4" zoomScale="85" zoomScaleNormal="85" zoomScaleSheetLayoutView="85" workbookViewId="0">
      <selection activeCell="W20" sqref="W20"/>
    </sheetView>
  </sheetViews>
  <sheetFormatPr defaultColWidth="4.625" defaultRowHeight="18.75"/>
  <cols>
    <col min="1" max="1" width="1.625" style="6" customWidth="1"/>
    <col min="2" max="2" width="5.5" style="6" customWidth="1"/>
    <col min="3" max="3" width="5.5" style="7" customWidth="1"/>
    <col min="4" max="6" width="5.625" style="36" customWidth="1"/>
    <col min="7" max="9" width="5.625" style="32" customWidth="1"/>
    <col min="10" max="12" width="5.5" style="32" customWidth="1"/>
    <col min="13" max="15" width="5.625" style="29" customWidth="1"/>
    <col min="16" max="17" width="5.25" style="6" customWidth="1"/>
    <col min="18" max="18" width="1.75" style="6" customWidth="1"/>
    <col min="19" max="19" width="4.625" style="6"/>
    <col min="20" max="20" width="4.625" style="70"/>
    <col min="21" max="16384" width="4.625" style="6"/>
  </cols>
  <sheetData>
    <row r="1" spans="2:22">
      <c r="B1" s="28" t="s">
        <v>26</v>
      </c>
      <c r="C1" s="6"/>
      <c r="D1" s="6"/>
      <c r="E1" s="7"/>
      <c r="F1" s="6"/>
      <c r="G1" s="6"/>
      <c r="H1" s="6"/>
      <c r="I1" s="6"/>
      <c r="J1" s="6"/>
      <c r="K1" s="6"/>
      <c r="L1" s="6"/>
      <c r="P1" s="29"/>
      <c r="T1" s="6"/>
    </row>
    <row r="2" spans="2:22">
      <c r="B2" s="6" t="s">
        <v>56</v>
      </c>
      <c r="D2" s="27"/>
      <c r="E2" s="27"/>
      <c r="F2" s="27"/>
      <c r="G2" s="26"/>
      <c r="H2" s="26"/>
      <c r="I2" s="26"/>
      <c r="J2" s="26"/>
      <c r="K2" s="26"/>
      <c r="L2" s="26"/>
      <c r="M2" s="7"/>
      <c r="N2" s="7"/>
      <c r="O2" s="7"/>
      <c r="P2" s="7"/>
      <c r="Q2" s="7"/>
    </row>
    <row r="3" spans="2:22" ht="24">
      <c r="B3" s="86" t="s">
        <v>51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30"/>
    </row>
    <row r="4" spans="2:22" ht="9" customHeight="1"/>
    <row r="5" spans="2:22" ht="22.5" customHeight="1">
      <c r="B5" s="87" t="s">
        <v>0</v>
      </c>
      <c r="C5" s="87"/>
      <c r="D5" s="121" t="str">
        <f>基本情報!$E$6</f>
        <v>〇〇工事</v>
      </c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3"/>
    </row>
    <row r="6" spans="2:22" ht="22.5" customHeight="1">
      <c r="B6" s="87" t="s">
        <v>23</v>
      </c>
      <c r="C6" s="87"/>
      <c r="D6" s="121" t="str">
        <f>基本情報!$E$7</f>
        <v>○○建設株式会社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3"/>
    </row>
    <row r="7" spans="2:22" ht="9" customHeight="1">
      <c r="B7" s="24"/>
      <c r="C7" s="24"/>
    </row>
    <row r="8" spans="2:22" ht="19.5">
      <c r="B8" s="118">
        <f>DATE(基本情報!$F$9,基本情報!$H$9,1)</f>
        <v>45108</v>
      </c>
      <c r="C8" s="118"/>
      <c r="M8" s="119" t="s">
        <v>38</v>
      </c>
      <c r="N8" s="119"/>
      <c r="O8" s="120">
        <v>45143</v>
      </c>
      <c r="P8" s="120"/>
      <c r="Q8" s="120"/>
    </row>
    <row r="9" spans="2:22" ht="18.75" customHeight="1">
      <c r="B9" s="71" t="s">
        <v>24</v>
      </c>
      <c r="C9" s="71" t="s">
        <v>3</v>
      </c>
      <c r="D9" s="115" t="s">
        <v>4</v>
      </c>
      <c r="E9" s="115"/>
      <c r="F9" s="115"/>
      <c r="G9" s="116" t="s">
        <v>5</v>
      </c>
      <c r="H9" s="116"/>
      <c r="I9" s="116"/>
      <c r="J9" s="116" t="s">
        <v>19</v>
      </c>
      <c r="K9" s="116"/>
      <c r="L9" s="116"/>
      <c r="M9" s="116" t="s">
        <v>25</v>
      </c>
      <c r="N9" s="116"/>
      <c r="O9" s="116"/>
      <c r="P9" s="116"/>
      <c r="Q9" s="73" t="s">
        <v>61</v>
      </c>
      <c r="S9" s="70"/>
      <c r="T9" s="87" t="s">
        <v>62</v>
      </c>
      <c r="U9" s="87"/>
      <c r="V9" s="87"/>
    </row>
    <row r="10" spans="2:22">
      <c r="B10" s="34">
        <f>IF(OR(基本情報!F9="",基本情報!H9="",基本情報!J9=""),"",DATE(基本情報!$F$9,基本情報!$H$9,基本情報!$J$9))</f>
        <v>45117</v>
      </c>
      <c r="C10" s="35" t="str">
        <f>IFERROR(TEXT(B10,"aaa"),"")</f>
        <v>月</v>
      </c>
      <c r="D10" s="94" t="str">
        <f>IF(B10="ー","",IF(AND(B10&gt;=基本情報!$G$17,B10&lt;=基本情報!$J$17),"夏季休暇",IF(AND(B10&gt;=基本情報!$G$18,B10&lt;=基本情報!$J$18),"年末年始休暇",(IF($C10=基本情報!$G$16,"休日",IF($C10=基本情報!$I$16,"休日",""))))))</f>
        <v/>
      </c>
      <c r="E10" s="95"/>
      <c r="F10" s="96"/>
      <c r="G10" s="103"/>
      <c r="H10" s="103"/>
      <c r="I10" s="103"/>
      <c r="J10" s="117"/>
      <c r="K10" s="117"/>
      <c r="L10" s="117"/>
      <c r="M10" s="103" t="s">
        <v>63</v>
      </c>
      <c r="N10" s="103"/>
      <c r="O10" s="103"/>
      <c r="P10" s="103"/>
      <c r="Q10" s="109" t="str">
        <f>IF(COUNTIF(B10:B16,"ー")&gt;0,"ー",IF(COUNTIF(G10:G16,プルダウン!$B$6)+COUNTIF(G10:G16,プルダウン!$B$7)+COUNTIF(G10:G16,プルダウン!$B$8)+COUNTIF(G10:G16,プルダウン!$B$9)&gt;0,"ー",IF(COUNTIF(G10:G16,プルダウン!$B$3)+COUNTIF(G10:G16,プルダウン!$B$4)&gt;=2,"○","×")))</f>
        <v>○</v>
      </c>
      <c r="T10" s="106" t="str">
        <f>IF(AND(D10="",G10=プルダウン!$B$4),"振替作業不可",IF(G10=プルダウン!$B$5,IF(J10="","振替作業日未入力",IF(AND(J10-B10&gt;=-28,J10-B10&lt;=28),"","28日以内に変更")),""))</f>
        <v/>
      </c>
      <c r="U10" s="107"/>
      <c r="V10" s="108"/>
    </row>
    <row r="11" spans="2:22">
      <c r="B11" s="34">
        <f>IF(B10="ー","ー",IF(B10+1&gt;DATE(基本情報!$F$10,基本情報!$H$10,基本情報!$J$10),"ー",IF(MONTH(B10+1)=MONTH(B10),B10+1,"ー")))</f>
        <v>45118</v>
      </c>
      <c r="C11" s="35" t="str">
        <f t="shared" ref="C11:C40" si="0">IFERROR(TEXT(B11,"aaa"),"")</f>
        <v>火</v>
      </c>
      <c r="D11" s="94" t="str">
        <f>IF(B11="ー","",IF(AND(B11&gt;=基本情報!$G$17,B11&lt;=基本情報!$J$17),"夏季休暇",IF(AND(B11&gt;=基本情報!$G$18,B11&lt;=基本情報!$J$18),"年末年始休暇",(IF($C11=基本情報!$G$16,"休日",IF($C11=基本情報!$I$16,"休日",""))))))</f>
        <v/>
      </c>
      <c r="E11" s="95"/>
      <c r="F11" s="96"/>
      <c r="G11" s="103"/>
      <c r="H11" s="103"/>
      <c r="I11" s="103"/>
      <c r="J11" s="117"/>
      <c r="K11" s="117"/>
      <c r="L11" s="117"/>
      <c r="M11" s="103"/>
      <c r="N11" s="103"/>
      <c r="O11" s="103"/>
      <c r="P11" s="103"/>
      <c r="Q11" s="110"/>
      <c r="T11" s="106" t="str">
        <f>IF(AND(D11="",G11=プルダウン!$B$4),"振替作業不可",IF(G11=プルダウン!$B$5,IF(J11="","振替作業日未入力",IF(AND(J11-B11&gt;=-28,J11-B11&lt;=28),"","28日以内に変更")),""))</f>
        <v/>
      </c>
      <c r="U11" s="107"/>
      <c r="V11" s="108"/>
    </row>
    <row r="12" spans="2:22">
      <c r="B12" s="34">
        <f>IF(B11="ー","ー",IF(B11+1&gt;DATE(基本情報!$F$10,基本情報!$H$10,基本情報!$J$10),"ー",IF(MONTH(B11+1)=MONTH(B11),B11+1,"ー")))</f>
        <v>45119</v>
      </c>
      <c r="C12" s="35" t="str">
        <f t="shared" si="0"/>
        <v>水</v>
      </c>
      <c r="D12" s="94" t="str">
        <f>IF(B12="ー","",IF(AND(B12&gt;=基本情報!$G$17,B12&lt;=基本情報!$J$17),"夏季休暇",IF(AND(B12&gt;=基本情報!$G$18,B12&lt;=基本情報!$J$18),"年末年始休暇",(IF($C12=基本情報!$G$16,"休日",IF($C12=基本情報!$I$16,"休日",""))))))</f>
        <v/>
      </c>
      <c r="E12" s="95"/>
      <c r="F12" s="96"/>
      <c r="G12" s="103"/>
      <c r="H12" s="103"/>
      <c r="I12" s="103"/>
      <c r="J12" s="117"/>
      <c r="K12" s="117"/>
      <c r="L12" s="117"/>
      <c r="M12" s="103"/>
      <c r="N12" s="103"/>
      <c r="O12" s="103"/>
      <c r="P12" s="103"/>
      <c r="Q12" s="110"/>
      <c r="T12" s="106" t="str">
        <f>IF(AND(D12="",G12=プルダウン!$B$4),"振替作業不可",IF(G12=プルダウン!$B$5,IF(J12="","振替作業日未入力",IF(AND(J12-B12&gt;=-28,J12-B12&lt;=28),"","28日以内に変更")),""))</f>
        <v/>
      </c>
      <c r="U12" s="107"/>
      <c r="V12" s="108"/>
    </row>
    <row r="13" spans="2:22">
      <c r="B13" s="34">
        <f>IF(B12="ー","ー",IF(B12+1&gt;DATE(基本情報!$F$10,基本情報!$H$10,基本情報!$J$10),"ー",IF(MONTH(B12+1)=MONTH(B12),B12+1,"ー")))</f>
        <v>45120</v>
      </c>
      <c r="C13" s="35" t="str">
        <f t="shared" si="0"/>
        <v>木</v>
      </c>
      <c r="D13" s="94" t="str">
        <f>IF(B13="ー","",IF(AND(B13&gt;=基本情報!$G$17,B13&lt;=基本情報!$J$17),"夏季休暇",IF(AND(B13&gt;=基本情報!$G$18,B13&lt;=基本情報!$J$18),"年末年始休暇",(IF($C13=基本情報!$G$16,"休日",IF($C13=基本情報!$I$16,"休日",""))))))</f>
        <v/>
      </c>
      <c r="E13" s="95"/>
      <c r="F13" s="96"/>
      <c r="G13" s="103" t="s">
        <v>9</v>
      </c>
      <c r="H13" s="103"/>
      <c r="I13" s="103"/>
      <c r="J13" s="117">
        <v>45122</v>
      </c>
      <c r="K13" s="117"/>
      <c r="L13" s="117"/>
      <c r="M13" s="103" t="s">
        <v>64</v>
      </c>
      <c r="N13" s="103"/>
      <c r="O13" s="103"/>
      <c r="P13" s="103"/>
      <c r="Q13" s="110"/>
      <c r="T13" s="106" t="str">
        <f>IF(AND(D13="",G13=プルダウン!$B$4),"振替作業不可",IF(G13=プルダウン!$B$5,IF(J13="","振替作業日未入力",IF(AND(J13-B13&gt;=-28,J13-B13&lt;=28),"","28日以内に変更")),""))</f>
        <v/>
      </c>
      <c r="U13" s="107"/>
      <c r="V13" s="108"/>
    </row>
    <row r="14" spans="2:22">
      <c r="B14" s="34">
        <f>IF(B13="ー","ー",IF(B13+1&gt;DATE(基本情報!$F$10,基本情報!$H$10,基本情報!$J$10),"ー",IF(MONTH(B13+1)=MONTH(B13),B13+1,"ー")))</f>
        <v>45121</v>
      </c>
      <c r="C14" s="35" t="str">
        <f t="shared" si="0"/>
        <v>金</v>
      </c>
      <c r="D14" s="94" t="str">
        <f>IF(B14="ー","",IF(AND(B14&gt;=基本情報!$G$17,B14&lt;=基本情報!$J$17),"夏季休暇",IF(AND(B14&gt;=基本情報!$G$18,B14&lt;=基本情報!$J$18),"年末年始休暇",(IF($C14=基本情報!$G$16,"休日",IF($C14=基本情報!$I$16,"休日",""))))))</f>
        <v/>
      </c>
      <c r="E14" s="95"/>
      <c r="F14" s="96"/>
      <c r="G14" s="103"/>
      <c r="H14" s="103"/>
      <c r="I14" s="103"/>
      <c r="J14" s="117"/>
      <c r="K14" s="117"/>
      <c r="L14" s="117"/>
      <c r="M14" s="103"/>
      <c r="N14" s="103"/>
      <c r="O14" s="103"/>
      <c r="P14" s="103"/>
      <c r="Q14" s="110"/>
      <c r="T14" s="106" t="str">
        <f>IF(AND(D14="",G14=プルダウン!$B$4),"振替作業不可",IF(G14=プルダウン!$B$5,IF(J14="","振替作業日未入力",IF(AND(J14-B14&gt;=-28,J14-B14&lt;=28),"","28日以内に変更")),""))</f>
        <v/>
      </c>
      <c r="U14" s="107"/>
      <c r="V14" s="108"/>
    </row>
    <row r="15" spans="2:22">
      <c r="B15" s="34">
        <f>IF(B14="ー","ー",IF(B14+1&gt;DATE(基本情報!$F$10,基本情報!$H$10,基本情報!$J$10),"ー",IF(MONTH(B14+1)=MONTH(B14),B14+1,"ー")))</f>
        <v>45122</v>
      </c>
      <c r="C15" s="35" t="str">
        <f t="shared" si="0"/>
        <v>土</v>
      </c>
      <c r="D15" s="94" t="str">
        <f>IF(B15="ー","",IF(AND(B15&gt;=基本情報!$G$17,B15&lt;=基本情報!$J$17),"夏季休暇",IF(AND(B15&gt;=基本情報!$G$18,B15&lt;=基本情報!$J$18),"年末年始休暇",(IF($C15=基本情報!$G$16,"休日",IF($C15=基本情報!$I$16,"休日",""))))))</f>
        <v>休日</v>
      </c>
      <c r="E15" s="95"/>
      <c r="F15" s="96"/>
      <c r="G15" s="103" t="s">
        <v>17</v>
      </c>
      <c r="H15" s="103"/>
      <c r="I15" s="103"/>
      <c r="J15" s="117"/>
      <c r="K15" s="117"/>
      <c r="L15" s="117"/>
      <c r="M15" s="103"/>
      <c r="N15" s="103"/>
      <c r="O15" s="103"/>
      <c r="P15" s="103"/>
      <c r="Q15" s="110"/>
      <c r="T15" s="106" t="str">
        <f>IF(AND(D15="",G15=プルダウン!$B$4),"振替作業不可",IF(G15=プルダウン!$B$5,IF(J15="","振替作業日未入力",IF(AND(J15-B15&gt;=-28,J15-B15&lt;=28),"","28日以内に変更")),""))</f>
        <v/>
      </c>
      <c r="U15" s="107"/>
      <c r="V15" s="108"/>
    </row>
    <row r="16" spans="2:22">
      <c r="B16" s="34">
        <f>IF(B15="ー","ー",IF(B15+1&gt;DATE(基本情報!$F$10,基本情報!$H$10,基本情報!$J$10),"ー",IF(MONTH(B15+1)=MONTH(B15),B15+1,"ー")))</f>
        <v>45123</v>
      </c>
      <c r="C16" s="35" t="str">
        <f t="shared" si="0"/>
        <v>日</v>
      </c>
      <c r="D16" s="94" t="str">
        <f>IF(B16="ー","",IF(AND(B16&gt;=基本情報!$G$17,B16&lt;=基本情報!$J$17),"夏季休暇",IF(AND(B16&gt;=基本情報!$G$18,B16&lt;=基本情報!$J$18),"年末年始休暇",(IF($C16=基本情報!$G$16,"休日",IF($C16=基本情報!$I$16,"休日",""))))))</f>
        <v>休日</v>
      </c>
      <c r="E16" s="95"/>
      <c r="F16" s="96"/>
      <c r="G16" s="103" t="s">
        <v>13</v>
      </c>
      <c r="H16" s="103"/>
      <c r="I16" s="103"/>
      <c r="J16" s="117"/>
      <c r="K16" s="117"/>
      <c r="L16" s="117"/>
      <c r="M16" s="103"/>
      <c r="N16" s="103"/>
      <c r="O16" s="103"/>
      <c r="P16" s="103"/>
      <c r="Q16" s="111"/>
      <c r="T16" s="106" t="str">
        <f>IF(AND(D16="",G16=プルダウン!$B$4),"振替作業不可",IF(G16=プルダウン!$B$5,IF(J16="","振替作業日未入力",IF(AND(J16-B16&gt;=-28,J16-B16&lt;=28),"","28日以内に変更")),""))</f>
        <v/>
      </c>
      <c r="U16" s="107"/>
      <c r="V16" s="108"/>
    </row>
    <row r="17" spans="2:22">
      <c r="B17" s="34">
        <f>IF(B16="ー","ー",IF(B16+1&gt;DATE(基本情報!$F$10,基本情報!$H$10,基本情報!$J$10),"ー",IF(MONTH(B16+1)=MONTH(B16),B16+1,"ー")))</f>
        <v>45124</v>
      </c>
      <c r="C17" s="35" t="str">
        <f t="shared" si="0"/>
        <v>月</v>
      </c>
      <c r="D17" s="94" t="str">
        <f>IF(B17="ー","",IF(AND(B17&gt;=基本情報!$G$17,B17&lt;=基本情報!$J$17),"夏季休暇",IF(AND(B17&gt;=基本情報!$G$18,B17&lt;=基本情報!$J$18),"年末年始休暇",(IF($C17=基本情報!$G$16,"休日",IF($C17=基本情報!$I$16,"休日",""))))))</f>
        <v/>
      </c>
      <c r="E17" s="95"/>
      <c r="F17" s="96"/>
      <c r="G17" s="103"/>
      <c r="H17" s="103"/>
      <c r="I17" s="103"/>
      <c r="J17" s="117"/>
      <c r="K17" s="117"/>
      <c r="L17" s="117"/>
      <c r="M17" s="103"/>
      <c r="N17" s="103"/>
      <c r="O17" s="103"/>
      <c r="P17" s="103"/>
      <c r="Q17" s="109" t="str">
        <f>IF(COUNTIF(B17:B23,"ー")&gt;0,"ー",IF(COUNTIF(G17:G23,プルダウン!$B$6)+COUNTIF(G17:G23,プルダウン!$B$7)+COUNTIF(G17:G23,プルダウン!$B$8)+COUNTIF(G17:G23,プルダウン!$B$9)&gt;0,"ー",IF(COUNTIF(G17:G23,プルダウン!$B$3)+COUNTIF(G17:G23,プルダウン!$B$4)&gt;=2,"○","×")))</f>
        <v>○</v>
      </c>
      <c r="T17" s="106" t="str">
        <f>IF(AND(D17="",G17=プルダウン!$B$4),"振替作業不可",IF(G17=プルダウン!$B$5,IF(J17="","振替作業日未入力",IF(AND(J17-B17&gt;=-28,J17-B17&lt;=28),"","28日以内に変更")),""))</f>
        <v/>
      </c>
      <c r="U17" s="107"/>
      <c r="V17" s="108"/>
    </row>
    <row r="18" spans="2:22">
      <c r="B18" s="34">
        <f>IF(B17="ー","ー",IF(B17+1&gt;DATE(基本情報!$F$10,基本情報!$H$10,基本情報!$J$10),"ー",IF(MONTH(B17+1)=MONTH(B17),B17+1,"ー")))</f>
        <v>45125</v>
      </c>
      <c r="C18" s="35" t="str">
        <f t="shared" si="0"/>
        <v>火</v>
      </c>
      <c r="D18" s="94" t="str">
        <f>IF(B18="ー","",IF(AND(B18&gt;=基本情報!$G$17,B18&lt;=基本情報!$J$17),"夏季休暇",IF(AND(B18&gt;=基本情報!$G$18,B18&lt;=基本情報!$J$18),"年末年始休暇",(IF($C18=基本情報!$G$16,"休日",IF($C18=基本情報!$I$16,"休日",""))))))</f>
        <v/>
      </c>
      <c r="E18" s="95"/>
      <c r="F18" s="96"/>
      <c r="G18" s="103"/>
      <c r="H18" s="103"/>
      <c r="I18" s="103"/>
      <c r="J18" s="117"/>
      <c r="K18" s="117"/>
      <c r="L18" s="117"/>
      <c r="M18" s="103"/>
      <c r="N18" s="103"/>
      <c r="O18" s="103"/>
      <c r="P18" s="103"/>
      <c r="Q18" s="110"/>
      <c r="T18" s="106" t="str">
        <f>IF(AND(D18="",G18=プルダウン!$B$4),"振替作業不可",IF(G18=プルダウン!$B$5,IF(J18="","振替作業日未入力",IF(AND(J18-B18&gt;=-28,J18-B18&lt;=28),"","28日以内に変更")),""))</f>
        <v/>
      </c>
      <c r="U18" s="107"/>
      <c r="V18" s="108"/>
    </row>
    <row r="19" spans="2:22">
      <c r="B19" s="34">
        <f>IF(B18="ー","ー",IF(B18+1&gt;DATE(基本情報!$F$10,基本情報!$H$10,基本情報!$J$10),"ー",IF(MONTH(B18+1)=MONTH(B18),B18+1,"ー")))</f>
        <v>45126</v>
      </c>
      <c r="C19" s="35" t="str">
        <f t="shared" si="0"/>
        <v>水</v>
      </c>
      <c r="D19" s="94" t="str">
        <f>IF(B19="ー","",IF(AND(B19&gt;=基本情報!$G$17,B19&lt;=基本情報!$J$17),"夏季休暇",IF(AND(B19&gt;=基本情報!$G$18,B19&lt;=基本情報!$J$18),"年末年始休暇",(IF($C19=基本情報!$G$16,"休日",IF($C19=基本情報!$I$16,"休日",""))))))</f>
        <v/>
      </c>
      <c r="E19" s="95"/>
      <c r="F19" s="96"/>
      <c r="G19" s="103"/>
      <c r="H19" s="103"/>
      <c r="I19" s="103"/>
      <c r="J19" s="117"/>
      <c r="K19" s="117"/>
      <c r="L19" s="117"/>
      <c r="M19" s="103"/>
      <c r="N19" s="103"/>
      <c r="O19" s="103"/>
      <c r="P19" s="103"/>
      <c r="Q19" s="110"/>
      <c r="T19" s="106" t="str">
        <f>IF(AND(D19="",G19=プルダウン!$B$4),"振替作業不可",IF(G19=プルダウン!$B$5,IF(J19="","振替作業日未入力",IF(AND(J19-B19&gt;=-28,J19-B19&lt;=28),"","28日以内に変更")),""))</f>
        <v/>
      </c>
      <c r="U19" s="107"/>
      <c r="V19" s="108"/>
    </row>
    <row r="20" spans="2:22">
      <c r="B20" s="34">
        <f>IF(B19="ー","ー",IF(B19+1&gt;DATE(基本情報!$F$10,基本情報!$H$10,基本情報!$J$10),"ー",IF(MONTH(B19+1)=MONTH(B19),B19+1,"ー")))</f>
        <v>45127</v>
      </c>
      <c r="C20" s="35" t="str">
        <f t="shared" si="0"/>
        <v>木</v>
      </c>
      <c r="D20" s="94" t="str">
        <f>IF(B20="ー","",IF(AND(B20&gt;=基本情報!$G$17,B20&lt;=基本情報!$J$17),"夏季休暇",IF(AND(B20&gt;=基本情報!$G$18,B20&lt;=基本情報!$J$18),"年末年始休暇",(IF($C20=基本情報!$G$16,"休日",IF($C20=基本情報!$I$16,"休日",""))))))</f>
        <v/>
      </c>
      <c r="E20" s="95"/>
      <c r="F20" s="96"/>
      <c r="G20" s="103"/>
      <c r="H20" s="103"/>
      <c r="I20" s="103"/>
      <c r="J20" s="117"/>
      <c r="K20" s="117"/>
      <c r="L20" s="117"/>
      <c r="M20" s="103"/>
      <c r="N20" s="103"/>
      <c r="O20" s="103"/>
      <c r="P20" s="103"/>
      <c r="Q20" s="110"/>
      <c r="T20" s="106" t="str">
        <f>IF(AND(D20="",G20=プルダウン!$B$4),"振替作業不可",IF(G20=プルダウン!$B$5,IF(J20="","振替作業日未入力",IF(AND(J20-B20&gt;=-28,J20-B20&lt;=28),"","28日以内に変更")),""))</f>
        <v/>
      </c>
      <c r="U20" s="107"/>
      <c r="V20" s="108"/>
    </row>
    <row r="21" spans="2:22">
      <c r="B21" s="34">
        <f>IF(B20="ー","ー",IF(B20+1&gt;DATE(基本情報!$F$10,基本情報!$H$10,基本情報!$J$10),"ー",IF(MONTH(B20+1)=MONTH(B20),B20+1,"ー")))</f>
        <v>45128</v>
      </c>
      <c r="C21" s="35" t="str">
        <f t="shared" si="0"/>
        <v>金</v>
      </c>
      <c r="D21" s="94" t="str">
        <f>IF(B21="ー","",IF(AND(B21&gt;=基本情報!$G$17,B21&lt;=基本情報!$J$17),"夏季休暇",IF(AND(B21&gt;=基本情報!$G$18,B21&lt;=基本情報!$J$18),"年末年始休暇",(IF($C21=基本情報!$G$16,"休日",IF($C21=基本情報!$I$16,"休日",""))))))</f>
        <v/>
      </c>
      <c r="E21" s="95"/>
      <c r="F21" s="96"/>
      <c r="G21" s="103" t="s">
        <v>9</v>
      </c>
      <c r="H21" s="103"/>
      <c r="I21" s="103"/>
      <c r="J21" s="117">
        <v>45129</v>
      </c>
      <c r="K21" s="117"/>
      <c r="L21" s="117"/>
      <c r="M21" s="103" t="s">
        <v>69</v>
      </c>
      <c r="N21" s="103"/>
      <c r="O21" s="103"/>
      <c r="P21" s="103"/>
      <c r="Q21" s="110"/>
      <c r="T21" s="106" t="str">
        <f>IF(AND(D21="",G21=プルダウン!$B$4),"振替作業不可",IF(G21=プルダウン!$B$5,IF(J21="","振替作業日未入力",IF(AND(J21-B21&gt;=-28,J21-B21&lt;=28),"","28日以内に変更")),""))</f>
        <v/>
      </c>
      <c r="U21" s="107"/>
      <c r="V21" s="108"/>
    </row>
    <row r="22" spans="2:22">
      <c r="B22" s="34">
        <f>IF(B21="ー","ー",IF(B21+1&gt;DATE(基本情報!$F$10,基本情報!$H$10,基本情報!$J$10),"ー",IF(MONTH(B21+1)=MONTH(B21),B21+1,"ー")))</f>
        <v>45129</v>
      </c>
      <c r="C22" s="35" t="str">
        <f t="shared" si="0"/>
        <v>土</v>
      </c>
      <c r="D22" s="94" t="str">
        <f>IF(B22="ー","",IF(AND(B22&gt;=基本情報!$G$17,B22&lt;=基本情報!$J$17),"夏季休暇",IF(AND(B22&gt;=基本情報!$G$18,B22&lt;=基本情報!$J$18),"年末年始休暇",(IF($C22=基本情報!$G$16,"休日",IF($C22=基本情報!$I$16,"休日",""))))))</f>
        <v>休日</v>
      </c>
      <c r="E22" s="95"/>
      <c r="F22" s="96"/>
      <c r="G22" s="103" t="s">
        <v>17</v>
      </c>
      <c r="H22" s="103"/>
      <c r="I22" s="103"/>
      <c r="J22" s="117"/>
      <c r="K22" s="117"/>
      <c r="L22" s="117"/>
      <c r="M22" s="103"/>
      <c r="N22" s="103"/>
      <c r="O22" s="103"/>
      <c r="P22" s="103"/>
      <c r="Q22" s="110"/>
      <c r="T22" s="106" t="str">
        <f>IF(AND(D22="",G22=プルダウン!$B$4),"振替作業不可",IF(G22=プルダウン!$B$5,IF(J22="","振替作業日未入力",IF(AND(J22-B22&gt;=-28,J22-B22&lt;=28),"","28日以内に変更")),""))</f>
        <v/>
      </c>
      <c r="U22" s="107"/>
      <c r="V22" s="108"/>
    </row>
    <row r="23" spans="2:22">
      <c r="B23" s="34">
        <f>IF(B22="ー","ー",IF(B22+1&gt;DATE(基本情報!$F$10,基本情報!$H$10,基本情報!$J$10),"ー",IF(MONTH(B22+1)=MONTH(B22),B22+1,"ー")))</f>
        <v>45130</v>
      </c>
      <c r="C23" s="35" t="str">
        <f t="shared" si="0"/>
        <v>日</v>
      </c>
      <c r="D23" s="94" t="str">
        <f>IF(B23="ー","",IF(AND(B23&gt;=基本情報!$G$17,B23&lt;=基本情報!$J$17),"夏季休暇",IF(AND(B23&gt;=基本情報!$G$18,B23&lt;=基本情報!$J$18),"年末年始休暇",(IF($C23=基本情報!$G$16,"休日",IF($C23=基本情報!$I$16,"休日",""))))))</f>
        <v>休日</v>
      </c>
      <c r="E23" s="95"/>
      <c r="F23" s="96"/>
      <c r="G23" s="103" t="s">
        <v>13</v>
      </c>
      <c r="H23" s="103"/>
      <c r="I23" s="103"/>
      <c r="J23" s="117"/>
      <c r="K23" s="117"/>
      <c r="L23" s="117"/>
      <c r="M23" s="103"/>
      <c r="N23" s="103"/>
      <c r="O23" s="103"/>
      <c r="P23" s="103"/>
      <c r="Q23" s="111"/>
      <c r="T23" s="106" t="str">
        <f>IF(AND(D23="",G23=プルダウン!$B$4),"振替作業不可",IF(G23=プルダウン!$B$5,IF(J23="","振替作業日未入力",IF(AND(J23-B23&gt;=-28,J23-B23&lt;=28),"","28日以内に変更")),""))</f>
        <v/>
      </c>
      <c r="U23" s="107"/>
      <c r="V23" s="108"/>
    </row>
    <row r="24" spans="2:22">
      <c r="B24" s="34">
        <f>IF(B23="ー","ー",IF(B23+1&gt;DATE(基本情報!$F$10,基本情報!$H$10,基本情報!$J$10),"ー",IF(MONTH(B23+1)=MONTH(B23),B23+1,"ー")))</f>
        <v>45131</v>
      </c>
      <c r="C24" s="35" t="str">
        <f t="shared" si="0"/>
        <v>月</v>
      </c>
      <c r="D24" s="94" t="str">
        <f>IF(B24="ー","",IF(AND(B24&gt;=基本情報!$G$17,B24&lt;=基本情報!$J$17),"夏季休暇",IF(AND(B24&gt;=基本情報!$G$18,B24&lt;=基本情報!$J$18),"年末年始休暇",(IF($C24=基本情報!$G$16,"休日",IF($C24=基本情報!$I$16,"休日",""))))))</f>
        <v/>
      </c>
      <c r="E24" s="95"/>
      <c r="F24" s="96"/>
      <c r="G24" s="103"/>
      <c r="H24" s="103"/>
      <c r="I24" s="103"/>
      <c r="J24" s="117"/>
      <c r="K24" s="117"/>
      <c r="L24" s="117"/>
      <c r="M24" s="103"/>
      <c r="N24" s="103"/>
      <c r="O24" s="103"/>
      <c r="P24" s="103"/>
      <c r="Q24" s="109" t="str">
        <f>IF(COUNTIF(B24:B30,"ー")&gt;0,"ー",IF(COUNTIF(G24:G30,プルダウン!$B$6)+COUNTIF(G24:G30,プルダウン!$B$7)+COUNTIF(G24:G30,プルダウン!$B$8)+COUNTIF(G24:G30,プルダウン!$B$9)&gt;0,"ー",IF(COUNTIF(G24:G30,プルダウン!$B$3)+COUNTIF(G24:G30,プルダウン!$B$4)&gt;=2,"○","×")))</f>
        <v>○</v>
      </c>
      <c r="T24" s="106" t="str">
        <f>IF(AND(D24="",G24=プルダウン!$B$4),"振替作業不可",IF(G24=プルダウン!$B$5,IF(J24="","振替作業日未入力",IF(AND(J24-B24&gt;=-28,J24-B24&lt;=28),"","28日以内に変更")),""))</f>
        <v/>
      </c>
      <c r="U24" s="107"/>
      <c r="V24" s="108"/>
    </row>
    <row r="25" spans="2:22">
      <c r="B25" s="34">
        <f>IF(B24="ー","ー",IF(B24+1&gt;DATE(基本情報!$F$10,基本情報!$H$10,基本情報!$J$10),"ー",IF(MONTH(B24+1)=MONTH(B24),B24+1,"ー")))</f>
        <v>45132</v>
      </c>
      <c r="C25" s="35" t="str">
        <f t="shared" si="0"/>
        <v>火</v>
      </c>
      <c r="D25" s="94" t="str">
        <f>IF(B25="ー","",IF(AND(B25&gt;=基本情報!$G$17,B25&lt;=基本情報!$J$17),"夏季休暇",IF(AND(B25&gt;=基本情報!$G$18,B25&lt;=基本情報!$J$18),"年末年始休暇",(IF($C25=基本情報!$G$16,"休日",IF($C25=基本情報!$I$16,"休日",""))))))</f>
        <v/>
      </c>
      <c r="E25" s="95"/>
      <c r="F25" s="96"/>
      <c r="G25" s="103"/>
      <c r="H25" s="103"/>
      <c r="I25" s="103"/>
      <c r="J25" s="117"/>
      <c r="K25" s="117"/>
      <c r="L25" s="117"/>
      <c r="M25" s="103"/>
      <c r="N25" s="103"/>
      <c r="O25" s="103"/>
      <c r="P25" s="103"/>
      <c r="Q25" s="110"/>
      <c r="T25" s="106" t="str">
        <f>IF(AND(D25="",G25=プルダウン!$B$4),"振替作業不可",IF(G25=プルダウン!$B$5,IF(J25="","振替作業日未入力",IF(AND(J25-B25&gt;=-28,J25-B25&lt;=28),"","28日以内に変更")),""))</f>
        <v/>
      </c>
      <c r="U25" s="107"/>
      <c r="V25" s="108"/>
    </row>
    <row r="26" spans="2:22">
      <c r="B26" s="34">
        <f>IF(B25="ー","ー",IF(B25+1&gt;DATE(基本情報!$F$10,基本情報!$H$10,基本情報!$J$10),"ー",IF(MONTH(B25+1)=MONTH(B25),B25+1,"ー")))</f>
        <v>45133</v>
      </c>
      <c r="C26" s="35" t="str">
        <f t="shared" si="0"/>
        <v>水</v>
      </c>
      <c r="D26" s="94" t="str">
        <f>IF(B26="ー","",IF(AND(B26&gt;=基本情報!$G$17,B26&lt;=基本情報!$J$17),"夏季休暇",IF(AND(B26&gt;=基本情報!$G$18,B26&lt;=基本情報!$J$18),"年末年始休暇",(IF($C26=基本情報!$G$16,"休日",IF($C26=基本情報!$I$16,"休日",""))))))</f>
        <v/>
      </c>
      <c r="E26" s="95"/>
      <c r="F26" s="96"/>
      <c r="G26" s="103"/>
      <c r="H26" s="103"/>
      <c r="I26" s="103"/>
      <c r="J26" s="117"/>
      <c r="K26" s="117"/>
      <c r="L26" s="117"/>
      <c r="M26" s="103"/>
      <c r="N26" s="103"/>
      <c r="O26" s="103"/>
      <c r="P26" s="103"/>
      <c r="Q26" s="110"/>
      <c r="T26" s="106" t="str">
        <f>IF(AND(D26="",G26=プルダウン!$B$4),"振替作業不可",IF(G26=プルダウン!$B$5,IF(J26="","振替作業日未入力",IF(AND(J26-B26&gt;=-28,J26-B26&lt;=28),"","28日以内に変更")),""))</f>
        <v/>
      </c>
      <c r="U26" s="107"/>
      <c r="V26" s="108"/>
    </row>
    <row r="27" spans="2:22">
      <c r="B27" s="34">
        <f>IF(B26="ー","ー",IF(B26+1&gt;DATE(基本情報!$F$10,基本情報!$H$10,基本情報!$J$10),"ー",IF(MONTH(B26+1)=MONTH(B26),B26+1,"ー")))</f>
        <v>45134</v>
      </c>
      <c r="C27" s="35" t="str">
        <f t="shared" si="0"/>
        <v>木</v>
      </c>
      <c r="D27" s="94" t="str">
        <f>IF(B27="ー","",IF(AND(B27&gt;=基本情報!$G$17,B27&lt;=基本情報!$J$17),"夏季休暇",IF(AND(B27&gt;=基本情報!$G$18,B27&lt;=基本情報!$J$18),"年末年始休暇",(IF($C27=基本情報!$G$16,"休日",IF($C27=基本情報!$I$16,"休日",""))))))</f>
        <v/>
      </c>
      <c r="E27" s="95"/>
      <c r="F27" s="96"/>
      <c r="G27" s="103"/>
      <c r="H27" s="103"/>
      <c r="I27" s="103"/>
      <c r="J27" s="117"/>
      <c r="K27" s="117"/>
      <c r="L27" s="117"/>
      <c r="M27" s="103"/>
      <c r="N27" s="103"/>
      <c r="O27" s="103"/>
      <c r="P27" s="103"/>
      <c r="Q27" s="110"/>
      <c r="T27" s="106" t="str">
        <f>IF(AND(D27="",G27=プルダウン!$B$4),"振替作業不可",IF(G27=プルダウン!$B$5,IF(J27="","振替作業日未入力",IF(AND(J27-B27&gt;=-28,J27-B27&lt;=28),"","28日以内に変更")),""))</f>
        <v/>
      </c>
      <c r="U27" s="107"/>
      <c r="V27" s="108"/>
    </row>
    <row r="28" spans="2:22">
      <c r="B28" s="34">
        <f>IF(B27="ー","ー",IF(B27+1&gt;DATE(基本情報!$F$10,基本情報!$H$10,基本情報!$J$10),"ー",IF(MONTH(B27+1)=MONTH(B27),B27+1,"ー")))</f>
        <v>45135</v>
      </c>
      <c r="C28" s="35" t="str">
        <f t="shared" si="0"/>
        <v>金</v>
      </c>
      <c r="D28" s="94" t="str">
        <f>IF(B28="ー","",IF(AND(B28&gt;=基本情報!$G$17,B28&lt;=基本情報!$J$17),"夏季休暇",IF(AND(B28&gt;=基本情報!$G$18,B28&lt;=基本情報!$J$18),"年末年始休暇",(IF($C28=基本情報!$G$16,"休日",IF($C28=基本情報!$I$16,"休日",""))))))</f>
        <v/>
      </c>
      <c r="E28" s="95"/>
      <c r="F28" s="96"/>
      <c r="G28" s="103"/>
      <c r="H28" s="103"/>
      <c r="I28" s="103"/>
      <c r="J28" s="117"/>
      <c r="K28" s="117"/>
      <c r="L28" s="117"/>
      <c r="M28" s="103"/>
      <c r="N28" s="103"/>
      <c r="O28" s="103"/>
      <c r="P28" s="103"/>
      <c r="Q28" s="110"/>
      <c r="T28" s="106" t="str">
        <f>IF(AND(D28="",G28=プルダウン!$B$4),"振替作業不可",IF(G28=プルダウン!$B$5,IF(J28="","振替作業日未入力",IF(AND(J28-B28&gt;=-28,J28-B28&lt;=28),"","28日以内に変更")),""))</f>
        <v/>
      </c>
      <c r="U28" s="107"/>
      <c r="V28" s="108"/>
    </row>
    <row r="29" spans="2:22">
      <c r="B29" s="34">
        <f>IF(B28="ー","ー",IF(B28+1&gt;DATE(基本情報!$F$10,基本情報!$H$10,基本情報!$J$10),"ー",IF(MONTH(B28+1)=MONTH(B28),B28+1,"ー")))</f>
        <v>45136</v>
      </c>
      <c r="C29" s="35" t="str">
        <f t="shared" si="0"/>
        <v>土</v>
      </c>
      <c r="D29" s="94" t="str">
        <f>IF(B29="ー","",IF(AND(B29&gt;=基本情報!$G$17,B29&lt;=基本情報!$J$17),"夏季休暇",IF(AND(B29&gt;=基本情報!$G$18,B29&lt;=基本情報!$J$18),"年末年始休暇",(IF($C29=基本情報!$G$16,"休日",IF($C29=基本情報!$I$16,"休日",""))))))</f>
        <v>休日</v>
      </c>
      <c r="E29" s="95"/>
      <c r="F29" s="96"/>
      <c r="G29" s="103" t="s">
        <v>17</v>
      </c>
      <c r="H29" s="103"/>
      <c r="I29" s="103"/>
      <c r="J29" s="117"/>
      <c r="K29" s="117"/>
      <c r="L29" s="117"/>
      <c r="M29" s="103" t="s">
        <v>65</v>
      </c>
      <c r="N29" s="103"/>
      <c r="O29" s="103"/>
      <c r="P29" s="103"/>
      <c r="Q29" s="110"/>
      <c r="T29" s="106" t="str">
        <f>IF(AND(D29="",G29=プルダウン!$B$4),"振替作業不可",IF(G29=プルダウン!$B$5,IF(J29="","振替作業日未入力",IF(AND(J29-B29&gt;=-28,J29-B29&lt;=28),"","28日以内に変更")),""))</f>
        <v/>
      </c>
      <c r="U29" s="107"/>
      <c r="V29" s="108"/>
    </row>
    <row r="30" spans="2:22">
      <c r="B30" s="34">
        <f>IF(B29="ー","ー",IF(B29+1&gt;DATE(基本情報!$F$10,基本情報!$H$10,基本情報!$J$10),"ー",IF(MONTH(B29+1)=MONTH(B29),B29+1,"ー")))</f>
        <v>45137</v>
      </c>
      <c r="C30" s="35" t="str">
        <f t="shared" si="0"/>
        <v>日</v>
      </c>
      <c r="D30" s="94" t="str">
        <f>IF(B30="ー","",IF(AND(B30&gt;=基本情報!$G$17,B30&lt;=基本情報!$J$17),"夏季休暇",IF(AND(B30&gt;=基本情報!$G$18,B30&lt;=基本情報!$J$18),"年末年始休暇",(IF($C30=基本情報!$G$16,"休日",IF($C30=基本情報!$I$16,"休日",""))))))</f>
        <v>休日</v>
      </c>
      <c r="E30" s="95"/>
      <c r="F30" s="96"/>
      <c r="G30" s="103" t="s">
        <v>13</v>
      </c>
      <c r="H30" s="103"/>
      <c r="I30" s="103"/>
      <c r="J30" s="117"/>
      <c r="K30" s="117"/>
      <c r="L30" s="117"/>
      <c r="M30" s="103"/>
      <c r="N30" s="103"/>
      <c r="O30" s="103"/>
      <c r="P30" s="103"/>
      <c r="Q30" s="111"/>
      <c r="T30" s="106" t="str">
        <f>IF(AND(D30="",G30=プルダウン!$B$4),"振替作業不可",IF(G30=プルダウン!$B$5,IF(J30="","振替作業日未入力",IF(AND(J30-B30&gt;=-28,J30-B30&lt;=28),"","28日以内に変更")),""))</f>
        <v/>
      </c>
      <c r="U30" s="107"/>
      <c r="V30" s="108"/>
    </row>
    <row r="31" spans="2:22">
      <c r="B31" s="34">
        <f>IF(B30="ー","ー",IF(B30+1&gt;DATE(基本情報!$F$10,基本情報!$H$10,基本情報!$J$10),"ー",IF(MONTH(B30+1)=MONTH(B30),B30+1,"ー")))</f>
        <v>45138</v>
      </c>
      <c r="C31" s="35" t="str">
        <f t="shared" si="0"/>
        <v>月</v>
      </c>
      <c r="D31" s="94" t="str">
        <f>IF(B31="ー","",IF(AND(B31&gt;=基本情報!$G$17,B31&lt;=基本情報!$J$17),"夏季休暇",IF(AND(B31&gt;=基本情報!$G$18,B31&lt;=基本情報!$J$18),"年末年始休暇",(IF($C31=基本情報!$G$16,"休日",IF($C31=基本情報!$I$16,"休日",""))))))</f>
        <v/>
      </c>
      <c r="E31" s="95"/>
      <c r="F31" s="96"/>
      <c r="G31" s="103"/>
      <c r="H31" s="103"/>
      <c r="I31" s="103"/>
      <c r="J31" s="117"/>
      <c r="K31" s="117"/>
      <c r="L31" s="117"/>
      <c r="M31" s="103"/>
      <c r="N31" s="103"/>
      <c r="O31" s="103"/>
      <c r="P31" s="103"/>
      <c r="Q31" s="109" t="str">
        <f>IF(COUNTIF(B31:B37,"ー")&gt;0,"ー",IF(COUNTIF(G31:G37,プルダウン!$B$6)+COUNTIF(G31:G37,プルダウン!$B$7)+COUNTIF(G31:G37,プルダウン!$B$8)+COUNTIF(G31:G37,プルダウン!$B$9)&gt;0,"ー",IF(COUNTIF(G31:G37,プルダウン!$B$3)+COUNTIF(G31:G37,プルダウン!$B$4)&gt;=2,"○","×")))</f>
        <v>ー</v>
      </c>
      <c r="T31" s="106" t="str">
        <f>IF(AND(D31="",G31=プルダウン!$B$4),"振替作業不可",IF(G31=プルダウン!$B$5,IF(J31="","振替作業日未入力",IF(AND(J31-B31&gt;=-28,J31-B31&lt;=28),"","28日以内に変更")),""))</f>
        <v/>
      </c>
      <c r="U31" s="107"/>
      <c r="V31" s="108"/>
    </row>
    <row r="32" spans="2:22">
      <c r="B32" s="34" t="str">
        <f>IF(B31="ー","ー",IF(B31+1&gt;DATE(基本情報!$F$10,基本情報!$H$10,基本情報!$J$10),"ー",IF(MONTH(B31+1)=MONTH(B31),B31+1,"ー")))</f>
        <v>ー</v>
      </c>
      <c r="C32" s="35" t="str">
        <f t="shared" si="0"/>
        <v>ー</v>
      </c>
      <c r="D32" s="94" t="str">
        <f>IF(B32="ー","",IF(AND(B32&gt;=基本情報!$G$17,B32&lt;=基本情報!$J$17),"夏季休暇",IF(AND(B32&gt;=基本情報!$G$18,B32&lt;=基本情報!$J$18),"年末年始休暇",(IF($C32=基本情報!$G$16,"休日",IF($C32=基本情報!$I$16,"休日",""))))))</f>
        <v/>
      </c>
      <c r="E32" s="95"/>
      <c r="F32" s="96"/>
      <c r="G32" s="103"/>
      <c r="H32" s="103"/>
      <c r="I32" s="103"/>
      <c r="J32" s="117"/>
      <c r="K32" s="117"/>
      <c r="L32" s="117"/>
      <c r="M32" s="103"/>
      <c r="N32" s="103"/>
      <c r="O32" s="103"/>
      <c r="P32" s="103"/>
      <c r="Q32" s="110"/>
      <c r="T32" s="106" t="str">
        <f>IF(AND(D32="",G32=プルダウン!$B$4),"振替作業不可",IF(G32=プルダウン!$B$5,IF(J32="","振替作業日未入力",IF(AND(J32-B32&gt;=-28,J32-B32&lt;=28),"","28日以内に変更")),""))</f>
        <v/>
      </c>
      <c r="U32" s="107"/>
      <c r="V32" s="108"/>
    </row>
    <row r="33" spans="2:22">
      <c r="B33" s="34" t="str">
        <f>IF(B32="ー","ー",IF(B32+1&gt;DATE(基本情報!$F$10,基本情報!$H$10,基本情報!$J$10),"ー",IF(MONTH(B32+1)=MONTH(B32),B32+1,"ー")))</f>
        <v>ー</v>
      </c>
      <c r="C33" s="35" t="str">
        <f t="shared" si="0"/>
        <v>ー</v>
      </c>
      <c r="D33" s="94" t="str">
        <f>IF(B33="ー","",IF(AND(B33&gt;=基本情報!$G$17,B33&lt;=基本情報!$J$17),"夏季休暇",IF(AND(B33&gt;=基本情報!$G$18,B33&lt;=基本情報!$J$18),"年末年始休暇",(IF($C33=基本情報!$G$16,"休日",IF($C33=基本情報!$I$16,"休日",""))))))</f>
        <v/>
      </c>
      <c r="E33" s="95"/>
      <c r="F33" s="96"/>
      <c r="G33" s="103"/>
      <c r="H33" s="103"/>
      <c r="I33" s="103"/>
      <c r="J33" s="117"/>
      <c r="K33" s="117"/>
      <c r="L33" s="117"/>
      <c r="M33" s="103"/>
      <c r="N33" s="103"/>
      <c r="O33" s="103"/>
      <c r="P33" s="103"/>
      <c r="Q33" s="110"/>
      <c r="T33" s="106" t="str">
        <f>IF(AND(D33="",G33=プルダウン!$B$4),"振替作業不可",IF(G33=プルダウン!$B$5,IF(J33="","振替作業日未入力",IF(AND(J33-B33&gt;=-28,J33-B33&lt;=28),"","28日以内に変更")),""))</f>
        <v/>
      </c>
      <c r="U33" s="107"/>
      <c r="V33" s="108"/>
    </row>
    <row r="34" spans="2:22">
      <c r="B34" s="34" t="str">
        <f>IF(B33="ー","ー",IF(B33+1&gt;DATE(基本情報!$F$10,基本情報!$H$10,基本情報!$J$10),"ー",IF(MONTH(B33+1)=MONTH(B33),B33+1,"ー")))</f>
        <v>ー</v>
      </c>
      <c r="C34" s="35" t="str">
        <f t="shared" si="0"/>
        <v>ー</v>
      </c>
      <c r="D34" s="94" t="str">
        <f>IF(B34="ー","",IF(AND(B34&gt;=基本情報!$G$17,B34&lt;=基本情報!$J$17),"夏季休暇",IF(AND(B34&gt;=基本情報!$G$18,B34&lt;=基本情報!$J$18),"年末年始休暇",(IF($C34=基本情報!$G$16,"休日",IF($C34=基本情報!$I$16,"休日",""))))))</f>
        <v/>
      </c>
      <c r="E34" s="95"/>
      <c r="F34" s="96"/>
      <c r="G34" s="103"/>
      <c r="H34" s="103"/>
      <c r="I34" s="103"/>
      <c r="J34" s="117"/>
      <c r="K34" s="117"/>
      <c r="L34" s="117"/>
      <c r="M34" s="103"/>
      <c r="N34" s="103"/>
      <c r="O34" s="103"/>
      <c r="P34" s="103"/>
      <c r="Q34" s="110"/>
      <c r="T34" s="106" t="str">
        <f>IF(AND(D34="",G34=プルダウン!$B$4),"振替作業不可",IF(G34=プルダウン!$B$5,IF(J34="","振替作業日未入力",IF(AND(J34-B34&gt;=-28,J34-B34&lt;=28),"","28日以内に変更")),""))</f>
        <v/>
      </c>
      <c r="U34" s="107"/>
      <c r="V34" s="108"/>
    </row>
    <row r="35" spans="2:22">
      <c r="B35" s="34" t="str">
        <f>IF(B34="ー","ー",IF(B34+1&gt;DATE(基本情報!$F$10,基本情報!$H$10,基本情報!$J$10),"ー",IF(MONTH(B34+1)=MONTH(B34),B34+1,"ー")))</f>
        <v>ー</v>
      </c>
      <c r="C35" s="35" t="str">
        <f t="shared" si="0"/>
        <v>ー</v>
      </c>
      <c r="D35" s="94" t="str">
        <f>IF(B35="ー","",IF(AND(B35&gt;=基本情報!$G$17,B35&lt;=基本情報!$J$17),"夏季休暇",IF(AND(B35&gt;=基本情報!$G$18,B35&lt;=基本情報!$J$18),"年末年始休暇",(IF($C35=基本情報!$G$16,"休日",IF($C35=基本情報!$I$16,"休日",""))))))</f>
        <v/>
      </c>
      <c r="E35" s="95"/>
      <c r="F35" s="96"/>
      <c r="G35" s="103"/>
      <c r="H35" s="103"/>
      <c r="I35" s="103"/>
      <c r="J35" s="117"/>
      <c r="K35" s="117"/>
      <c r="L35" s="117"/>
      <c r="M35" s="103"/>
      <c r="N35" s="103"/>
      <c r="O35" s="103"/>
      <c r="P35" s="103"/>
      <c r="Q35" s="110"/>
      <c r="T35" s="106" t="str">
        <f>IF(AND(D35="",G35=プルダウン!$B$4),"振替作業不可",IF(G35=プルダウン!$B$5,IF(J35="","振替作業日未入力",IF(AND(J35-B35&gt;=-28,J35-B35&lt;=28),"","28日以内に変更")),""))</f>
        <v/>
      </c>
      <c r="U35" s="107"/>
      <c r="V35" s="108"/>
    </row>
    <row r="36" spans="2:22">
      <c r="B36" s="34" t="str">
        <f>IF(B35="ー","ー",IF(B35+1&gt;DATE(基本情報!$F$10,基本情報!$H$10,基本情報!$J$10),"ー",IF(MONTH(B35+1)=MONTH(B35),B35+1,"ー")))</f>
        <v>ー</v>
      </c>
      <c r="C36" s="35" t="str">
        <f t="shared" si="0"/>
        <v>ー</v>
      </c>
      <c r="D36" s="94" t="str">
        <f>IF(B36="ー","",IF(AND(B36&gt;=基本情報!$G$17,B36&lt;=基本情報!$J$17),"夏季休暇",IF(AND(B36&gt;=基本情報!$G$18,B36&lt;=基本情報!$J$18),"年末年始休暇",(IF($C36=基本情報!$G$16,"休日",IF($C36=基本情報!$I$16,"休日",""))))))</f>
        <v/>
      </c>
      <c r="E36" s="95"/>
      <c r="F36" s="96"/>
      <c r="G36" s="103"/>
      <c r="H36" s="103"/>
      <c r="I36" s="103"/>
      <c r="J36" s="117"/>
      <c r="K36" s="117"/>
      <c r="L36" s="117"/>
      <c r="M36" s="103"/>
      <c r="N36" s="103"/>
      <c r="O36" s="103"/>
      <c r="P36" s="103"/>
      <c r="Q36" s="110"/>
      <c r="T36" s="106" t="str">
        <f>IF(AND(D36="",G36=プルダウン!$B$4),"振替作業不可",IF(G36=プルダウン!$B$5,IF(J36="","振替作業日未入力",IF(AND(J36-B36&gt;=-28,J36-B36&lt;=28),"","28日以内に変更")),""))</f>
        <v/>
      </c>
      <c r="U36" s="107"/>
      <c r="V36" s="108"/>
    </row>
    <row r="37" spans="2:22">
      <c r="B37" s="34" t="str">
        <f>IF(B36="ー","ー",IF(B36+1&gt;DATE(基本情報!$F$10,基本情報!$H$10,基本情報!$J$10),"ー",IF(MONTH(B36+1)=MONTH(B36),B36+1,"ー")))</f>
        <v>ー</v>
      </c>
      <c r="C37" s="35" t="str">
        <f t="shared" si="0"/>
        <v>ー</v>
      </c>
      <c r="D37" s="94" t="str">
        <f>IF(B37="ー","",IF(AND(B37&gt;=基本情報!$G$17,B37&lt;=基本情報!$J$17),"夏季休暇",IF(AND(B37&gt;=基本情報!$G$18,B37&lt;=基本情報!$J$18),"年末年始休暇",(IF($C37=基本情報!$G$16,"休日",IF($C37=基本情報!$I$16,"休日",""))))))</f>
        <v/>
      </c>
      <c r="E37" s="95"/>
      <c r="F37" s="96"/>
      <c r="G37" s="103"/>
      <c r="H37" s="103"/>
      <c r="I37" s="103"/>
      <c r="J37" s="117"/>
      <c r="K37" s="117"/>
      <c r="L37" s="117"/>
      <c r="M37" s="103"/>
      <c r="N37" s="103"/>
      <c r="O37" s="103"/>
      <c r="P37" s="103"/>
      <c r="Q37" s="111"/>
      <c r="T37" s="106" t="str">
        <f>IF(AND(D37="",G37=プルダウン!$B$4),"振替作業不可",IF(G37=プルダウン!$B$5,IF(J37="","振替作業日未入力",IF(AND(J37-B37&gt;=-28,J37-B37&lt;=28),"","28日以内に変更")),""))</f>
        <v/>
      </c>
      <c r="U37" s="107"/>
      <c r="V37" s="108"/>
    </row>
    <row r="38" spans="2:22">
      <c r="B38" s="34" t="str">
        <f>IF(B37="ー","ー",IF(B37+1&gt;DATE(基本情報!$F$10,基本情報!$H$10,基本情報!$J$10),"ー",IF(MONTH(B37+1)=MONTH(B37),B37+1,"ー")))</f>
        <v>ー</v>
      </c>
      <c r="C38" s="35" t="str">
        <f t="shared" si="0"/>
        <v>ー</v>
      </c>
      <c r="D38" s="94" t="str">
        <f>IF(B38="ー","",IF(AND(B38&gt;=基本情報!$G$17,B38&lt;=基本情報!$J$17),"夏季休暇",IF(AND(B38&gt;=基本情報!$G$18,B38&lt;=基本情報!$J$18),"年末年始休暇",(IF($C38=基本情報!$G$16,"休日",IF($C38=基本情報!$I$16,"休日",""))))))</f>
        <v/>
      </c>
      <c r="E38" s="95"/>
      <c r="F38" s="96"/>
      <c r="G38" s="103"/>
      <c r="H38" s="103"/>
      <c r="I38" s="103"/>
      <c r="J38" s="117"/>
      <c r="K38" s="117"/>
      <c r="L38" s="117"/>
      <c r="M38" s="103"/>
      <c r="N38" s="103"/>
      <c r="O38" s="103"/>
      <c r="P38" s="103"/>
      <c r="Q38" s="87" t="s">
        <v>57</v>
      </c>
      <c r="T38" s="106" t="str">
        <f>IF(AND(D38="",G38=プルダウン!$B$4),"振替作業不可",IF(G38=プルダウン!$B$5,IF(J38="","振替作業日未入力",IF(AND(J38-B38&gt;=-28,J38-B38&lt;=28),"","28日以内に変更")),""))</f>
        <v/>
      </c>
      <c r="U38" s="107"/>
      <c r="V38" s="108"/>
    </row>
    <row r="39" spans="2:22">
      <c r="B39" s="34" t="str">
        <f>IF(B38="ー","ー",IF(B38+1&gt;DATE(基本情報!$F$10,基本情報!$H$10,基本情報!$J$10),"ー",IF(MONTH(B38+1)=MONTH(B38),B38+1,"ー")))</f>
        <v>ー</v>
      </c>
      <c r="C39" s="35" t="str">
        <f t="shared" si="0"/>
        <v>ー</v>
      </c>
      <c r="D39" s="94" t="str">
        <f>IF(B39="ー","",IF(AND(B39&gt;=基本情報!$G$17,B39&lt;=基本情報!$J$17),"夏季休暇",IF(AND(B39&gt;=基本情報!$G$18,B39&lt;=基本情報!$J$18),"年末年始休暇",(IF($C39=基本情報!$G$16,"休日",IF($C39=基本情報!$I$16,"休日",""))))))</f>
        <v/>
      </c>
      <c r="E39" s="95"/>
      <c r="F39" s="96"/>
      <c r="G39" s="103"/>
      <c r="H39" s="103"/>
      <c r="I39" s="103"/>
      <c r="J39" s="117"/>
      <c r="K39" s="117"/>
      <c r="L39" s="117"/>
      <c r="M39" s="103"/>
      <c r="N39" s="103"/>
      <c r="O39" s="103"/>
      <c r="P39" s="103"/>
      <c r="Q39" s="87"/>
      <c r="T39" s="106" t="str">
        <f>IF(AND(D39="",G39=プルダウン!$B$4),"振替作業不可",IF(G39=プルダウン!$B$5,IF(J39="","振替作業日未入力",IF(AND(J39-B39&gt;=-28,J39-B39&lt;=28),"","28日以内に変更")),""))</f>
        <v/>
      </c>
      <c r="U39" s="107"/>
      <c r="V39" s="108"/>
    </row>
    <row r="40" spans="2:22">
      <c r="B40" s="34" t="str">
        <f>IF(B39="ー","ー",IF(B39+1&gt;DATE(基本情報!$F$10,基本情報!$H$10,基本情報!$J$10),"ー",IF(MONTH(B39+1)=MONTH(B39),B39+1,"ー")))</f>
        <v>ー</v>
      </c>
      <c r="C40" s="35" t="str">
        <f t="shared" si="0"/>
        <v>ー</v>
      </c>
      <c r="D40" s="94" t="str">
        <f>IF(B40="ー","",IF(AND(B40&gt;=基本情報!$G$17,B40&lt;=基本情報!$J$17),"夏季休暇",IF(AND(B40&gt;=基本情報!$G$18,B40&lt;=基本情報!$J$18),"年末年始休暇",(IF($C40=基本情報!$G$16,"休日",IF($C40=基本情報!$I$16,"休日",""))))))</f>
        <v/>
      </c>
      <c r="E40" s="95"/>
      <c r="F40" s="96"/>
      <c r="G40" s="103"/>
      <c r="H40" s="103"/>
      <c r="I40" s="103"/>
      <c r="J40" s="117"/>
      <c r="K40" s="117"/>
      <c r="L40" s="117"/>
      <c r="M40" s="103"/>
      <c r="N40" s="103"/>
      <c r="O40" s="103"/>
      <c r="P40" s="103"/>
      <c r="Q40" s="87"/>
      <c r="T40" s="106" t="str">
        <f>IF(AND(D40="",G40=プルダウン!$B$4),"振替作業不可",IF(G40=プルダウン!$B$5,IF(J40="","振替作業日未入力",IF(AND(J40-B40&gt;=-28,J40-B40&lt;=28),"","28日以内に変更")),""))</f>
        <v/>
      </c>
      <c r="U40" s="107"/>
      <c r="V40" s="108"/>
    </row>
    <row r="41" spans="2:22" ht="9.75" customHeight="1">
      <c r="Q41" s="72"/>
    </row>
    <row r="42" spans="2:22">
      <c r="E42" s="37" t="s">
        <v>58</v>
      </c>
      <c r="F42" s="38"/>
      <c r="G42" s="38"/>
      <c r="H42" s="38"/>
      <c r="I42" s="38"/>
      <c r="J42" s="39"/>
      <c r="K42" s="39"/>
      <c r="L42" s="40" t="s">
        <v>27</v>
      </c>
      <c r="M42" s="41"/>
      <c r="N42" s="41"/>
      <c r="O42" s="41"/>
      <c r="P42" s="41"/>
      <c r="Q42" s="42"/>
    </row>
    <row r="43" spans="2:22">
      <c r="E43" s="43" t="s">
        <v>31</v>
      </c>
      <c r="F43" s="44" t="s">
        <v>32</v>
      </c>
      <c r="G43" s="44" t="s">
        <v>33</v>
      </c>
      <c r="H43" s="44" t="s">
        <v>34</v>
      </c>
      <c r="I43" s="44" t="s">
        <v>35</v>
      </c>
      <c r="J43" s="45" t="s">
        <v>36</v>
      </c>
      <c r="K43" s="46" t="s">
        <v>37</v>
      </c>
      <c r="L43" s="47" t="s">
        <v>59</v>
      </c>
      <c r="M43" s="48"/>
      <c r="N43" s="47" t="s">
        <v>60</v>
      </c>
      <c r="O43" s="49"/>
      <c r="P43" s="50" t="s">
        <v>67</v>
      </c>
      <c r="Q43" s="51"/>
    </row>
    <row r="44" spans="2:22">
      <c r="E44" s="52">
        <f>COUNTIFS(B10:B40,"&gt;="&amp;$B$8,G10:G40,プルダウン!$B$3)</f>
        <v>3</v>
      </c>
      <c r="F44" s="53">
        <f>COUNTIFS(B10:B40,"&gt;="&amp;$B$8,G10:G40,プルダウン!$B$4)</f>
        <v>3</v>
      </c>
      <c r="G44" s="53">
        <f>COUNTIFS(B10:B40,"&gt;="&amp;$B$8,G10:G40,プルダウン!$B$5)</f>
        <v>2</v>
      </c>
      <c r="H44" s="53">
        <f>COUNTIFS(B10:B40,"&gt;="&amp;$B$8,G10:G40,プルダウン!$B$6)</f>
        <v>0</v>
      </c>
      <c r="I44" s="53">
        <f>COUNTIFS(B10:B40,"&gt;="&amp;$B$8,G10:G40,プルダウン!$B$7)</f>
        <v>0</v>
      </c>
      <c r="J44" s="54">
        <f>COUNTIFS(B10:B40,"&gt;="&amp;$B$8,G10:G40,プルダウン!$B$8)</f>
        <v>0</v>
      </c>
      <c r="K44" s="55">
        <f>COUNTIFS(B10:B40,"&gt;="&amp;$B$8,G10:G40,プルダウン!$B$9)</f>
        <v>0</v>
      </c>
      <c r="L44" s="56">
        <f>COUNTIF(Q10:Q40,"○")+COUNTIF(Q10:Q40,"×")</f>
        <v>3</v>
      </c>
      <c r="M44" s="48"/>
      <c r="N44" s="47">
        <f>COUNTIF(Q10:Q40,"○")</f>
        <v>3</v>
      </c>
      <c r="O44" s="49"/>
      <c r="P44" s="74">
        <f>N44/L44</f>
        <v>1</v>
      </c>
      <c r="Q44" s="51"/>
    </row>
    <row r="45" spans="2:22">
      <c r="E45" s="57" t="s">
        <v>40</v>
      </c>
      <c r="F45" s="38"/>
      <c r="G45" s="38"/>
      <c r="H45" s="38"/>
      <c r="I45" s="38"/>
      <c r="J45" s="39"/>
      <c r="K45" s="58"/>
      <c r="L45" s="59"/>
      <c r="M45" s="41"/>
      <c r="N45" s="41"/>
      <c r="O45" s="41"/>
      <c r="P45" s="41"/>
      <c r="Q45" s="42"/>
    </row>
    <row r="46" spans="2:22">
      <c r="E46" s="43" t="s">
        <v>31</v>
      </c>
      <c r="F46" s="44" t="s">
        <v>32</v>
      </c>
      <c r="G46" s="44" t="s">
        <v>33</v>
      </c>
      <c r="H46" s="44" t="s">
        <v>34</v>
      </c>
      <c r="I46" s="44" t="s">
        <v>35</v>
      </c>
      <c r="J46" s="45" t="s">
        <v>36</v>
      </c>
      <c r="K46" s="46" t="s">
        <v>37</v>
      </c>
      <c r="L46" s="47" t="s">
        <v>59</v>
      </c>
      <c r="M46" s="48"/>
      <c r="N46" s="47" t="s">
        <v>60</v>
      </c>
      <c r="O46" s="49"/>
      <c r="P46" s="50" t="s">
        <v>67</v>
      </c>
      <c r="Q46" s="51"/>
    </row>
    <row r="47" spans="2:22">
      <c r="E47" s="52">
        <f t="shared" ref="E47:L47" si="1">E44</f>
        <v>3</v>
      </c>
      <c r="F47" s="53">
        <f t="shared" si="1"/>
        <v>3</v>
      </c>
      <c r="G47" s="53">
        <f t="shared" si="1"/>
        <v>2</v>
      </c>
      <c r="H47" s="53">
        <f t="shared" si="1"/>
        <v>0</v>
      </c>
      <c r="I47" s="53">
        <f t="shared" si="1"/>
        <v>0</v>
      </c>
      <c r="J47" s="54">
        <f t="shared" si="1"/>
        <v>0</v>
      </c>
      <c r="K47" s="55">
        <f t="shared" si="1"/>
        <v>0</v>
      </c>
      <c r="L47" s="56">
        <f t="shared" si="1"/>
        <v>3</v>
      </c>
      <c r="M47" s="48"/>
      <c r="N47" s="47">
        <f>N44</f>
        <v>3</v>
      </c>
      <c r="O47" s="49"/>
      <c r="P47" s="74">
        <f>N47/L47</f>
        <v>1</v>
      </c>
      <c r="Q47" s="51"/>
    </row>
    <row r="48" spans="2:22" ht="9.75" customHeight="1">
      <c r="E48" s="75"/>
      <c r="F48" s="75"/>
      <c r="G48" s="75"/>
      <c r="H48" s="75"/>
      <c r="I48" s="75"/>
      <c r="J48" s="76"/>
      <c r="K48" s="76"/>
      <c r="L48" s="77"/>
      <c r="M48" s="78"/>
      <c r="N48" s="78"/>
      <c r="O48" s="78"/>
      <c r="P48" s="79"/>
      <c r="Q48" s="78"/>
    </row>
    <row r="49" spans="2:22" ht="19.5">
      <c r="B49" s="112">
        <f>EDATE(B8,1)</f>
        <v>45139</v>
      </c>
      <c r="C49" s="112"/>
      <c r="M49" s="113" t="s">
        <v>38</v>
      </c>
      <c r="N49" s="113"/>
      <c r="O49" s="114">
        <v>45163</v>
      </c>
      <c r="P49" s="114"/>
      <c r="Q49" s="114"/>
    </row>
    <row r="50" spans="2:22">
      <c r="B50" s="71" t="s">
        <v>24</v>
      </c>
      <c r="C50" s="71" t="s">
        <v>3</v>
      </c>
      <c r="D50" s="115" t="s">
        <v>4</v>
      </c>
      <c r="E50" s="115"/>
      <c r="F50" s="115"/>
      <c r="G50" s="116" t="s">
        <v>5</v>
      </c>
      <c r="H50" s="116"/>
      <c r="I50" s="116"/>
      <c r="J50" s="116" t="s">
        <v>19</v>
      </c>
      <c r="K50" s="116"/>
      <c r="L50" s="116"/>
      <c r="M50" s="116" t="s">
        <v>25</v>
      </c>
      <c r="N50" s="116"/>
      <c r="O50" s="116"/>
      <c r="P50" s="116"/>
      <c r="Q50" s="73" t="s">
        <v>61</v>
      </c>
      <c r="T50" s="87" t="s">
        <v>62</v>
      </c>
      <c r="U50" s="87"/>
      <c r="V50" s="87"/>
    </row>
    <row r="51" spans="2:22">
      <c r="B51" s="34">
        <f>IF(B49&gt;DATE(基本情報!$F$10,基本情報!$H$10,基本情報!$J$10),"ー",IF(COUNTIF(C10:C40,C10)=COUNTIF(C10:C40,C16),B49,IF(COUNTIF(C10:C40,C10)=0,"",LOOKUP(1,0/(C10:C40=C10),B10:B40))))</f>
        <v>45138</v>
      </c>
      <c r="C51" s="35" t="str">
        <f>IF(B51="ー","ー",$C$10)</f>
        <v>月</v>
      </c>
      <c r="D51" s="94" t="str">
        <f>IF(B51="","",IF(AND(B51&gt;=基本情報!$G$17,B51&lt;=基本情報!$J$17),"夏季休暇",IF(AND(B51&gt;=基本情報!$G$18,B51&lt;=基本情報!$J$18),"年末年始休暇",(IF($C51=基本情報!$G$16,"休日",IF($C51=基本情報!$I$16,"休日",""))))))</f>
        <v/>
      </c>
      <c r="E51" s="95"/>
      <c r="F51" s="96"/>
      <c r="G51" s="97"/>
      <c r="H51" s="98"/>
      <c r="I51" s="99"/>
      <c r="J51" s="100"/>
      <c r="K51" s="101"/>
      <c r="L51" s="102"/>
      <c r="M51" s="103"/>
      <c r="N51" s="103"/>
      <c r="O51" s="103"/>
      <c r="P51" s="103"/>
      <c r="Q51" s="109" t="str">
        <f>IF(COUNTIF(B51:B57,"ー")&gt;0,"ー",IF(COUNTIF(G51:G57,プルダウン!$B$6)+COUNTIF(G51:G57,プルダウン!$B$7)+COUNTIF(G51:G57,プルダウン!$B$8)+COUNTIF(G51:G57,プルダウン!$B$9)&gt;0,"ー",IF(COUNTIF(G51:G57,プルダウン!$B$3)+COUNTIF(G51:G57,プルダウン!$B$4)&gt;=2,"○","×")))</f>
        <v>○</v>
      </c>
      <c r="T51" s="106" t="str">
        <f>IF(AND(D51="",G51=プルダウン!$B$4),"振替作業不可",IF(G51=プルダウン!$B$5,IF(J51="","振替作業日未入力",IF(AND(J51-B51&gt;=-28,J51-B51&lt;=28),"","28日以内に変更")),""))</f>
        <v/>
      </c>
      <c r="U51" s="107"/>
      <c r="V51" s="108"/>
    </row>
    <row r="52" spans="2:22">
      <c r="B52" s="34">
        <f>IF(B51="ー","ー",IF(B51+1&gt;DATE(基本情報!$F$10,基本情報!$H$10,基本情報!$J$10),"ー",B51+1))</f>
        <v>45139</v>
      </c>
      <c r="C52" s="35" t="str">
        <f t="shared" ref="C52:C80" si="2">IFERROR(TEXT(B52,"aaa"),"")</f>
        <v>火</v>
      </c>
      <c r="D52" s="94" t="str">
        <f>IF(B52="","",IF(AND(B52&gt;=基本情報!$G$17,B52&lt;=基本情報!$J$17),"夏季休暇",IF(AND(B52&gt;=基本情報!$G$18,B52&lt;=基本情報!$J$18),"年末年始休暇",(IF($C52=基本情報!$G$16,"休日",IF($C52=基本情報!$I$16,"休日",""))))))</f>
        <v/>
      </c>
      <c r="E52" s="95"/>
      <c r="F52" s="96"/>
      <c r="G52" s="97" t="s">
        <v>9</v>
      </c>
      <c r="H52" s="98"/>
      <c r="I52" s="99"/>
      <c r="J52" s="100">
        <v>45136</v>
      </c>
      <c r="K52" s="101"/>
      <c r="L52" s="102"/>
      <c r="M52" s="103" t="s">
        <v>64</v>
      </c>
      <c r="N52" s="103"/>
      <c r="O52" s="103"/>
      <c r="P52" s="103"/>
      <c r="Q52" s="110"/>
      <c r="T52" s="106" t="str">
        <f>IF(AND(D52="",G52=プルダウン!$B$4),"振替作業不可",IF(G52=プルダウン!$B$5,IF(J52="","振替作業日未入力",IF(AND(J52-B52&gt;=-28,J52-B52&lt;=28),"","28日以内に変更")),""))</f>
        <v/>
      </c>
      <c r="U52" s="107"/>
      <c r="V52" s="108"/>
    </row>
    <row r="53" spans="2:22">
      <c r="B53" s="34">
        <f>IF(B52="ー","ー",IF(B52+1&gt;DATE(基本情報!$F$10,基本情報!$H$10,基本情報!$J$10),"ー",B52+1))</f>
        <v>45140</v>
      </c>
      <c r="C53" s="35" t="str">
        <f t="shared" si="2"/>
        <v>水</v>
      </c>
      <c r="D53" s="94" t="str">
        <f>IF(B53="","",IF(AND(B53&gt;=基本情報!$G$17,B53&lt;=基本情報!$J$17),"夏季休暇",IF(AND(B53&gt;=基本情報!$G$18,B53&lt;=基本情報!$J$18),"年末年始休暇",(IF($C53=基本情報!$G$16,"休日",IF($C53=基本情報!$I$16,"休日",""))))))</f>
        <v/>
      </c>
      <c r="E53" s="95"/>
      <c r="F53" s="96"/>
      <c r="G53" s="97"/>
      <c r="H53" s="98"/>
      <c r="I53" s="99"/>
      <c r="J53" s="100"/>
      <c r="K53" s="101"/>
      <c r="L53" s="102"/>
      <c r="M53" s="103"/>
      <c r="N53" s="103"/>
      <c r="O53" s="103"/>
      <c r="P53" s="103"/>
      <c r="Q53" s="110"/>
      <c r="T53" s="106" t="str">
        <f>IF(AND(D53="",G53=プルダウン!$B$4),"振替作業不可",IF(G53=プルダウン!$B$5,IF(J53="","振替作業日未入力",IF(AND(J53-B53&gt;=-28,J53-B53&lt;=28),"","28日以内に変更")),""))</f>
        <v/>
      </c>
      <c r="U53" s="107"/>
      <c r="V53" s="108"/>
    </row>
    <row r="54" spans="2:22">
      <c r="B54" s="34">
        <f>IF(B53="ー","ー",IF(B53+1&gt;DATE(基本情報!$F$10,基本情報!$H$10,基本情報!$J$10),"ー",B53+1))</f>
        <v>45141</v>
      </c>
      <c r="C54" s="35" t="str">
        <f t="shared" si="2"/>
        <v>木</v>
      </c>
      <c r="D54" s="94" t="str">
        <f>IF(B54="","",IF(AND(B54&gt;=基本情報!$G$17,B54&lt;=基本情報!$J$17),"夏季休暇",IF(AND(B54&gt;=基本情報!$G$18,B54&lt;=基本情報!$J$18),"年末年始休暇",(IF($C54=基本情報!$G$16,"休日",IF($C54=基本情報!$I$16,"休日",""))))))</f>
        <v/>
      </c>
      <c r="E54" s="95"/>
      <c r="F54" s="96"/>
      <c r="G54" s="97"/>
      <c r="H54" s="98"/>
      <c r="I54" s="99"/>
      <c r="J54" s="100"/>
      <c r="K54" s="101"/>
      <c r="L54" s="102"/>
      <c r="M54" s="103"/>
      <c r="N54" s="103"/>
      <c r="O54" s="103"/>
      <c r="P54" s="103"/>
      <c r="Q54" s="110"/>
      <c r="T54" s="106" t="str">
        <f>IF(AND(D54="",G54=プルダウン!$B$4),"振替作業不可",IF(G54=プルダウン!$B$5,IF(J54="","振替作業日未入力",IF(AND(J54-B54&gt;=-28,J54-B54&lt;=28),"","28日以内に変更")),""))</f>
        <v/>
      </c>
      <c r="U54" s="107"/>
      <c r="V54" s="108"/>
    </row>
    <row r="55" spans="2:22">
      <c r="B55" s="34">
        <f>IF(B54="ー","ー",IF(B54+1&gt;DATE(基本情報!$F$10,基本情報!$H$10,基本情報!$J$10),"ー",B54+1))</f>
        <v>45142</v>
      </c>
      <c r="C55" s="35" t="str">
        <f t="shared" si="2"/>
        <v>金</v>
      </c>
      <c r="D55" s="94" t="str">
        <f>IF(B55="","",IF(AND(B55&gt;=基本情報!$G$17,B55&lt;=基本情報!$J$17),"夏季休暇",IF(AND(B55&gt;=基本情報!$G$18,B55&lt;=基本情報!$J$18),"年末年始休暇",(IF($C55=基本情報!$G$16,"休日",IF($C55=基本情報!$I$16,"休日",""))))))</f>
        <v/>
      </c>
      <c r="E55" s="95"/>
      <c r="F55" s="96"/>
      <c r="G55" s="97"/>
      <c r="H55" s="98"/>
      <c r="I55" s="99"/>
      <c r="J55" s="100"/>
      <c r="K55" s="101"/>
      <c r="L55" s="102"/>
      <c r="M55" s="103"/>
      <c r="N55" s="103"/>
      <c r="O55" s="103"/>
      <c r="P55" s="103"/>
      <c r="Q55" s="110"/>
      <c r="T55" s="106" t="str">
        <f>IF(AND(D55="",G55=プルダウン!$B$4),"振替作業不可",IF(G55=プルダウン!$B$5,IF(J55="","振替作業日未入力",IF(AND(J55-B55&gt;=-28,J55-B55&lt;=28),"","28日以内に変更")),""))</f>
        <v/>
      </c>
      <c r="U55" s="107"/>
      <c r="V55" s="108"/>
    </row>
    <row r="56" spans="2:22">
      <c r="B56" s="34">
        <f>IF(B55="ー","ー",IF(B55+1&gt;DATE(基本情報!$F$10,基本情報!$H$10,基本情報!$J$10),"ー",B55+1))</f>
        <v>45143</v>
      </c>
      <c r="C56" s="35" t="str">
        <f t="shared" si="2"/>
        <v>土</v>
      </c>
      <c r="D56" s="94" t="str">
        <f>IF(B56="","",IF(AND(B56&gt;=基本情報!$G$17,B56&lt;=基本情報!$J$17),"夏季休暇",IF(AND(B56&gt;=基本情報!$G$18,B56&lt;=基本情報!$J$18),"年末年始休暇",(IF($C56=基本情報!$G$16,"休日",IF($C56=基本情報!$I$16,"休日",""))))))</f>
        <v>休日</v>
      </c>
      <c r="E56" s="95"/>
      <c r="F56" s="96"/>
      <c r="G56" s="97" t="s">
        <v>13</v>
      </c>
      <c r="H56" s="98"/>
      <c r="I56" s="99"/>
      <c r="J56" s="100"/>
      <c r="K56" s="101"/>
      <c r="L56" s="102"/>
      <c r="M56" s="103"/>
      <c r="N56" s="103"/>
      <c r="O56" s="103"/>
      <c r="P56" s="103"/>
      <c r="Q56" s="110"/>
      <c r="T56" s="106" t="str">
        <f>IF(AND(D56="",G56=プルダウン!$B$4),"振替作業不可",IF(G56=プルダウン!$B$5,IF(J56="","振替作業日未入力",IF(AND(J56-B56&gt;=-28,J56-B56&lt;=28),"","28日以内に変更")),""))</f>
        <v/>
      </c>
      <c r="U56" s="107"/>
      <c r="V56" s="108"/>
    </row>
    <row r="57" spans="2:22">
      <c r="B57" s="34">
        <f>IF(B56="ー","ー",IF(B56+1&gt;DATE(基本情報!$F$10,基本情報!$H$10,基本情報!$J$10),"ー",B56+1))</f>
        <v>45144</v>
      </c>
      <c r="C57" s="35" t="str">
        <f t="shared" si="2"/>
        <v>日</v>
      </c>
      <c r="D57" s="94" t="str">
        <f>IF(B57="","",IF(AND(B57&gt;=基本情報!$G$17,B57&lt;=基本情報!$J$17),"夏季休暇",IF(AND(B57&gt;=基本情報!$G$18,B57&lt;=基本情報!$J$18),"年末年始休暇",(IF($C57=基本情報!$G$16,"休日",IF($C57=基本情報!$I$16,"休日",""))))))</f>
        <v>休日</v>
      </c>
      <c r="E57" s="95"/>
      <c r="F57" s="96"/>
      <c r="G57" s="97" t="s">
        <v>13</v>
      </c>
      <c r="H57" s="98"/>
      <c r="I57" s="99"/>
      <c r="J57" s="100"/>
      <c r="K57" s="101"/>
      <c r="L57" s="102"/>
      <c r="M57" s="103"/>
      <c r="N57" s="103"/>
      <c r="O57" s="103"/>
      <c r="P57" s="103"/>
      <c r="Q57" s="111"/>
      <c r="T57" s="106" t="str">
        <f>IF(AND(D57="",G57=プルダウン!$B$4),"振替作業不可",IF(G57=プルダウン!$B$5,IF(J57="","振替作業日未入力",IF(AND(J57-B57&gt;=-28,J57-B57&lt;=28),"","28日以内に変更")),""))</f>
        <v/>
      </c>
      <c r="U57" s="107"/>
      <c r="V57" s="108"/>
    </row>
    <row r="58" spans="2:22">
      <c r="B58" s="34">
        <f>IF(B57="ー","ー",IF(B57+1&gt;DATE(基本情報!$F$10,基本情報!$H$10,基本情報!$J$10),"ー",B57+1))</f>
        <v>45145</v>
      </c>
      <c r="C58" s="35" t="str">
        <f t="shared" si="2"/>
        <v>月</v>
      </c>
      <c r="D58" s="94" t="str">
        <f>IF(B58="","",IF(AND(B58&gt;=基本情報!$G$17,B58&lt;=基本情報!$J$17),"夏季休暇",IF(AND(B58&gt;=基本情報!$G$18,B58&lt;=基本情報!$J$18),"年末年始休暇",(IF($C58=基本情報!$G$16,"休日",IF($C58=基本情報!$I$16,"休日",""))))))</f>
        <v/>
      </c>
      <c r="E58" s="95"/>
      <c r="F58" s="96"/>
      <c r="G58" s="97" t="s">
        <v>9</v>
      </c>
      <c r="H58" s="98"/>
      <c r="I58" s="99"/>
      <c r="J58" s="100">
        <v>45150</v>
      </c>
      <c r="K58" s="101"/>
      <c r="L58" s="102"/>
      <c r="M58" s="103" t="s">
        <v>64</v>
      </c>
      <c r="N58" s="103"/>
      <c r="O58" s="103"/>
      <c r="P58" s="103"/>
      <c r="Q58" s="109" t="str">
        <f>IF(COUNTIF(B58:B64,"ー")&gt;0,"ー",IF(COUNTIF(G58:G64,プルダウン!$B$6)+COUNTIF(G58:G64,プルダウン!$B$7)+COUNTIF(G58:G64,プルダウン!$B$8)+COUNTIF(G58:G64,プルダウン!$B$9)&gt;0,"ー",IF(COUNTIF(G58:G64,プルダウン!$B$3)+COUNTIF(G58:G64,プルダウン!$B$4)&gt;=2,"○","×")))</f>
        <v>○</v>
      </c>
      <c r="T58" s="106" t="str">
        <f>IF(AND(D58="",G58=プルダウン!$B$4),"振替作業不可",IF(G58=プルダウン!$B$5,IF(J58="","振替作業日未入力",IF(AND(J58-B58&gt;=-28,J58-B58&lt;=28),"","28日以内に変更")),""))</f>
        <v/>
      </c>
      <c r="U58" s="107"/>
      <c r="V58" s="108"/>
    </row>
    <row r="59" spans="2:22">
      <c r="B59" s="34">
        <f>IF(B58="ー","ー",IF(B58+1&gt;DATE(基本情報!$F$10,基本情報!$H$10,基本情報!$J$10),"ー",IF(MONTH(B58+1)=MONTH(B58),B58+1,"ー")))</f>
        <v>45146</v>
      </c>
      <c r="C59" s="35" t="str">
        <f t="shared" si="2"/>
        <v>火</v>
      </c>
      <c r="D59" s="94" t="str">
        <f>IF(B59="","",IF(AND(B59&gt;=基本情報!$G$17,B59&lt;=基本情報!$J$17),"夏季休暇",IF(AND(B59&gt;=基本情報!$G$18,B59&lt;=基本情報!$J$18),"年末年始休暇",(IF($C59=基本情報!$G$16,"休日",IF($C59=基本情報!$I$16,"休日",""))))))</f>
        <v/>
      </c>
      <c r="E59" s="95"/>
      <c r="F59" s="96"/>
      <c r="G59" s="97" t="s">
        <v>9</v>
      </c>
      <c r="H59" s="98"/>
      <c r="I59" s="99"/>
      <c r="J59" s="100">
        <v>45151</v>
      </c>
      <c r="K59" s="101"/>
      <c r="L59" s="102"/>
      <c r="M59" s="103" t="s">
        <v>64</v>
      </c>
      <c r="N59" s="103"/>
      <c r="O59" s="103"/>
      <c r="P59" s="103"/>
      <c r="Q59" s="110"/>
      <c r="T59" s="106" t="str">
        <f>IF(AND(D59="",G59=プルダウン!$B$4),"振替作業不可",IF(G59=プルダウン!$B$5,IF(J59="","振替作業日未入力",IF(AND(J59-B59&gt;=-28,J59-B59&lt;=28),"","28日以内に変更")),""))</f>
        <v/>
      </c>
      <c r="U59" s="107"/>
      <c r="V59" s="108"/>
    </row>
    <row r="60" spans="2:22">
      <c r="B60" s="34">
        <f>IF(B59="ー","ー",IF(B59+1&gt;DATE(基本情報!$F$10,基本情報!$H$10,基本情報!$J$10),"ー",IF(MONTH(B59+1)=MONTH(B59),B59+1,"ー")))</f>
        <v>45147</v>
      </c>
      <c r="C60" s="35" t="str">
        <f t="shared" si="2"/>
        <v>水</v>
      </c>
      <c r="D60" s="94" t="str">
        <f>IF(B60="","",IF(AND(B60&gt;=基本情報!$G$17,B60&lt;=基本情報!$J$17),"夏季休暇",IF(AND(B60&gt;=基本情報!$G$18,B60&lt;=基本情報!$J$18),"年末年始休暇",(IF($C60=基本情報!$G$16,"休日",IF($C60=基本情報!$I$16,"休日",""))))))</f>
        <v/>
      </c>
      <c r="E60" s="95"/>
      <c r="F60" s="96"/>
      <c r="G60" s="97"/>
      <c r="H60" s="98"/>
      <c r="I60" s="99"/>
      <c r="J60" s="100"/>
      <c r="K60" s="101"/>
      <c r="L60" s="102"/>
      <c r="M60" s="103"/>
      <c r="N60" s="103"/>
      <c r="O60" s="103"/>
      <c r="P60" s="103"/>
      <c r="Q60" s="110"/>
      <c r="T60" s="106" t="str">
        <f>IF(AND(D60="",G60=プルダウン!$B$4),"振替作業不可",IF(G60=プルダウン!$B$5,IF(J60="","振替作業日未入力",IF(AND(J60-B60&gt;=-28,J60-B60&lt;=28),"","28日以内に変更")),""))</f>
        <v/>
      </c>
      <c r="U60" s="107"/>
      <c r="V60" s="108"/>
    </row>
    <row r="61" spans="2:22">
      <c r="B61" s="34">
        <f>IF(B60="ー","ー",IF(B60+1&gt;DATE(基本情報!$F$10,基本情報!$H$10,基本情報!$J$10),"ー",IF(MONTH(B60+1)=MONTH(B60),B60+1,"ー")))</f>
        <v>45148</v>
      </c>
      <c r="C61" s="35" t="str">
        <f t="shared" si="2"/>
        <v>木</v>
      </c>
      <c r="D61" s="94" t="str">
        <f>IF(B61="","",IF(AND(B61&gt;=基本情報!$G$17,B61&lt;=基本情報!$J$17),"夏季休暇",IF(AND(B61&gt;=基本情報!$G$18,B61&lt;=基本情報!$J$18),"年末年始休暇",(IF($C61=基本情報!$G$16,"休日",IF($C61=基本情報!$I$16,"休日",""))))))</f>
        <v/>
      </c>
      <c r="E61" s="95"/>
      <c r="F61" s="96"/>
      <c r="G61" s="97"/>
      <c r="H61" s="98"/>
      <c r="I61" s="99"/>
      <c r="J61" s="100"/>
      <c r="K61" s="101"/>
      <c r="L61" s="102"/>
      <c r="M61" s="103"/>
      <c r="N61" s="103"/>
      <c r="O61" s="103"/>
      <c r="P61" s="103"/>
      <c r="Q61" s="110"/>
      <c r="T61" s="106" t="str">
        <f>IF(AND(D61="",G61=プルダウン!$B$4),"振替作業不可",IF(G61=プルダウン!$B$5,IF(J61="","振替作業日未入力",IF(AND(J61-B61&gt;=-28,J61-B61&lt;=28),"","28日以内に変更")),""))</f>
        <v/>
      </c>
      <c r="U61" s="107"/>
      <c r="V61" s="108"/>
    </row>
    <row r="62" spans="2:22">
      <c r="B62" s="34">
        <f>IF(B61="ー","ー",IF(B61+1&gt;DATE(基本情報!$F$10,基本情報!$H$10,基本情報!$J$10),"ー",IF(MONTH(B61+1)=MONTH(B61),B61+1,"ー")))</f>
        <v>45149</v>
      </c>
      <c r="C62" s="35" t="str">
        <f t="shared" si="2"/>
        <v>金</v>
      </c>
      <c r="D62" s="94" t="str">
        <f>IF(B62="","",IF(AND(B62&gt;=基本情報!$G$17,B62&lt;=基本情報!$J$17),"夏季休暇",IF(AND(B62&gt;=基本情報!$G$18,B62&lt;=基本情報!$J$18),"年末年始休暇",(IF($C62=基本情報!$G$16,"休日",IF($C62=基本情報!$I$16,"休日",""))))))</f>
        <v/>
      </c>
      <c r="E62" s="95"/>
      <c r="F62" s="96"/>
      <c r="G62" s="97"/>
      <c r="H62" s="98"/>
      <c r="I62" s="99"/>
      <c r="J62" s="100"/>
      <c r="K62" s="101"/>
      <c r="L62" s="102"/>
      <c r="M62" s="103"/>
      <c r="N62" s="103"/>
      <c r="O62" s="103"/>
      <c r="P62" s="103"/>
      <c r="Q62" s="110"/>
      <c r="T62" s="106" t="str">
        <f>IF(AND(D62="",G62=プルダウン!$B$4),"振替作業不可",IF(G62=プルダウン!$B$5,IF(J62="","振替作業日未入力",IF(AND(J62-B62&gt;=-28,J62-B62&lt;=28),"","28日以内に変更")),""))</f>
        <v/>
      </c>
      <c r="U62" s="107"/>
      <c r="V62" s="108"/>
    </row>
    <row r="63" spans="2:22">
      <c r="B63" s="34">
        <f>IF(B62="ー","ー",IF(B62+1&gt;DATE(基本情報!$F$10,基本情報!$H$10,基本情報!$J$10),"ー",IF(MONTH(B62+1)=MONTH(B62),B62+1,"ー")))</f>
        <v>45150</v>
      </c>
      <c r="C63" s="35" t="str">
        <f t="shared" si="2"/>
        <v>土</v>
      </c>
      <c r="D63" s="94" t="str">
        <f>IF(B63="","",IF(AND(B63&gt;=基本情報!$G$17,B63&lt;=基本情報!$J$17),"夏季休暇",IF(AND(B63&gt;=基本情報!$G$18,B63&lt;=基本情報!$J$18),"年末年始休暇",(IF($C63=基本情報!$G$16,"休日",IF($C63=基本情報!$I$16,"休日",""))))))</f>
        <v>休日</v>
      </c>
      <c r="E63" s="95"/>
      <c r="F63" s="96"/>
      <c r="G63" s="97" t="s">
        <v>17</v>
      </c>
      <c r="H63" s="98"/>
      <c r="I63" s="99"/>
      <c r="J63" s="100"/>
      <c r="K63" s="101"/>
      <c r="L63" s="102"/>
      <c r="M63" s="103"/>
      <c r="N63" s="103"/>
      <c r="O63" s="103"/>
      <c r="P63" s="103"/>
      <c r="Q63" s="110"/>
      <c r="T63" s="106" t="str">
        <f>IF(AND(D63="",G63=プルダウン!$B$4),"振替作業不可",IF(G63=プルダウン!$B$5,IF(J63="","振替作業日未入力",IF(AND(J63-B63&gt;=-28,J63-B63&lt;=28),"","28日以内に変更")),""))</f>
        <v/>
      </c>
      <c r="U63" s="107"/>
      <c r="V63" s="108"/>
    </row>
    <row r="64" spans="2:22">
      <c r="B64" s="34">
        <f>IF(B63="ー","ー",IF(B63+1&gt;DATE(基本情報!$F$10,基本情報!$H$10,基本情報!$J$10),"ー",IF(MONTH(B63+1)=MONTH(B63),B63+1,"ー")))</f>
        <v>45151</v>
      </c>
      <c r="C64" s="35" t="str">
        <f t="shared" si="2"/>
        <v>日</v>
      </c>
      <c r="D64" s="94" t="str">
        <f>IF(B64="","",IF(AND(B64&gt;=基本情報!$G$17,B64&lt;=基本情報!$J$17),"夏季休暇",IF(AND(B64&gt;=基本情報!$G$18,B64&lt;=基本情報!$J$18),"年末年始休暇",(IF($C64=基本情報!$G$16,"休日",IF($C64=基本情報!$I$16,"休日",""))))))</f>
        <v>休日</v>
      </c>
      <c r="E64" s="95"/>
      <c r="F64" s="96"/>
      <c r="G64" s="97" t="s">
        <v>17</v>
      </c>
      <c r="H64" s="98"/>
      <c r="I64" s="99"/>
      <c r="J64" s="100"/>
      <c r="K64" s="101"/>
      <c r="L64" s="102"/>
      <c r="M64" s="103"/>
      <c r="N64" s="103"/>
      <c r="O64" s="103"/>
      <c r="P64" s="103"/>
      <c r="Q64" s="111"/>
      <c r="T64" s="106" t="str">
        <f>IF(AND(D64="",G64=プルダウン!$B$4),"振替作業不可",IF(G64=プルダウン!$B$5,IF(J64="","振替作業日未入力",IF(AND(J64-B64&gt;=-28,J64-B64&lt;=28),"","28日以内に変更")),""))</f>
        <v/>
      </c>
      <c r="U64" s="107"/>
      <c r="V64" s="108"/>
    </row>
    <row r="65" spans="2:22">
      <c r="B65" s="34">
        <f>IF(B64="ー","ー",IF(B64+1&gt;DATE(基本情報!$F$10,基本情報!$H$10,基本情報!$J$10),"ー",IF(MONTH(B64+1)=MONTH(B64),B64+1,"ー")))</f>
        <v>45152</v>
      </c>
      <c r="C65" s="35" t="str">
        <f t="shared" si="2"/>
        <v>月</v>
      </c>
      <c r="D65" s="94" t="str">
        <f>IF(B65="","",IF(AND(B65&gt;=基本情報!$G$17,B65&lt;=基本情報!$J$17),"夏季休暇",IF(AND(B65&gt;=基本情報!$G$18,B65&lt;=基本情報!$J$18),"年末年始休暇",(IF($C65=基本情報!$G$16,"休日",IF($C65=基本情報!$I$16,"休日",""))))))</f>
        <v>夏季休暇</v>
      </c>
      <c r="E65" s="95"/>
      <c r="F65" s="96"/>
      <c r="G65" s="97" t="s">
        <v>8</v>
      </c>
      <c r="H65" s="98"/>
      <c r="I65" s="99"/>
      <c r="J65" s="100"/>
      <c r="K65" s="101"/>
      <c r="L65" s="102"/>
      <c r="M65" s="103"/>
      <c r="N65" s="103"/>
      <c r="O65" s="103"/>
      <c r="P65" s="103"/>
      <c r="Q65" s="109" t="str">
        <f>IF(COUNTIF(B65:B71,"ー")&gt;0,"ー",IF(COUNTIF(G65:G71,プルダウン!$B$6)+COUNTIF(G65:G71,プルダウン!$B$7)+COUNTIF(G65:G71,プルダウン!$B$8)+COUNTIF(G65:G71,プルダウン!$B$9)&gt;0,"ー",IF(COUNTIF(G65:G71,プルダウン!$B$3)+COUNTIF(G65:G71,プルダウン!$B$4)&gt;=2,"○","×")))</f>
        <v>ー</v>
      </c>
      <c r="T65" s="106" t="str">
        <f>IF(AND(D65="",G65=プルダウン!$B$4),"振替作業不可",IF(G65=プルダウン!$B$5,IF(J65="","振替作業日未入力",IF(AND(J65-B65&gt;=-28,J65-B65&lt;=28),"","28日以内に変更")),""))</f>
        <v/>
      </c>
      <c r="U65" s="107"/>
      <c r="V65" s="108"/>
    </row>
    <row r="66" spans="2:22">
      <c r="B66" s="34">
        <f>IF(B65="ー","ー",IF(B65+1&gt;DATE(基本情報!$F$10,基本情報!$H$10,基本情報!$J$10),"ー",IF(MONTH(B65+1)=MONTH(B65),B65+1,"ー")))</f>
        <v>45153</v>
      </c>
      <c r="C66" s="35" t="str">
        <f t="shared" si="2"/>
        <v>火</v>
      </c>
      <c r="D66" s="94" t="str">
        <f>IF(B66="","",IF(AND(B66&gt;=基本情報!$G$17,B66&lt;=基本情報!$J$17),"夏季休暇",IF(AND(B66&gt;=基本情報!$G$18,B66&lt;=基本情報!$J$18),"年末年始休暇",(IF($C66=基本情報!$G$16,"休日",IF($C66=基本情報!$I$16,"休日",""))))))</f>
        <v>夏季休暇</v>
      </c>
      <c r="E66" s="95"/>
      <c r="F66" s="96"/>
      <c r="G66" s="97" t="s">
        <v>8</v>
      </c>
      <c r="H66" s="98"/>
      <c r="I66" s="99"/>
      <c r="J66" s="100"/>
      <c r="K66" s="101"/>
      <c r="L66" s="102"/>
      <c r="M66" s="103"/>
      <c r="N66" s="103"/>
      <c r="O66" s="103"/>
      <c r="P66" s="103"/>
      <c r="Q66" s="110"/>
      <c r="T66" s="106" t="str">
        <f>IF(AND(D66="",G66=プルダウン!$B$4),"振替作業不可",IF(G66=プルダウン!$B$5,IF(J66="","振替作業日未入力",IF(AND(J66-B66&gt;=-28,J66-B66&lt;=28),"","28日以内に変更")),""))</f>
        <v/>
      </c>
      <c r="U66" s="107"/>
      <c r="V66" s="108"/>
    </row>
    <row r="67" spans="2:22">
      <c r="B67" s="34">
        <f>IF(B66="ー","ー",IF(B66+1&gt;DATE(基本情報!$F$10,基本情報!$H$10,基本情報!$J$10),"ー",IF(MONTH(B66+1)=MONTH(B66),B66+1,"ー")))</f>
        <v>45154</v>
      </c>
      <c r="C67" s="35" t="str">
        <f t="shared" si="2"/>
        <v>水</v>
      </c>
      <c r="D67" s="94" t="str">
        <f>IF(B67="","",IF(AND(B67&gt;=基本情報!$G$17,B67&lt;=基本情報!$J$17),"夏季休暇",IF(AND(B67&gt;=基本情報!$G$18,B67&lt;=基本情報!$J$18),"年末年始休暇",(IF($C67=基本情報!$G$16,"休日",IF($C67=基本情報!$I$16,"休日",""))))))</f>
        <v>夏季休暇</v>
      </c>
      <c r="E67" s="95"/>
      <c r="F67" s="96"/>
      <c r="G67" s="97" t="s">
        <v>8</v>
      </c>
      <c r="H67" s="98"/>
      <c r="I67" s="99"/>
      <c r="J67" s="100"/>
      <c r="K67" s="101"/>
      <c r="L67" s="102"/>
      <c r="M67" s="103"/>
      <c r="N67" s="103"/>
      <c r="O67" s="103"/>
      <c r="P67" s="103"/>
      <c r="Q67" s="110"/>
      <c r="T67" s="106" t="str">
        <f>IF(AND(D67="",G67=プルダウン!$B$4),"振替作業不可",IF(G67=プルダウン!$B$5,IF(J67="","振替作業日未入力",IF(AND(J67-B67&gt;=-28,J67-B67&lt;=28),"","28日以内に変更")),""))</f>
        <v/>
      </c>
      <c r="U67" s="107"/>
      <c r="V67" s="108"/>
    </row>
    <row r="68" spans="2:22">
      <c r="B68" s="34">
        <f>IF(B67="ー","ー",IF(B67+1&gt;DATE(基本情報!$F$10,基本情報!$H$10,基本情報!$J$10),"ー",IF(MONTH(B67+1)=MONTH(B67),B67+1,"ー")))</f>
        <v>45155</v>
      </c>
      <c r="C68" s="35" t="str">
        <f t="shared" si="2"/>
        <v>木</v>
      </c>
      <c r="D68" s="94" t="str">
        <f>IF(B68="","",IF(AND(B68&gt;=基本情報!$G$17,B68&lt;=基本情報!$J$17),"夏季休暇",IF(AND(B68&gt;=基本情報!$G$18,B68&lt;=基本情報!$J$18),"年末年始休暇",(IF($C68=基本情報!$G$16,"休日",IF($C68=基本情報!$I$16,"休日",""))))))</f>
        <v/>
      </c>
      <c r="E68" s="95"/>
      <c r="F68" s="96"/>
      <c r="G68" s="97" t="s">
        <v>68</v>
      </c>
      <c r="H68" s="98"/>
      <c r="I68" s="99"/>
      <c r="J68" s="100"/>
      <c r="K68" s="101"/>
      <c r="L68" s="102"/>
      <c r="M68" s="103"/>
      <c r="N68" s="103"/>
      <c r="O68" s="103"/>
      <c r="P68" s="103"/>
      <c r="Q68" s="110"/>
      <c r="T68" s="106" t="str">
        <f>IF(AND(D68="",G68=プルダウン!$B$4),"振替作業不可",IF(G68=プルダウン!$B$5,IF(J68="","振替作業日未入力",IF(AND(J68-B68&gt;=-28,J68-B68&lt;=28),"","28日以内に変更")),""))</f>
        <v/>
      </c>
      <c r="U68" s="107"/>
      <c r="V68" s="108"/>
    </row>
    <row r="69" spans="2:22">
      <c r="B69" s="34">
        <f>IF(B68="ー","ー",IF(B68+1&gt;DATE(基本情報!$F$10,基本情報!$H$10,基本情報!$J$10),"ー",IF(MONTH(B68+1)=MONTH(B68),B68+1,"ー")))</f>
        <v>45156</v>
      </c>
      <c r="C69" s="35" t="str">
        <f t="shared" si="2"/>
        <v>金</v>
      </c>
      <c r="D69" s="94" t="str">
        <f>IF(B69="","",IF(AND(B69&gt;=基本情報!$G$17,B69&lt;=基本情報!$J$17),"夏季休暇",IF(AND(B69&gt;=基本情報!$G$18,B69&lt;=基本情報!$J$18),"年末年始休暇",(IF($C69=基本情報!$G$16,"休日",IF($C69=基本情報!$I$16,"休日",""))))))</f>
        <v/>
      </c>
      <c r="E69" s="95"/>
      <c r="F69" s="96"/>
      <c r="G69" s="97" t="s">
        <v>13</v>
      </c>
      <c r="H69" s="98"/>
      <c r="I69" s="99"/>
      <c r="J69" s="100"/>
      <c r="K69" s="101"/>
      <c r="L69" s="102"/>
      <c r="M69" s="103"/>
      <c r="N69" s="103"/>
      <c r="O69" s="103"/>
      <c r="P69" s="103"/>
      <c r="Q69" s="110"/>
      <c r="T69" s="106" t="str">
        <f>IF(AND(D69="",G69=プルダウン!$B$4),"振替作業不可",IF(G69=プルダウン!$B$5,IF(J69="","振替作業日未入力",IF(AND(J69-B69&gt;=-28,J69-B69&lt;=28),"","28日以内に変更")),""))</f>
        <v/>
      </c>
      <c r="U69" s="107"/>
      <c r="V69" s="108"/>
    </row>
    <row r="70" spans="2:22">
      <c r="B70" s="34">
        <f>IF(B69="ー","ー",IF(B69+1&gt;DATE(基本情報!$F$10,基本情報!$H$10,基本情報!$J$10),"ー",IF(MONTH(B69+1)=MONTH(B69),B69+1,"ー")))</f>
        <v>45157</v>
      </c>
      <c r="C70" s="35" t="str">
        <f t="shared" si="2"/>
        <v>土</v>
      </c>
      <c r="D70" s="94" t="str">
        <f>IF(B70="","",IF(AND(B70&gt;=基本情報!$G$17,B70&lt;=基本情報!$J$17),"夏季休暇",IF(AND(B70&gt;=基本情報!$G$18,B70&lt;=基本情報!$J$18),"年末年始休暇",(IF($C70=基本情報!$G$16,"休日",IF($C70=基本情報!$I$16,"休日",""))))))</f>
        <v>休日</v>
      </c>
      <c r="E70" s="95"/>
      <c r="F70" s="96"/>
      <c r="G70" s="97" t="s">
        <v>13</v>
      </c>
      <c r="H70" s="98"/>
      <c r="I70" s="99"/>
      <c r="J70" s="100"/>
      <c r="K70" s="101"/>
      <c r="L70" s="102"/>
      <c r="M70" s="103"/>
      <c r="N70" s="103"/>
      <c r="O70" s="103"/>
      <c r="P70" s="103"/>
      <c r="Q70" s="110"/>
      <c r="T70" s="106" t="str">
        <f>IF(AND(D70="",G70=プルダウン!$B$4),"振替作業不可",IF(G70=プルダウン!$B$5,IF(J70="","振替作業日未入力",IF(AND(J70-B70&gt;=-28,J70-B70&lt;=28),"","28日以内に変更")),""))</f>
        <v/>
      </c>
      <c r="U70" s="107"/>
      <c r="V70" s="108"/>
    </row>
    <row r="71" spans="2:22">
      <c r="B71" s="34">
        <f>IF(B70="ー","ー",IF(B70+1&gt;DATE(基本情報!$F$10,基本情報!$H$10,基本情報!$J$10),"ー",IF(MONTH(B70+1)=MONTH(B70),B70+1,"ー")))</f>
        <v>45158</v>
      </c>
      <c r="C71" s="35" t="str">
        <f t="shared" si="2"/>
        <v>日</v>
      </c>
      <c r="D71" s="94" t="str">
        <f>IF(B71="","",IF(AND(B71&gt;=基本情報!$G$17,B71&lt;=基本情報!$J$17),"夏季休暇",IF(AND(B71&gt;=基本情報!$G$18,B71&lt;=基本情報!$J$18),"年末年始休暇",(IF($C71=基本情報!$G$16,"休日",IF($C71=基本情報!$I$16,"休日",""))))))</f>
        <v>休日</v>
      </c>
      <c r="E71" s="95"/>
      <c r="F71" s="96"/>
      <c r="G71" s="97" t="s">
        <v>13</v>
      </c>
      <c r="H71" s="98"/>
      <c r="I71" s="99"/>
      <c r="J71" s="100"/>
      <c r="K71" s="101"/>
      <c r="L71" s="102"/>
      <c r="M71" s="103"/>
      <c r="N71" s="103"/>
      <c r="O71" s="103"/>
      <c r="P71" s="103"/>
      <c r="Q71" s="111"/>
      <c r="T71" s="106" t="str">
        <f>IF(AND(D71="",G71=プルダウン!$B$4),"振替作業不可",IF(G71=プルダウン!$B$5,IF(J71="","振替作業日未入力",IF(AND(J71-B71&gt;=-28,J71-B71&lt;=28),"","28日以内に変更")),""))</f>
        <v/>
      </c>
      <c r="U71" s="107"/>
      <c r="V71" s="108"/>
    </row>
    <row r="72" spans="2:22">
      <c r="B72" s="34">
        <f>IF(B71="ー","ー",IF(B71+1&gt;DATE(基本情報!$F$10,基本情報!$H$10,基本情報!$J$10),"ー",IF(MONTH(B71+1)=MONTH(B71),B71+1,"ー")))</f>
        <v>45159</v>
      </c>
      <c r="C72" s="35" t="str">
        <f t="shared" si="2"/>
        <v>月</v>
      </c>
      <c r="D72" s="94" t="str">
        <f>IF(B72="","",IF(AND(B72&gt;=基本情報!$G$17,B72&lt;=基本情報!$J$17),"夏季休暇",IF(AND(B72&gt;=基本情報!$G$18,B72&lt;=基本情報!$J$18),"年末年始休暇",(IF($C72=基本情報!$G$16,"休日",IF($C72=基本情報!$I$16,"休日",""))))))</f>
        <v/>
      </c>
      <c r="E72" s="95"/>
      <c r="F72" s="96"/>
      <c r="G72" s="97"/>
      <c r="H72" s="98"/>
      <c r="I72" s="99"/>
      <c r="J72" s="100"/>
      <c r="K72" s="101"/>
      <c r="L72" s="102"/>
      <c r="M72" s="103"/>
      <c r="N72" s="103"/>
      <c r="O72" s="103"/>
      <c r="P72" s="103"/>
      <c r="Q72" s="109" t="str">
        <f>IF(COUNTIF(B72:B78,"ー")&gt;0,"ー",IF(COUNTIF(G72:G78,プルダウン!$B$6)+COUNTIF(G72:G78,プルダウン!$B$7)+COUNTIF(G72:G78,プルダウン!$B$8)+COUNTIF(G72:G78,プルダウン!$B$9)&gt;0,"ー",IF(COUNTIF(G72:G78,プルダウン!$B$3)+COUNTIF(G72:G78,プルダウン!$B$4)&gt;=2,"○","×")))</f>
        <v>×</v>
      </c>
      <c r="T72" s="106" t="str">
        <f>IF(AND(D72="",G72=プルダウン!$B$4),"振替作業不可",IF(G72=プルダウン!$B$5,IF(J72="","振替作業日未入力",IF(AND(J72-B72&gt;=-28,J72-B72&lt;=28),"","28日以内に変更")),""))</f>
        <v/>
      </c>
      <c r="U72" s="107"/>
      <c r="V72" s="108"/>
    </row>
    <row r="73" spans="2:22">
      <c r="B73" s="34">
        <f>IF(B72="ー","ー",IF(B72+1&gt;DATE(基本情報!$F$10,基本情報!$H$10,基本情報!$J$10),"ー",IF(MONTH(B72+1)=MONTH(B72),B72+1,"ー")))</f>
        <v>45160</v>
      </c>
      <c r="C73" s="35" t="str">
        <f t="shared" si="2"/>
        <v>火</v>
      </c>
      <c r="D73" s="94" t="str">
        <f>IF(B73="","",IF(AND(B73&gt;=基本情報!$G$17,B73&lt;=基本情報!$J$17),"夏季休暇",IF(AND(B73&gt;=基本情報!$G$18,B73&lt;=基本情報!$J$18),"年末年始休暇",(IF($C73=基本情報!$G$16,"休日",IF($C73=基本情報!$I$16,"休日",""))))))</f>
        <v/>
      </c>
      <c r="E73" s="95"/>
      <c r="F73" s="96"/>
      <c r="G73" s="97"/>
      <c r="H73" s="98"/>
      <c r="I73" s="99"/>
      <c r="J73" s="100"/>
      <c r="K73" s="101"/>
      <c r="L73" s="102"/>
      <c r="M73" s="103"/>
      <c r="N73" s="103"/>
      <c r="O73" s="103"/>
      <c r="P73" s="103"/>
      <c r="Q73" s="110"/>
      <c r="T73" s="106" t="str">
        <f>IF(AND(D73="",G73=プルダウン!$B$4),"振替作業不可",IF(G73=プルダウン!$B$5,IF(J73="","振替作業日未入力",IF(AND(J73-B73&gt;=-28,J73-B73&lt;=28),"","28日以内に変更")),""))</f>
        <v/>
      </c>
      <c r="U73" s="107"/>
      <c r="V73" s="108"/>
    </row>
    <row r="74" spans="2:22">
      <c r="B74" s="34">
        <f>IF(B73="ー","ー",IF(B73+1&gt;DATE(基本情報!$F$10,基本情報!$H$10,基本情報!$J$10),"ー",IF(MONTH(B73+1)=MONTH(B73),B73+1,"ー")))</f>
        <v>45161</v>
      </c>
      <c r="C74" s="35" t="str">
        <f t="shared" si="2"/>
        <v>水</v>
      </c>
      <c r="D74" s="94" t="str">
        <f>IF(B74="","",IF(AND(B74&gt;=基本情報!$G$17,B74&lt;=基本情報!$J$17),"夏季休暇",IF(AND(B74&gt;=基本情報!$G$18,B74&lt;=基本情報!$J$18),"年末年始休暇",(IF($C74=基本情報!$G$16,"休日",IF($C74=基本情報!$I$16,"休日",""))))))</f>
        <v/>
      </c>
      <c r="E74" s="95"/>
      <c r="F74" s="96"/>
      <c r="G74" s="97"/>
      <c r="H74" s="98"/>
      <c r="I74" s="99"/>
      <c r="J74" s="100"/>
      <c r="K74" s="101"/>
      <c r="L74" s="102"/>
      <c r="M74" s="103"/>
      <c r="N74" s="103"/>
      <c r="O74" s="103"/>
      <c r="P74" s="103"/>
      <c r="Q74" s="110"/>
      <c r="T74" s="106" t="str">
        <f>IF(AND(D74="",G74=プルダウン!$B$4),"振替作業不可",IF(G74=プルダウン!$B$5,IF(J74="","振替作業日未入力",IF(AND(J74-B74&gt;=-28,J74-B74&lt;=28),"","28日以内に変更")),""))</f>
        <v/>
      </c>
      <c r="U74" s="107"/>
      <c r="V74" s="108"/>
    </row>
    <row r="75" spans="2:22">
      <c r="B75" s="34">
        <f>IF(B74="ー","ー",IF(B74+1&gt;DATE(基本情報!$F$10,基本情報!$H$10,基本情報!$J$10),"ー",IF(MONTH(B74+1)=MONTH(B74),B74+1,"ー")))</f>
        <v>45162</v>
      </c>
      <c r="C75" s="35" t="str">
        <f t="shared" si="2"/>
        <v>木</v>
      </c>
      <c r="D75" s="94" t="str">
        <f>IF(B75="","",IF(AND(B75&gt;=基本情報!$G$17,B75&lt;=基本情報!$J$17),"夏季休暇",IF(AND(B75&gt;=基本情報!$G$18,B75&lt;=基本情報!$J$18),"年末年始休暇",(IF($C75=基本情報!$G$16,"休日",IF($C75=基本情報!$I$16,"休日",""))))))</f>
        <v/>
      </c>
      <c r="E75" s="95"/>
      <c r="F75" s="96"/>
      <c r="G75" s="97"/>
      <c r="H75" s="98"/>
      <c r="I75" s="99"/>
      <c r="J75" s="100"/>
      <c r="K75" s="101"/>
      <c r="L75" s="102"/>
      <c r="M75" s="103"/>
      <c r="N75" s="103"/>
      <c r="O75" s="103"/>
      <c r="P75" s="103"/>
      <c r="Q75" s="110"/>
      <c r="T75" s="106" t="str">
        <f>IF(AND(D75="",G75=プルダウン!$B$4),"振替作業不可",IF(G75=プルダウン!$B$5,IF(J75="","振替作業日未入力",IF(AND(J75-B75&gt;=-28,J75-B75&lt;=28),"","28日以内に変更")),""))</f>
        <v/>
      </c>
      <c r="U75" s="107"/>
      <c r="V75" s="108"/>
    </row>
    <row r="76" spans="2:22">
      <c r="B76" s="34">
        <f>IF(B75="ー","ー",IF(B75+1&gt;DATE(基本情報!$F$10,基本情報!$H$10,基本情報!$J$10),"ー",IF(MONTH(B75+1)=MONTH(B75),B75+1,"ー")))</f>
        <v>45163</v>
      </c>
      <c r="C76" s="35" t="str">
        <f t="shared" si="2"/>
        <v>金</v>
      </c>
      <c r="D76" s="94" t="str">
        <f>IF(B76="","",IF(AND(B76&gt;=基本情報!$G$17,B76&lt;=基本情報!$J$17),"夏季休暇",IF(AND(B76&gt;=基本情報!$G$18,B76&lt;=基本情報!$J$18),"年末年始休暇",(IF($C76=基本情報!$G$16,"休日",IF($C76=基本情報!$I$16,"休日",""))))))</f>
        <v/>
      </c>
      <c r="E76" s="95"/>
      <c r="F76" s="96"/>
      <c r="G76" s="97"/>
      <c r="H76" s="98"/>
      <c r="I76" s="99"/>
      <c r="J76" s="100"/>
      <c r="K76" s="101"/>
      <c r="L76" s="102"/>
      <c r="M76" s="103"/>
      <c r="N76" s="103"/>
      <c r="O76" s="103"/>
      <c r="P76" s="103"/>
      <c r="Q76" s="110"/>
      <c r="T76" s="106" t="str">
        <f>IF(AND(D76="",G76=プルダウン!$B$4),"振替作業不可",IF(G76=プルダウン!$B$5,IF(J76="","振替作業日未入力",IF(AND(J76-B76&gt;=-28,J76-B76&lt;=28),"","28日以内に変更")),""))</f>
        <v/>
      </c>
      <c r="U76" s="107"/>
      <c r="V76" s="108"/>
    </row>
    <row r="77" spans="2:22">
      <c r="B77" s="34">
        <f>IF(B76="ー","ー",IF(B76+1&gt;DATE(基本情報!$F$10,基本情報!$H$10,基本情報!$J$10),"ー",IF(MONTH(B76+1)=MONTH(B76),B76+1,"ー")))</f>
        <v>45164</v>
      </c>
      <c r="C77" s="35" t="str">
        <f t="shared" si="2"/>
        <v>土</v>
      </c>
      <c r="D77" s="94" t="str">
        <f>IF(B77="","",IF(AND(B77&gt;=基本情報!$G$17,B77&lt;=基本情報!$J$17),"夏季休暇",IF(AND(B77&gt;=基本情報!$G$18,B77&lt;=基本情報!$J$18),"年末年始休暇",(IF($C77=基本情報!$G$16,"休日",IF($C77=基本情報!$I$16,"休日",""))))))</f>
        <v>休日</v>
      </c>
      <c r="E77" s="95"/>
      <c r="F77" s="96"/>
      <c r="G77" s="97"/>
      <c r="H77" s="98"/>
      <c r="I77" s="99"/>
      <c r="J77" s="100"/>
      <c r="K77" s="101"/>
      <c r="L77" s="102"/>
      <c r="M77" s="103" t="s">
        <v>65</v>
      </c>
      <c r="N77" s="103"/>
      <c r="O77" s="103"/>
      <c r="P77" s="103"/>
      <c r="Q77" s="110"/>
      <c r="T77" s="106" t="str">
        <f>IF(AND(D77="",G77=プルダウン!$B$4),"振替作業不可",IF(G77=プルダウン!$B$5,IF(J77="","振替作業日未入力",IF(AND(J77-B77&gt;=-28,J77-B77&lt;=28),"","28日以内に変更")),""))</f>
        <v/>
      </c>
      <c r="U77" s="107"/>
      <c r="V77" s="108"/>
    </row>
    <row r="78" spans="2:22">
      <c r="B78" s="34">
        <f>IF(B77="ー","ー",IF(B77+1&gt;DATE(基本情報!$F$10,基本情報!$H$10,基本情報!$J$10),"ー",IF(MONTH(B77+1)=MONTH(B77),B77+1,"ー")))</f>
        <v>45165</v>
      </c>
      <c r="C78" s="35" t="str">
        <f t="shared" si="2"/>
        <v>日</v>
      </c>
      <c r="D78" s="94" t="str">
        <f>IF(B78="","",IF(AND(B78&gt;=基本情報!$G$17,B78&lt;=基本情報!$J$17),"夏季休暇",IF(AND(B78&gt;=基本情報!$G$18,B78&lt;=基本情報!$J$18),"年末年始休暇",(IF($C78=基本情報!$G$16,"休日",IF($C78=基本情報!$I$16,"休日",""))))))</f>
        <v>休日</v>
      </c>
      <c r="E78" s="95"/>
      <c r="F78" s="96"/>
      <c r="G78" s="97" t="s">
        <v>13</v>
      </c>
      <c r="H78" s="98"/>
      <c r="I78" s="99"/>
      <c r="J78" s="100"/>
      <c r="K78" s="101"/>
      <c r="L78" s="102"/>
      <c r="M78" s="103"/>
      <c r="N78" s="103"/>
      <c r="O78" s="103"/>
      <c r="P78" s="103"/>
      <c r="Q78" s="111"/>
      <c r="T78" s="106" t="str">
        <f>IF(AND(D78="",G78=プルダウン!$B$4),"振替作業不可",IF(G78=プルダウン!$B$5,IF(J78="","振替作業日未入力",IF(AND(J78-B78&gt;=-28,J78-B78&lt;=28),"","28日以内に変更")),""))</f>
        <v/>
      </c>
      <c r="U78" s="107"/>
      <c r="V78" s="108"/>
    </row>
    <row r="79" spans="2:22">
      <c r="B79" s="34">
        <f>IF(B78="ー","ー",IF(B78+1&gt;DATE(基本情報!$F$10,基本情報!$H$10,基本情報!$J$10),"ー",IF(MONTH(B78+1)=MONTH(B78),B78+1,"ー")))</f>
        <v>45166</v>
      </c>
      <c r="C79" s="35" t="str">
        <f t="shared" si="2"/>
        <v>月</v>
      </c>
      <c r="D79" s="94" t="str">
        <f>IF(B79="","",IF(AND(B79&gt;=基本情報!$G$17,B79&lt;=基本情報!$J$17),"夏季休暇",IF(AND(B79&gt;=基本情報!$G$18,B79&lt;=基本情報!$J$18),"年末年始休暇",(IF($C79=基本情報!$G$16,"休日",IF($C79=基本情報!$I$16,"休日",""))))))</f>
        <v/>
      </c>
      <c r="E79" s="95"/>
      <c r="F79" s="96"/>
      <c r="G79" s="97"/>
      <c r="H79" s="98"/>
      <c r="I79" s="99"/>
      <c r="J79" s="100"/>
      <c r="K79" s="101"/>
      <c r="L79" s="102"/>
      <c r="M79" s="103"/>
      <c r="N79" s="103"/>
      <c r="O79" s="103"/>
      <c r="P79" s="103"/>
      <c r="Q79" s="109" t="str">
        <f>IF(COUNTIF(B79:B85,"ー")&gt;0,"ー",IF(COUNTIF(G79:G85,プルダウン!$B$6)+COUNTIF(G79:G85,プルダウン!$B$7)+COUNTIF(G79:G85,プルダウン!$B$8)+COUNTIF(G79:G85,プルダウン!$B$9)&gt;0,"ー",IF(COUNTIF(G79:G85,プルダウン!$B$3)+COUNTIF(G79:G85,プルダウン!$B$4)&gt;=2,"○","×")))</f>
        <v>ー</v>
      </c>
      <c r="T79" s="106" t="str">
        <f>IF(AND(D79="",G79=プルダウン!$B$4),"振替作業不可",IF(G79=プルダウン!$B$5,IF(J79="","振替作業日未入力",IF(AND(J79-B79&gt;=-28,J79-B79&lt;=28),"","28日以内に変更")),""))</f>
        <v/>
      </c>
      <c r="U79" s="107"/>
      <c r="V79" s="108"/>
    </row>
    <row r="80" spans="2:22">
      <c r="B80" s="34">
        <f>IF(B79="ー","ー",IF(B79+1&gt;DATE(基本情報!$F$10,基本情報!$H$10,基本情報!$J$10),"ー",IF(MONTH(B79+1)=MONTH(B79),B79+1,"ー")))</f>
        <v>45167</v>
      </c>
      <c r="C80" s="35" t="str">
        <f t="shared" si="2"/>
        <v>火</v>
      </c>
      <c r="D80" s="94" t="str">
        <f>IF(B80="","",IF(AND(B80&gt;=基本情報!$G$17,B80&lt;=基本情報!$J$17),"夏季休暇",IF(AND(B80&gt;=基本情報!$G$18,B80&lt;=基本情報!$J$18),"年末年始休暇",(IF($C80=基本情報!$G$16,"休日",IF($C80=基本情報!$I$16,"休日",""))))))</f>
        <v/>
      </c>
      <c r="E80" s="95"/>
      <c r="F80" s="96"/>
      <c r="G80" s="97"/>
      <c r="H80" s="98"/>
      <c r="I80" s="99"/>
      <c r="J80" s="100"/>
      <c r="K80" s="101"/>
      <c r="L80" s="102"/>
      <c r="M80" s="103" t="s">
        <v>66</v>
      </c>
      <c r="N80" s="103"/>
      <c r="O80" s="103"/>
      <c r="P80" s="103"/>
      <c r="Q80" s="110"/>
      <c r="T80" s="106" t="str">
        <f>IF(AND(D80="",G80=プルダウン!$B$4),"振替作業不可",IF(G80=プルダウン!$B$5,IF(J80="","振替作業日未入力",IF(AND(J80-B80&gt;=-28,J80-B80&lt;=28),"","28日以内に変更")),""))</f>
        <v/>
      </c>
      <c r="U80" s="107"/>
      <c r="V80" s="108"/>
    </row>
    <row r="81" spans="2:22">
      <c r="B81" s="34" t="str">
        <f>IF(B80="ー","ー",IF(B80+1&gt;DATE(基本情報!$F$10,基本情報!$H$10,基本情報!$J$10),"ー",IF(MONTH(B80+1)=MONTH(B80),B80+1,"ー")))</f>
        <v>ー</v>
      </c>
      <c r="C81" s="35" t="str">
        <f>IFERROR(TEXT(B81,"aaa"),"")</f>
        <v>ー</v>
      </c>
      <c r="D81" s="94" t="str">
        <f>IF(B81="","",IF(AND(B81&gt;=基本情報!$G$17,B81&lt;=基本情報!$J$17),"夏季休暇",IF(AND(B81&gt;=基本情報!$G$18,B81&lt;=基本情報!$J$18),"年末年始休暇",(IF($C81=基本情報!$G$16,"休日",IF($C81=基本情報!$I$16,"休日",""))))))</f>
        <v/>
      </c>
      <c r="E81" s="95"/>
      <c r="F81" s="96"/>
      <c r="G81" s="97"/>
      <c r="H81" s="98"/>
      <c r="I81" s="99"/>
      <c r="J81" s="100"/>
      <c r="K81" s="101"/>
      <c r="L81" s="102"/>
      <c r="M81" s="103"/>
      <c r="N81" s="103"/>
      <c r="O81" s="103"/>
      <c r="P81" s="103"/>
      <c r="Q81" s="110"/>
      <c r="T81" s="106" t="str">
        <f>IF(AND(D81="",G81=プルダウン!$B$4),"振替作業不可",IF(G81=プルダウン!$B$5,IF(J81="","振替作業日未入力",IF(AND(J81-B81&gt;=-28,J81-B81&lt;=28),"","28日以内に変更")),""))</f>
        <v/>
      </c>
      <c r="U81" s="107"/>
      <c r="V81" s="108"/>
    </row>
    <row r="82" spans="2:22">
      <c r="B82" s="34" t="str">
        <f>IF(B81="ー","ー",IF(B81+1&gt;DATE(基本情報!$F$10,基本情報!$H$10,基本情報!$J$10),"ー",IF(MONTH(B81+1)=MONTH(B81),B81+1,"ー")))</f>
        <v>ー</v>
      </c>
      <c r="C82" s="35" t="str">
        <f t="shared" ref="C82:C87" si="3">IFERROR(TEXT(B82,"aaa"),"")</f>
        <v>ー</v>
      </c>
      <c r="D82" s="94" t="str">
        <f>IF(B82="","",IF(AND(B82&gt;=基本情報!$G$17,B82&lt;=基本情報!$J$17),"夏季休暇",IF(AND(B82&gt;=基本情報!$G$18,B82&lt;=基本情報!$J$18),"年末年始休暇",(IF($C82=基本情報!$G$16,"休日",IF($C82=基本情報!$I$16,"休日",""))))))</f>
        <v/>
      </c>
      <c r="E82" s="95"/>
      <c r="F82" s="96"/>
      <c r="G82" s="97"/>
      <c r="H82" s="98"/>
      <c r="I82" s="99"/>
      <c r="J82" s="100"/>
      <c r="K82" s="101"/>
      <c r="L82" s="102"/>
      <c r="M82" s="103"/>
      <c r="N82" s="103"/>
      <c r="O82" s="103"/>
      <c r="P82" s="103"/>
      <c r="Q82" s="110"/>
      <c r="T82" s="106" t="str">
        <f>IF(AND(D82="",G82=プルダウン!$B$4),"振替作業不可",IF(G82=プルダウン!$B$5,IF(J82="","振替作業日未入力",IF(AND(J82-B82&gt;=-28,J82-B82&lt;=28),"","28日以内に変更")),""))</f>
        <v/>
      </c>
      <c r="U82" s="107"/>
      <c r="V82" s="108"/>
    </row>
    <row r="83" spans="2:22">
      <c r="B83" s="34" t="str">
        <f>IF(B82="ー","ー",IF(B82+1&gt;DATE(基本情報!$F$10,基本情報!$H$10,基本情報!$J$10),"ー",IF(MONTH(B82+1)=MONTH(B82),B82+1,"ー")))</f>
        <v>ー</v>
      </c>
      <c r="C83" s="35" t="str">
        <f t="shared" si="3"/>
        <v>ー</v>
      </c>
      <c r="D83" s="94" t="str">
        <f>IF(B83="","",IF(AND(B83&gt;=基本情報!$G$17,B83&lt;=基本情報!$J$17),"夏季休暇",IF(AND(B83&gt;=基本情報!$G$18,B83&lt;=基本情報!$J$18),"年末年始休暇",(IF($C83=基本情報!$G$16,"休日",IF($C83=基本情報!$I$16,"休日",""))))))</f>
        <v/>
      </c>
      <c r="E83" s="95"/>
      <c r="F83" s="96"/>
      <c r="G83" s="97"/>
      <c r="H83" s="98"/>
      <c r="I83" s="99"/>
      <c r="J83" s="100"/>
      <c r="K83" s="101"/>
      <c r="L83" s="102"/>
      <c r="M83" s="103"/>
      <c r="N83" s="103"/>
      <c r="O83" s="103"/>
      <c r="P83" s="103"/>
      <c r="Q83" s="110"/>
      <c r="T83" s="106" t="str">
        <f>IF(AND(D83="",G83=プルダウン!$B$4),"振替作業不可",IF(G83=プルダウン!$B$5,IF(J83="","振替作業日未入力",IF(AND(J83-B83&gt;=-28,J83-B83&lt;=28),"","28日以内に変更")),""))</f>
        <v/>
      </c>
      <c r="U83" s="107"/>
      <c r="V83" s="108"/>
    </row>
    <row r="84" spans="2:22">
      <c r="B84" s="34" t="str">
        <f>IF(B83="ー","ー",IF(B83+1&gt;DATE(基本情報!$F$10,基本情報!$H$10,基本情報!$J$10),"ー",IF(MONTH(B83+1)=MONTH(B83),B83+1,"ー")))</f>
        <v>ー</v>
      </c>
      <c r="C84" s="35" t="str">
        <f t="shared" si="3"/>
        <v>ー</v>
      </c>
      <c r="D84" s="94" t="str">
        <f>IF(B84="","",IF(AND(B84&gt;=基本情報!$G$17,B84&lt;=基本情報!$J$17),"夏季休暇",IF(AND(B84&gt;=基本情報!$G$18,B84&lt;=基本情報!$J$18),"年末年始休暇",(IF($C84=基本情報!$G$16,"休日",IF($C84=基本情報!$I$16,"休日",""))))))</f>
        <v/>
      </c>
      <c r="E84" s="95"/>
      <c r="F84" s="96"/>
      <c r="G84" s="97"/>
      <c r="H84" s="98"/>
      <c r="I84" s="99"/>
      <c r="J84" s="100"/>
      <c r="K84" s="101"/>
      <c r="L84" s="102"/>
      <c r="M84" s="103"/>
      <c r="N84" s="103"/>
      <c r="O84" s="103"/>
      <c r="P84" s="103"/>
      <c r="Q84" s="110"/>
      <c r="T84" s="106" t="str">
        <f>IF(AND(D84="",G84=プルダウン!$B$4),"振替作業不可",IF(G84=プルダウン!$B$5,IF(J84="","振替作業日未入力",IF(AND(J84-B84&gt;=-28,J84-B84&lt;=28),"","28日以内に変更")),""))</f>
        <v/>
      </c>
      <c r="U84" s="107"/>
      <c r="V84" s="108"/>
    </row>
    <row r="85" spans="2:22">
      <c r="B85" s="34" t="str">
        <f>IF(B84="ー","ー",IF(B84+1&gt;DATE(基本情報!$F$10,基本情報!$H$10,基本情報!$J$10),"ー",IF(MONTH(B84+1)=MONTH(B84),B84+1,"ー")))</f>
        <v>ー</v>
      </c>
      <c r="C85" s="35" t="str">
        <f t="shared" si="3"/>
        <v>ー</v>
      </c>
      <c r="D85" s="94" t="str">
        <f>IF(B85="","",IF(AND(B85&gt;=基本情報!$G$17,B85&lt;=基本情報!$J$17),"夏季休暇",IF(AND(B85&gt;=基本情報!$G$18,B85&lt;=基本情報!$J$18),"年末年始休暇",(IF($C85=基本情報!$G$16,"休日",IF($C85=基本情報!$I$16,"休日",""))))))</f>
        <v/>
      </c>
      <c r="E85" s="95"/>
      <c r="F85" s="96"/>
      <c r="G85" s="97"/>
      <c r="H85" s="98"/>
      <c r="I85" s="99"/>
      <c r="J85" s="100"/>
      <c r="K85" s="101"/>
      <c r="L85" s="102"/>
      <c r="M85" s="103"/>
      <c r="N85" s="103"/>
      <c r="O85" s="103"/>
      <c r="P85" s="103"/>
      <c r="Q85" s="111"/>
      <c r="T85" s="106" t="str">
        <f>IF(AND(D85="",G85=プルダウン!$B$4),"振替作業不可",IF(G85=プルダウン!$B$5,IF(J85="","振替作業日未入力",IF(AND(J85-B85&gt;=-28,J85-B85&lt;=28),"","28日以内に変更")),""))</f>
        <v/>
      </c>
      <c r="U85" s="107"/>
      <c r="V85" s="108"/>
    </row>
    <row r="86" spans="2:22">
      <c r="B86" s="34" t="str">
        <f>IF(B85="ー","ー",IF(B85+1&gt;DATE(基本情報!$F$10,基本情報!$H$10,基本情報!$J$10),"ー",IF(MONTH(B85+1)=MONTH(B85),B85+1,"ー")))</f>
        <v>ー</v>
      </c>
      <c r="C86" s="35" t="str">
        <f t="shared" si="3"/>
        <v>ー</v>
      </c>
      <c r="D86" s="94" t="str">
        <f>IF(B86="","",IF(AND(B86&gt;=基本情報!$G$17,B86&lt;=基本情報!$J$17),"夏季休暇",IF(AND(B86&gt;=基本情報!$G$18,B86&lt;=基本情報!$J$18),"年末年始休暇",(IF($C86=基本情報!$G$16,"休日",IF($C86=基本情報!$I$16,"休日",""))))))</f>
        <v/>
      </c>
      <c r="E86" s="95"/>
      <c r="F86" s="96"/>
      <c r="G86" s="97"/>
      <c r="H86" s="98"/>
      <c r="I86" s="99"/>
      <c r="J86" s="100"/>
      <c r="K86" s="101"/>
      <c r="L86" s="102"/>
      <c r="M86" s="103"/>
      <c r="N86" s="103"/>
      <c r="O86" s="103"/>
      <c r="P86" s="103"/>
      <c r="Q86" s="104" t="s">
        <v>57</v>
      </c>
      <c r="T86" s="106" t="str">
        <f>IF(AND(D86="",G86=プルダウン!$B$4),"振替作業不可",IF(G86=プルダウン!$B$5,IF(J86="","振替作業日未入力",IF(AND(J86-B86&gt;=-28,J86-B86&lt;=28),"","28日以内に変更")),""))</f>
        <v/>
      </c>
      <c r="U86" s="107"/>
      <c r="V86" s="108"/>
    </row>
    <row r="87" spans="2:22">
      <c r="B87" s="34" t="str">
        <f>IF(B86="ー","ー",IF(B86+1&gt;DATE(基本情報!$F$10,基本情報!$H$10,基本情報!$J$10),"ー",IF(MONTH(B86+1)=MONTH(B86),B86+1,"ー")))</f>
        <v>ー</v>
      </c>
      <c r="C87" s="35" t="str">
        <f t="shared" si="3"/>
        <v>ー</v>
      </c>
      <c r="D87" s="94" t="str">
        <f>IF(B87="","",IF(AND(B87&gt;=基本情報!$G$17,B87&lt;=基本情報!$J$17),"夏季休暇",IF(AND(B87&gt;=基本情報!$G$18,B87&lt;=基本情報!$J$18),"年末年始休暇",(IF($C87=基本情報!$G$16,"休日",IF($C87=基本情報!$I$16,"休日",""))))))</f>
        <v/>
      </c>
      <c r="E87" s="95"/>
      <c r="F87" s="96"/>
      <c r="G87" s="97"/>
      <c r="H87" s="98"/>
      <c r="I87" s="99"/>
      <c r="J87" s="100"/>
      <c r="K87" s="101"/>
      <c r="L87" s="102"/>
      <c r="M87" s="103"/>
      <c r="N87" s="103"/>
      <c r="O87" s="103"/>
      <c r="P87" s="103"/>
      <c r="Q87" s="105"/>
      <c r="T87" s="106" t="str">
        <f>IF(AND(D87="",G87=プルダウン!$B$4),"振替作業不可",IF(G87=プルダウン!$B$5,IF(J87="","振替作業日未入力",IF(AND(J87-B87&gt;=-28,J87-B87&lt;=28),"","28日以内に変更")),""))</f>
        <v/>
      </c>
      <c r="U87" s="107"/>
      <c r="V87" s="108"/>
    </row>
    <row r="88" spans="2:22" ht="9.75" customHeight="1"/>
    <row r="89" spans="2:22">
      <c r="E89" s="37" t="s">
        <v>39</v>
      </c>
      <c r="F89" s="38"/>
      <c r="G89" s="38"/>
      <c r="H89" s="38"/>
      <c r="I89" s="38"/>
      <c r="J89" s="39"/>
      <c r="K89" s="39"/>
      <c r="L89" s="40" t="s">
        <v>27</v>
      </c>
      <c r="M89" s="41"/>
      <c r="N89" s="41"/>
      <c r="O89" s="41"/>
      <c r="P89" s="41"/>
      <c r="Q89" s="42"/>
    </row>
    <row r="90" spans="2:22">
      <c r="E90" s="43" t="s">
        <v>31</v>
      </c>
      <c r="F90" s="44" t="s">
        <v>32</v>
      </c>
      <c r="G90" s="44" t="s">
        <v>33</v>
      </c>
      <c r="H90" s="44" t="s">
        <v>34</v>
      </c>
      <c r="I90" s="44" t="s">
        <v>35</v>
      </c>
      <c r="J90" s="45" t="s">
        <v>36</v>
      </c>
      <c r="K90" s="46" t="s">
        <v>37</v>
      </c>
      <c r="L90" s="47" t="s">
        <v>59</v>
      </c>
      <c r="M90" s="48"/>
      <c r="N90" s="47" t="s">
        <v>60</v>
      </c>
      <c r="O90" s="49"/>
      <c r="P90" s="50" t="s">
        <v>67</v>
      </c>
      <c r="Q90" s="51"/>
    </row>
    <row r="91" spans="2:22">
      <c r="E91" s="52">
        <f>COUNTIFS($B51:$B87,"&gt;="&amp;$B$8,$G51:$G87,プルダウン!$B$3)</f>
        <v>7</v>
      </c>
      <c r="F91" s="53">
        <f>COUNTIFS($B51:$B87,"&gt;="&amp;$B$8,$G51:$G87,プルダウン!$B$4)</f>
        <v>2</v>
      </c>
      <c r="G91" s="53">
        <f>COUNTIFS($B51:$B87,"&gt;="&amp;$B$8,$G51:$G87,プルダウン!$B$5)</f>
        <v>3</v>
      </c>
      <c r="H91" s="53">
        <f>COUNTIFS($B51:$B87,"&gt;="&amp;$B$8,$G51:$G87,プルダウン!$B$6)</f>
        <v>0</v>
      </c>
      <c r="I91" s="53">
        <f>COUNTIFS($B51:$B87,"&gt;="&amp;$B$8,$G51:$G87,プルダウン!$B$7)</f>
        <v>3</v>
      </c>
      <c r="J91" s="54">
        <f>COUNTIFS($B51:$B87,"&gt;="&amp;$B$8,$G51:$G87,プルダウン!$B$8)</f>
        <v>0</v>
      </c>
      <c r="K91" s="55">
        <f>COUNTIFS($B51:$B87,"&gt;="&amp;$B$8,$G51:$G87,プルダウン!$B$9)</f>
        <v>0</v>
      </c>
      <c r="L91" s="56">
        <f>COUNTIF(Q51:Q87,"○")+COUNTIF(Q51:Q87,"×")</f>
        <v>3</v>
      </c>
      <c r="M91" s="48"/>
      <c r="N91" s="47">
        <f>COUNTIF(Q51:Q87,"○")</f>
        <v>2</v>
      </c>
      <c r="O91" s="49"/>
      <c r="P91" s="74">
        <f>N91/L91</f>
        <v>0.66666666666666663</v>
      </c>
      <c r="Q91" s="51"/>
    </row>
    <row r="92" spans="2:22">
      <c r="E92" s="57" t="s">
        <v>40</v>
      </c>
      <c r="F92" s="38"/>
      <c r="G92" s="38"/>
      <c r="H92" s="38"/>
      <c r="I92" s="38"/>
      <c r="J92" s="39"/>
      <c r="K92" s="58"/>
      <c r="L92" s="59"/>
      <c r="M92" s="41"/>
      <c r="N92" s="41"/>
      <c r="O92" s="41"/>
      <c r="P92" s="41"/>
      <c r="Q92" s="42"/>
    </row>
    <row r="93" spans="2:22">
      <c r="E93" s="43" t="s">
        <v>31</v>
      </c>
      <c r="F93" s="44" t="s">
        <v>32</v>
      </c>
      <c r="G93" s="44" t="s">
        <v>33</v>
      </c>
      <c r="H93" s="44" t="s">
        <v>34</v>
      </c>
      <c r="I93" s="44" t="s">
        <v>35</v>
      </c>
      <c r="J93" s="45" t="s">
        <v>36</v>
      </c>
      <c r="K93" s="46" t="s">
        <v>37</v>
      </c>
      <c r="L93" s="47" t="s">
        <v>59</v>
      </c>
      <c r="M93" s="48"/>
      <c r="N93" s="47" t="s">
        <v>60</v>
      </c>
      <c r="O93" s="49"/>
      <c r="P93" s="50" t="s">
        <v>67</v>
      </c>
      <c r="Q93" s="51"/>
    </row>
    <row r="94" spans="2:22">
      <c r="E94" s="52">
        <f t="shared" ref="E94:L94" si="4">E91+E47</f>
        <v>10</v>
      </c>
      <c r="F94" s="53">
        <f t="shared" si="4"/>
        <v>5</v>
      </c>
      <c r="G94" s="53">
        <f t="shared" si="4"/>
        <v>5</v>
      </c>
      <c r="H94" s="53">
        <f t="shared" si="4"/>
        <v>0</v>
      </c>
      <c r="I94" s="53">
        <f t="shared" si="4"/>
        <v>3</v>
      </c>
      <c r="J94" s="54">
        <f t="shared" si="4"/>
        <v>0</v>
      </c>
      <c r="K94" s="55">
        <f t="shared" si="4"/>
        <v>0</v>
      </c>
      <c r="L94" s="56">
        <f t="shared" si="4"/>
        <v>6</v>
      </c>
      <c r="M94" s="48"/>
      <c r="N94" s="47">
        <f>N91+N47</f>
        <v>5</v>
      </c>
      <c r="O94" s="49"/>
      <c r="P94" s="74">
        <f>N94/L94</f>
        <v>0.83333333333333337</v>
      </c>
      <c r="Q94" s="51"/>
    </row>
    <row r="95" spans="2:22" ht="9.75" customHeight="1">
      <c r="E95" s="75"/>
      <c r="F95" s="75"/>
      <c r="G95" s="75"/>
      <c r="H95" s="75"/>
      <c r="I95" s="75"/>
      <c r="J95" s="76"/>
      <c r="K95" s="76"/>
      <c r="L95" s="77"/>
      <c r="M95" s="78"/>
      <c r="N95" s="78"/>
      <c r="O95" s="78"/>
      <c r="P95" s="79"/>
      <c r="Q95" s="78"/>
    </row>
    <row r="96" spans="2:22" ht="19.5">
      <c r="B96" s="112">
        <f>EDATE(B49,1)</f>
        <v>45170</v>
      </c>
      <c r="C96" s="112"/>
      <c r="M96" s="113" t="s">
        <v>38</v>
      </c>
      <c r="N96" s="113"/>
      <c r="O96" s="114"/>
      <c r="P96" s="114"/>
      <c r="Q96" s="114"/>
    </row>
    <row r="97" spans="2:22">
      <c r="B97" s="71" t="s">
        <v>24</v>
      </c>
      <c r="C97" s="71" t="s">
        <v>3</v>
      </c>
      <c r="D97" s="115" t="s">
        <v>4</v>
      </c>
      <c r="E97" s="115"/>
      <c r="F97" s="115"/>
      <c r="G97" s="116" t="s">
        <v>5</v>
      </c>
      <c r="H97" s="116"/>
      <c r="I97" s="116"/>
      <c r="J97" s="116" t="s">
        <v>19</v>
      </c>
      <c r="K97" s="116"/>
      <c r="L97" s="116"/>
      <c r="M97" s="116" t="s">
        <v>25</v>
      </c>
      <c r="N97" s="116"/>
      <c r="O97" s="116"/>
      <c r="P97" s="116"/>
      <c r="Q97" s="73" t="s">
        <v>61</v>
      </c>
      <c r="T97" s="87" t="s">
        <v>62</v>
      </c>
      <c r="U97" s="87"/>
      <c r="V97" s="87"/>
    </row>
    <row r="98" spans="2:22">
      <c r="B98" s="34" t="str">
        <f>IF(B96&gt;DATE(基本情報!$F$10,基本情報!$H$10,基本情報!$J$10),"ー",IF(COUNTIF(C51:C87,C51)=COUNTIF(C51:C87,C57),B96,IF(COUNTIF(C51:C87,C51)=0,"",LOOKUP(1,0/(C51:C87=C51),B51:B87))))</f>
        <v>ー</v>
      </c>
      <c r="C98" s="35" t="str">
        <f>IF(B98="ー","ー",$C$10)</f>
        <v>ー</v>
      </c>
      <c r="D98" s="94" t="str">
        <f>IF(B98="","",IF(AND(B98&gt;=基本情報!$G$17,B98&lt;=基本情報!$J$17),"夏季休暇",IF(AND(B98&gt;=基本情報!$G$18,B98&lt;=基本情報!$J$18),"年末年始休暇",(IF($C98=基本情報!$G$16,"休日",IF($C98=基本情報!$I$16,"休日",""))))))</f>
        <v/>
      </c>
      <c r="E98" s="95"/>
      <c r="F98" s="96"/>
      <c r="G98" s="97"/>
      <c r="H98" s="98"/>
      <c r="I98" s="99"/>
      <c r="J98" s="100"/>
      <c r="K98" s="101"/>
      <c r="L98" s="102"/>
      <c r="M98" s="103"/>
      <c r="N98" s="103"/>
      <c r="O98" s="103"/>
      <c r="P98" s="103"/>
      <c r="Q98" s="109" t="str">
        <f>IF(COUNTIF(B98:B104,"ー")&gt;0,"ー",IF(COUNTIF(G98:G104,プルダウン!$B$6)+COUNTIF(G98:G104,プルダウン!$B$7)+COUNTIF(G98:G104,プルダウン!$B$8)+COUNTIF(G98:G104,プルダウン!$B$9)&gt;0,"ー",IF(COUNTIF(G98:G104,プルダウン!$B$3)+COUNTIF(G98:G104,プルダウン!$B$4)&gt;=2,"○","×")))</f>
        <v>ー</v>
      </c>
      <c r="T98" s="106" t="str">
        <f>IF(AND(D98="",G98=プルダウン!$B$4),"振替作業不可",IF(G98=プルダウン!$B$5,IF(J98="","振替作業日未入力",IF(AND(J98-B98&gt;=-28,J98-B98&lt;=28),"","28日以内に変更")),""))</f>
        <v/>
      </c>
      <c r="U98" s="107"/>
      <c r="V98" s="108"/>
    </row>
    <row r="99" spans="2:22">
      <c r="B99" s="34" t="str">
        <f>IF(B98="ー","ー",IF(B98+1&gt;DATE(基本情報!$F$10,基本情報!$H$10,基本情報!$J$10),"ー",B98+1))</f>
        <v>ー</v>
      </c>
      <c r="C99" s="35" t="str">
        <f t="shared" ref="C99:C134" si="5">IFERROR(TEXT(B99,"aaa"),"")</f>
        <v>ー</v>
      </c>
      <c r="D99" s="94" t="str">
        <f>IF(B99="","",IF(AND(B99&gt;=基本情報!$G$17,B99&lt;=基本情報!$J$17),"夏季休暇",IF(AND(B99&gt;=基本情報!$G$18,B99&lt;=基本情報!$J$18),"年末年始休暇",(IF($C99=基本情報!$G$16,"休日",IF($C99=基本情報!$I$16,"休日",""))))))</f>
        <v/>
      </c>
      <c r="E99" s="95"/>
      <c r="F99" s="96"/>
      <c r="G99" s="97"/>
      <c r="H99" s="98"/>
      <c r="I99" s="99"/>
      <c r="J99" s="100"/>
      <c r="K99" s="101"/>
      <c r="L99" s="102"/>
      <c r="M99" s="103"/>
      <c r="N99" s="103"/>
      <c r="O99" s="103"/>
      <c r="P99" s="103"/>
      <c r="Q99" s="110"/>
      <c r="T99" s="106" t="str">
        <f>IF(AND(D99="",G99=プルダウン!$B$4),"振替作業不可",IF(G99=プルダウン!$B$5,IF(J99="","振替作業日未入力",IF(AND(J99-B99&gt;=-28,J99-B99&lt;=28),"","28日以内に変更")),""))</f>
        <v/>
      </c>
      <c r="U99" s="107"/>
      <c r="V99" s="108"/>
    </row>
    <row r="100" spans="2:22">
      <c r="B100" s="34" t="str">
        <f>IF(B99="ー","ー",IF(B99+1&gt;DATE(基本情報!$F$10,基本情報!$H$10,基本情報!$J$10),"ー",B99+1))</f>
        <v>ー</v>
      </c>
      <c r="C100" s="35" t="str">
        <f t="shared" si="5"/>
        <v>ー</v>
      </c>
      <c r="D100" s="94" t="str">
        <f>IF(B100="","",IF(AND(B100&gt;=基本情報!$G$17,B100&lt;=基本情報!$J$17),"夏季休暇",IF(AND(B100&gt;=基本情報!$G$18,B100&lt;=基本情報!$J$18),"年末年始休暇",(IF($C100=基本情報!$G$16,"休日",IF($C100=基本情報!$I$16,"休日",""))))))</f>
        <v/>
      </c>
      <c r="E100" s="95"/>
      <c r="F100" s="96"/>
      <c r="G100" s="97"/>
      <c r="H100" s="98"/>
      <c r="I100" s="99"/>
      <c r="J100" s="100"/>
      <c r="K100" s="101"/>
      <c r="L100" s="102"/>
      <c r="M100" s="103"/>
      <c r="N100" s="103"/>
      <c r="O100" s="103"/>
      <c r="P100" s="103"/>
      <c r="Q100" s="110"/>
      <c r="T100" s="106" t="str">
        <f>IF(AND(D100="",G100=プルダウン!$B$4),"振替作業不可",IF(G100=プルダウン!$B$5,IF(J100="","振替作業日未入力",IF(AND(J100-B100&gt;=-28,J100-B100&lt;=28),"","28日以内に変更")),""))</f>
        <v/>
      </c>
      <c r="U100" s="107"/>
      <c r="V100" s="108"/>
    </row>
    <row r="101" spans="2:22">
      <c r="B101" s="34" t="str">
        <f>IF(B100="ー","ー",IF(B100+1&gt;DATE(基本情報!$F$10,基本情報!$H$10,基本情報!$J$10),"ー",B100+1))</f>
        <v>ー</v>
      </c>
      <c r="C101" s="35" t="str">
        <f t="shared" si="5"/>
        <v>ー</v>
      </c>
      <c r="D101" s="94" t="str">
        <f>IF(B101="","",IF(AND(B101&gt;=基本情報!$G$17,B101&lt;=基本情報!$J$17),"夏季休暇",IF(AND(B101&gt;=基本情報!$G$18,B101&lt;=基本情報!$J$18),"年末年始休暇",(IF($C101=基本情報!$G$16,"休日",IF($C101=基本情報!$I$16,"休日",""))))))</f>
        <v/>
      </c>
      <c r="E101" s="95"/>
      <c r="F101" s="96"/>
      <c r="G101" s="97"/>
      <c r="H101" s="98"/>
      <c r="I101" s="99"/>
      <c r="J101" s="100"/>
      <c r="K101" s="101"/>
      <c r="L101" s="102"/>
      <c r="M101" s="103"/>
      <c r="N101" s="103"/>
      <c r="O101" s="103"/>
      <c r="P101" s="103"/>
      <c r="Q101" s="110"/>
      <c r="T101" s="106" t="str">
        <f>IF(AND(D101="",G101=プルダウン!$B$4),"振替作業不可",IF(G101=プルダウン!$B$5,IF(J101="","振替作業日未入力",IF(AND(J101-B101&gt;=-28,J101-B101&lt;=28),"","28日以内に変更")),""))</f>
        <v/>
      </c>
      <c r="U101" s="107"/>
      <c r="V101" s="108"/>
    </row>
    <row r="102" spans="2:22">
      <c r="B102" s="34" t="str">
        <f>IF(B101="ー","ー",IF(B101+1&gt;DATE(基本情報!$F$10,基本情報!$H$10,基本情報!$J$10),"ー",B101+1))</f>
        <v>ー</v>
      </c>
      <c r="C102" s="35" t="str">
        <f t="shared" si="5"/>
        <v>ー</v>
      </c>
      <c r="D102" s="94" t="str">
        <f>IF(B102="","",IF(AND(B102&gt;=基本情報!$G$17,B102&lt;=基本情報!$J$17),"夏季休暇",IF(AND(B102&gt;=基本情報!$G$18,B102&lt;=基本情報!$J$18),"年末年始休暇",(IF($C102=基本情報!$G$16,"休日",IF($C102=基本情報!$I$16,"休日",""))))))</f>
        <v/>
      </c>
      <c r="E102" s="95"/>
      <c r="F102" s="96"/>
      <c r="G102" s="97"/>
      <c r="H102" s="98"/>
      <c r="I102" s="99"/>
      <c r="J102" s="100"/>
      <c r="K102" s="101"/>
      <c r="L102" s="102"/>
      <c r="M102" s="103"/>
      <c r="N102" s="103"/>
      <c r="O102" s="103"/>
      <c r="P102" s="103"/>
      <c r="Q102" s="110"/>
      <c r="T102" s="106" t="str">
        <f>IF(AND(D102="",G102=プルダウン!$B$4),"振替作業不可",IF(G102=プルダウン!$B$5,IF(J102="","振替作業日未入力",IF(AND(J102-B102&gt;=-28,J102-B102&lt;=28),"","28日以内に変更")),""))</f>
        <v/>
      </c>
      <c r="U102" s="107"/>
      <c r="V102" s="108"/>
    </row>
    <row r="103" spans="2:22">
      <c r="B103" s="34" t="str">
        <f>IF(B102="ー","ー",IF(B102+1&gt;DATE(基本情報!$F$10,基本情報!$H$10,基本情報!$J$10),"ー",B102+1))</f>
        <v>ー</v>
      </c>
      <c r="C103" s="35" t="str">
        <f t="shared" si="5"/>
        <v>ー</v>
      </c>
      <c r="D103" s="94" t="str">
        <f>IF(B103="","",IF(AND(B103&gt;=基本情報!$G$17,B103&lt;=基本情報!$J$17),"夏季休暇",IF(AND(B103&gt;=基本情報!$G$18,B103&lt;=基本情報!$J$18),"年末年始休暇",(IF($C103=基本情報!$G$16,"休日",IF($C103=基本情報!$I$16,"休日",""))))))</f>
        <v/>
      </c>
      <c r="E103" s="95"/>
      <c r="F103" s="96"/>
      <c r="G103" s="97"/>
      <c r="H103" s="98"/>
      <c r="I103" s="99"/>
      <c r="J103" s="100"/>
      <c r="K103" s="101"/>
      <c r="L103" s="102"/>
      <c r="M103" s="103"/>
      <c r="N103" s="103"/>
      <c r="O103" s="103"/>
      <c r="P103" s="103"/>
      <c r="Q103" s="110"/>
      <c r="T103" s="106" t="str">
        <f>IF(AND(D103="",G103=プルダウン!$B$4),"振替作業不可",IF(G103=プルダウン!$B$5,IF(J103="","振替作業日未入力",IF(AND(J103-B103&gt;=-28,J103-B103&lt;=28),"","28日以内に変更")),""))</f>
        <v/>
      </c>
      <c r="U103" s="107"/>
      <c r="V103" s="108"/>
    </row>
    <row r="104" spans="2:22">
      <c r="B104" s="34" t="str">
        <f>IF(B103="ー","ー",IF(B103+1&gt;DATE(基本情報!$F$10,基本情報!$H$10,基本情報!$J$10),"ー",B103+1))</f>
        <v>ー</v>
      </c>
      <c r="C104" s="35" t="str">
        <f t="shared" si="5"/>
        <v>ー</v>
      </c>
      <c r="D104" s="94" t="str">
        <f>IF(B104="","",IF(AND(B104&gt;=基本情報!$G$17,B104&lt;=基本情報!$J$17),"夏季休暇",IF(AND(B104&gt;=基本情報!$G$18,B104&lt;=基本情報!$J$18),"年末年始休暇",(IF($C104=基本情報!$G$16,"休日",IF($C104=基本情報!$I$16,"休日",""))))))</f>
        <v/>
      </c>
      <c r="E104" s="95"/>
      <c r="F104" s="96"/>
      <c r="G104" s="97"/>
      <c r="H104" s="98"/>
      <c r="I104" s="99"/>
      <c r="J104" s="100"/>
      <c r="K104" s="101"/>
      <c r="L104" s="102"/>
      <c r="M104" s="103"/>
      <c r="N104" s="103"/>
      <c r="O104" s="103"/>
      <c r="P104" s="103"/>
      <c r="Q104" s="111"/>
      <c r="T104" s="106" t="str">
        <f>IF(AND(D104="",G104=プルダウン!$B$4),"振替作業不可",IF(G104=プルダウン!$B$5,IF(J104="","振替作業日未入力",IF(AND(J104-B104&gt;=-28,J104-B104&lt;=28),"","28日以内に変更")),""))</f>
        <v/>
      </c>
      <c r="U104" s="107"/>
      <c r="V104" s="108"/>
    </row>
    <row r="105" spans="2:22">
      <c r="B105" s="34" t="str">
        <f>IF(B104="ー","ー",IF(B104+1&gt;DATE(基本情報!$F$10,基本情報!$H$10,基本情報!$J$10),"ー",B104+1))</f>
        <v>ー</v>
      </c>
      <c r="C105" s="35" t="str">
        <f t="shared" si="5"/>
        <v>ー</v>
      </c>
      <c r="D105" s="94" t="str">
        <f>IF(B105="","",IF(AND(B105&gt;=基本情報!$G$17,B105&lt;=基本情報!$J$17),"夏季休暇",IF(AND(B105&gt;=基本情報!$G$18,B105&lt;=基本情報!$J$18),"年末年始休暇",(IF($C105=基本情報!$G$16,"休日",IF($C105=基本情報!$I$16,"休日",""))))))</f>
        <v/>
      </c>
      <c r="E105" s="95"/>
      <c r="F105" s="96"/>
      <c r="G105" s="97"/>
      <c r="H105" s="98"/>
      <c r="I105" s="99"/>
      <c r="J105" s="100"/>
      <c r="K105" s="101"/>
      <c r="L105" s="102"/>
      <c r="M105" s="103"/>
      <c r="N105" s="103"/>
      <c r="O105" s="103"/>
      <c r="P105" s="103"/>
      <c r="Q105" s="109" t="str">
        <f>IF(COUNTIF(B105:B111,"ー")&gt;0,"ー",IF(COUNTIF(G105:G111,プルダウン!$B$6)+COUNTIF(G105:G111,プルダウン!$B$7)+COUNTIF(G105:G111,プルダウン!$B$8)+COUNTIF(G105:G111,プルダウン!$B$9)&gt;0,"ー",IF(COUNTIF(G105:G111,プルダウン!$B$3)+COUNTIF(G105:G111,プルダウン!$B$4)&gt;=2,"○","×")))</f>
        <v>ー</v>
      </c>
      <c r="T105" s="106" t="str">
        <f>IF(AND(D105="",G105=プルダウン!$B$4),"振替作業不可",IF(G105=プルダウン!$B$5,IF(J105="","振替作業日未入力",IF(AND(J105-B105&gt;=-28,J105-B105&lt;=28),"","28日以内に変更")),""))</f>
        <v/>
      </c>
      <c r="U105" s="107"/>
      <c r="V105" s="108"/>
    </row>
    <row r="106" spans="2:22">
      <c r="B106" s="34" t="str">
        <f>IF(B105="ー","ー",IF(B105+1&gt;DATE(基本情報!$F$10,基本情報!$H$10,基本情報!$J$10),"ー",IF(MONTH(B105+1)=MONTH(B105),B105+1,"ー")))</f>
        <v>ー</v>
      </c>
      <c r="C106" s="35" t="str">
        <f t="shared" si="5"/>
        <v>ー</v>
      </c>
      <c r="D106" s="94" t="str">
        <f>IF(B106="","",IF(AND(B106&gt;=基本情報!$G$17,B106&lt;=基本情報!$J$17),"夏季休暇",IF(AND(B106&gt;=基本情報!$G$18,B106&lt;=基本情報!$J$18),"年末年始休暇",(IF($C106=基本情報!$G$16,"休日",IF($C106=基本情報!$I$16,"休日",""))))))</f>
        <v/>
      </c>
      <c r="E106" s="95"/>
      <c r="F106" s="96"/>
      <c r="G106" s="97"/>
      <c r="H106" s="98"/>
      <c r="I106" s="99"/>
      <c r="J106" s="100"/>
      <c r="K106" s="101"/>
      <c r="L106" s="102"/>
      <c r="M106" s="103"/>
      <c r="N106" s="103"/>
      <c r="O106" s="103"/>
      <c r="P106" s="103"/>
      <c r="Q106" s="110"/>
      <c r="T106" s="106" t="str">
        <f>IF(AND(D106="",G106=プルダウン!$B$4),"振替作業不可",IF(G106=プルダウン!$B$5,IF(J106="","振替作業日未入力",IF(AND(J106-B106&gt;=-28,J106-B106&lt;=28),"","28日以内に変更")),""))</f>
        <v/>
      </c>
      <c r="U106" s="107"/>
      <c r="V106" s="108"/>
    </row>
    <row r="107" spans="2:22">
      <c r="B107" s="34" t="str">
        <f>IF(B106="ー","ー",IF(B106+1&gt;DATE(基本情報!$F$10,基本情報!$H$10,基本情報!$J$10),"ー",IF(MONTH(B106+1)=MONTH(B106),B106+1,"ー")))</f>
        <v>ー</v>
      </c>
      <c r="C107" s="35" t="str">
        <f t="shared" si="5"/>
        <v>ー</v>
      </c>
      <c r="D107" s="94" t="str">
        <f>IF(B107="","",IF(AND(B107&gt;=基本情報!$G$17,B107&lt;=基本情報!$J$17),"夏季休暇",IF(AND(B107&gt;=基本情報!$G$18,B107&lt;=基本情報!$J$18),"年末年始休暇",(IF($C107=基本情報!$G$16,"休日",IF($C107=基本情報!$I$16,"休日",""))))))</f>
        <v/>
      </c>
      <c r="E107" s="95"/>
      <c r="F107" s="96"/>
      <c r="G107" s="97"/>
      <c r="H107" s="98"/>
      <c r="I107" s="99"/>
      <c r="J107" s="100"/>
      <c r="K107" s="101"/>
      <c r="L107" s="102"/>
      <c r="M107" s="103"/>
      <c r="N107" s="103"/>
      <c r="O107" s="103"/>
      <c r="P107" s="103"/>
      <c r="Q107" s="110"/>
      <c r="T107" s="106" t="str">
        <f>IF(AND(D107="",G107=プルダウン!$B$4),"振替作業不可",IF(G107=プルダウン!$B$5,IF(J107="","振替作業日未入力",IF(AND(J107-B107&gt;=-28,J107-B107&lt;=28),"","28日以内に変更")),""))</f>
        <v/>
      </c>
      <c r="U107" s="107"/>
      <c r="V107" s="108"/>
    </row>
    <row r="108" spans="2:22">
      <c r="B108" s="34" t="str">
        <f>IF(B107="ー","ー",IF(B107+1&gt;DATE(基本情報!$F$10,基本情報!$H$10,基本情報!$J$10),"ー",IF(MONTH(B107+1)=MONTH(B107),B107+1,"ー")))</f>
        <v>ー</v>
      </c>
      <c r="C108" s="35" t="str">
        <f t="shared" si="5"/>
        <v>ー</v>
      </c>
      <c r="D108" s="94" t="str">
        <f>IF(B108="","",IF(AND(B108&gt;=基本情報!$G$17,B108&lt;=基本情報!$J$17),"夏季休暇",IF(AND(B108&gt;=基本情報!$G$18,B108&lt;=基本情報!$J$18),"年末年始休暇",(IF($C108=基本情報!$G$16,"休日",IF($C108=基本情報!$I$16,"休日",""))))))</f>
        <v/>
      </c>
      <c r="E108" s="95"/>
      <c r="F108" s="96"/>
      <c r="G108" s="97"/>
      <c r="H108" s="98"/>
      <c r="I108" s="99"/>
      <c r="J108" s="100"/>
      <c r="K108" s="101"/>
      <c r="L108" s="102"/>
      <c r="M108" s="103"/>
      <c r="N108" s="103"/>
      <c r="O108" s="103"/>
      <c r="P108" s="103"/>
      <c r="Q108" s="110"/>
      <c r="T108" s="106" t="str">
        <f>IF(AND(D108="",G108=プルダウン!$B$4),"振替作業不可",IF(G108=プルダウン!$B$5,IF(J108="","振替作業日未入力",IF(AND(J108-B108&gt;=-28,J108-B108&lt;=28),"","28日以内に変更")),""))</f>
        <v/>
      </c>
      <c r="U108" s="107"/>
      <c r="V108" s="108"/>
    </row>
    <row r="109" spans="2:22">
      <c r="B109" s="34" t="str">
        <f>IF(B108="ー","ー",IF(B108+1&gt;DATE(基本情報!$F$10,基本情報!$H$10,基本情報!$J$10),"ー",IF(MONTH(B108+1)=MONTH(B108),B108+1,"ー")))</f>
        <v>ー</v>
      </c>
      <c r="C109" s="35" t="str">
        <f t="shared" si="5"/>
        <v>ー</v>
      </c>
      <c r="D109" s="94" t="str">
        <f>IF(B109="","",IF(AND(B109&gt;=基本情報!$G$17,B109&lt;=基本情報!$J$17),"夏季休暇",IF(AND(B109&gt;=基本情報!$G$18,B109&lt;=基本情報!$J$18),"年末年始休暇",(IF($C109=基本情報!$G$16,"休日",IF($C109=基本情報!$I$16,"休日",""))))))</f>
        <v/>
      </c>
      <c r="E109" s="95"/>
      <c r="F109" s="96"/>
      <c r="G109" s="97"/>
      <c r="H109" s="98"/>
      <c r="I109" s="99"/>
      <c r="J109" s="100"/>
      <c r="K109" s="101"/>
      <c r="L109" s="102"/>
      <c r="M109" s="103"/>
      <c r="N109" s="103"/>
      <c r="O109" s="103"/>
      <c r="P109" s="103"/>
      <c r="Q109" s="110"/>
      <c r="T109" s="106" t="str">
        <f>IF(AND(D109="",G109=プルダウン!$B$4),"振替作業不可",IF(G109=プルダウン!$B$5,IF(J109="","振替作業日未入力",IF(AND(J109-B109&gt;=-28,J109-B109&lt;=28),"","28日以内に変更")),""))</f>
        <v/>
      </c>
      <c r="U109" s="107"/>
      <c r="V109" s="108"/>
    </row>
    <row r="110" spans="2:22">
      <c r="B110" s="34" t="str">
        <f>IF(B109="ー","ー",IF(B109+1&gt;DATE(基本情報!$F$10,基本情報!$H$10,基本情報!$J$10),"ー",IF(MONTH(B109+1)=MONTH(B109),B109+1,"ー")))</f>
        <v>ー</v>
      </c>
      <c r="C110" s="35" t="str">
        <f t="shared" si="5"/>
        <v>ー</v>
      </c>
      <c r="D110" s="94" t="str">
        <f>IF(B110="","",IF(AND(B110&gt;=基本情報!$G$17,B110&lt;=基本情報!$J$17),"夏季休暇",IF(AND(B110&gt;=基本情報!$G$18,B110&lt;=基本情報!$J$18),"年末年始休暇",(IF($C110=基本情報!$G$16,"休日",IF($C110=基本情報!$I$16,"休日",""))))))</f>
        <v/>
      </c>
      <c r="E110" s="95"/>
      <c r="F110" s="96"/>
      <c r="G110" s="97"/>
      <c r="H110" s="98"/>
      <c r="I110" s="99"/>
      <c r="J110" s="100"/>
      <c r="K110" s="101"/>
      <c r="L110" s="102"/>
      <c r="M110" s="103"/>
      <c r="N110" s="103"/>
      <c r="O110" s="103"/>
      <c r="P110" s="103"/>
      <c r="Q110" s="110"/>
      <c r="T110" s="106" t="str">
        <f>IF(AND(D110="",G110=プルダウン!$B$4),"振替作業不可",IF(G110=プルダウン!$B$5,IF(J110="","振替作業日未入力",IF(AND(J110-B110&gt;=-28,J110-B110&lt;=28),"","28日以内に変更")),""))</f>
        <v/>
      </c>
      <c r="U110" s="107"/>
      <c r="V110" s="108"/>
    </row>
    <row r="111" spans="2:22">
      <c r="B111" s="34" t="str">
        <f>IF(B110="ー","ー",IF(B110+1&gt;DATE(基本情報!$F$10,基本情報!$H$10,基本情報!$J$10),"ー",IF(MONTH(B110+1)=MONTH(B110),B110+1,"ー")))</f>
        <v>ー</v>
      </c>
      <c r="C111" s="35" t="str">
        <f t="shared" si="5"/>
        <v>ー</v>
      </c>
      <c r="D111" s="94" t="str">
        <f>IF(B111="","",IF(AND(B111&gt;=基本情報!$G$17,B111&lt;=基本情報!$J$17),"夏季休暇",IF(AND(B111&gt;=基本情報!$G$18,B111&lt;=基本情報!$J$18),"年末年始休暇",(IF($C111=基本情報!$G$16,"休日",IF($C111=基本情報!$I$16,"休日",""))))))</f>
        <v/>
      </c>
      <c r="E111" s="95"/>
      <c r="F111" s="96"/>
      <c r="G111" s="97"/>
      <c r="H111" s="98"/>
      <c r="I111" s="99"/>
      <c r="J111" s="100"/>
      <c r="K111" s="101"/>
      <c r="L111" s="102"/>
      <c r="M111" s="103"/>
      <c r="N111" s="103"/>
      <c r="O111" s="103"/>
      <c r="P111" s="103"/>
      <c r="Q111" s="111"/>
      <c r="T111" s="106" t="str">
        <f>IF(AND(D111="",G111=プルダウン!$B$4),"振替作業不可",IF(G111=プルダウン!$B$5,IF(J111="","振替作業日未入力",IF(AND(J111-B111&gt;=-28,J111-B111&lt;=28),"","28日以内に変更")),""))</f>
        <v/>
      </c>
      <c r="U111" s="107"/>
      <c r="V111" s="108"/>
    </row>
    <row r="112" spans="2:22">
      <c r="B112" s="34" t="str">
        <f>IF(B111="ー","ー",IF(B111+1&gt;DATE(基本情報!$F$10,基本情報!$H$10,基本情報!$J$10),"ー",IF(MONTH(B111+1)=MONTH(B111),B111+1,"ー")))</f>
        <v>ー</v>
      </c>
      <c r="C112" s="35" t="str">
        <f t="shared" si="5"/>
        <v>ー</v>
      </c>
      <c r="D112" s="94" t="str">
        <f>IF(B112="","",IF(AND(B112&gt;=基本情報!$G$17,B112&lt;=基本情報!$J$17),"夏季休暇",IF(AND(B112&gt;=基本情報!$G$18,B112&lt;=基本情報!$J$18),"年末年始休暇",(IF($C112=基本情報!$G$16,"休日",IF($C112=基本情報!$I$16,"休日",""))))))</f>
        <v/>
      </c>
      <c r="E112" s="95"/>
      <c r="F112" s="96"/>
      <c r="G112" s="97"/>
      <c r="H112" s="98"/>
      <c r="I112" s="99"/>
      <c r="J112" s="100"/>
      <c r="K112" s="101"/>
      <c r="L112" s="102"/>
      <c r="M112" s="103"/>
      <c r="N112" s="103"/>
      <c r="O112" s="103"/>
      <c r="P112" s="103"/>
      <c r="Q112" s="109" t="str">
        <f>IF(COUNTIF(B112:B118,"ー")&gt;0,"ー",IF(COUNTIF(G112:G118,プルダウン!$B$6)+COUNTIF(G112:G118,プルダウン!$B$7)+COUNTIF(G112:G118,プルダウン!$B$8)+COUNTIF(G112:G118,プルダウン!$B$9)&gt;0,"ー",IF(COUNTIF(G112:G118,プルダウン!$B$3)+COUNTIF(G112:G118,プルダウン!$B$4)&gt;=2,"○","×")))</f>
        <v>ー</v>
      </c>
      <c r="T112" s="106" t="str">
        <f>IF(AND(D112="",G112=プルダウン!$B$4),"振替作業不可",IF(G112=プルダウン!$B$5,IF(J112="","振替作業日未入力",IF(AND(J112-B112&gt;=-28,J112-B112&lt;=28),"","28日以内に変更")),""))</f>
        <v/>
      </c>
      <c r="U112" s="107"/>
      <c r="V112" s="108"/>
    </row>
    <row r="113" spans="2:22">
      <c r="B113" s="34" t="str">
        <f>IF(B112="ー","ー",IF(B112+1&gt;DATE(基本情報!$F$10,基本情報!$H$10,基本情報!$J$10),"ー",IF(MONTH(B112+1)=MONTH(B112),B112+1,"ー")))</f>
        <v>ー</v>
      </c>
      <c r="C113" s="35" t="str">
        <f t="shared" si="5"/>
        <v>ー</v>
      </c>
      <c r="D113" s="94" t="str">
        <f>IF(B113="","",IF(AND(B113&gt;=基本情報!$G$17,B113&lt;=基本情報!$J$17),"夏季休暇",IF(AND(B113&gt;=基本情報!$G$18,B113&lt;=基本情報!$J$18),"年末年始休暇",(IF($C113=基本情報!$G$16,"休日",IF($C113=基本情報!$I$16,"休日",""))))))</f>
        <v/>
      </c>
      <c r="E113" s="95"/>
      <c r="F113" s="96"/>
      <c r="G113" s="97"/>
      <c r="H113" s="98"/>
      <c r="I113" s="99"/>
      <c r="J113" s="100"/>
      <c r="K113" s="101"/>
      <c r="L113" s="102"/>
      <c r="M113" s="103"/>
      <c r="N113" s="103"/>
      <c r="O113" s="103"/>
      <c r="P113" s="103"/>
      <c r="Q113" s="110"/>
      <c r="T113" s="106" t="str">
        <f>IF(AND(D113="",G113=プルダウン!$B$4),"振替作業不可",IF(G113=プルダウン!$B$5,IF(J113="","振替作業日未入力",IF(AND(J113-B113&gt;=-28,J113-B113&lt;=28),"","28日以内に変更")),""))</f>
        <v/>
      </c>
      <c r="U113" s="107"/>
      <c r="V113" s="108"/>
    </row>
    <row r="114" spans="2:22">
      <c r="B114" s="34" t="str">
        <f>IF(B113="ー","ー",IF(B113+1&gt;DATE(基本情報!$F$10,基本情報!$H$10,基本情報!$J$10),"ー",IF(MONTH(B113+1)=MONTH(B113),B113+1,"ー")))</f>
        <v>ー</v>
      </c>
      <c r="C114" s="35" t="str">
        <f t="shared" si="5"/>
        <v>ー</v>
      </c>
      <c r="D114" s="94" t="str">
        <f>IF(B114="","",IF(AND(B114&gt;=基本情報!$G$17,B114&lt;=基本情報!$J$17),"夏季休暇",IF(AND(B114&gt;=基本情報!$G$18,B114&lt;=基本情報!$J$18),"年末年始休暇",(IF($C114=基本情報!$G$16,"休日",IF($C114=基本情報!$I$16,"休日",""))))))</f>
        <v/>
      </c>
      <c r="E114" s="95"/>
      <c r="F114" s="96"/>
      <c r="G114" s="97"/>
      <c r="H114" s="98"/>
      <c r="I114" s="99"/>
      <c r="J114" s="100"/>
      <c r="K114" s="101"/>
      <c r="L114" s="102"/>
      <c r="M114" s="103"/>
      <c r="N114" s="103"/>
      <c r="O114" s="103"/>
      <c r="P114" s="103"/>
      <c r="Q114" s="110"/>
      <c r="T114" s="106" t="str">
        <f>IF(AND(D114="",G114=プルダウン!$B$4),"振替作業不可",IF(G114=プルダウン!$B$5,IF(J114="","振替作業日未入力",IF(AND(J114-B114&gt;=-28,J114-B114&lt;=28),"","28日以内に変更")),""))</f>
        <v/>
      </c>
      <c r="U114" s="107"/>
      <c r="V114" s="108"/>
    </row>
    <row r="115" spans="2:22">
      <c r="B115" s="34" t="str">
        <f>IF(B114="ー","ー",IF(B114+1&gt;DATE(基本情報!$F$10,基本情報!$H$10,基本情報!$J$10),"ー",IF(MONTH(B114+1)=MONTH(B114),B114+1,"ー")))</f>
        <v>ー</v>
      </c>
      <c r="C115" s="35" t="str">
        <f t="shared" si="5"/>
        <v>ー</v>
      </c>
      <c r="D115" s="94" t="str">
        <f>IF(B115="","",IF(AND(B115&gt;=基本情報!$G$17,B115&lt;=基本情報!$J$17),"夏季休暇",IF(AND(B115&gt;=基本情報!$G$18,B115&lt;=基本情報!$J$18),"年末年始休暇",(IF($C115=基本情報!$G$16,"休日",IF($C115=基本情報!$I$16,"休日",""))))))</f>
        <v/>
      </c>
      <c r="E115" s="95"/>
      <c r="F115" s="96"/>
      <c r="G115" s="97"/>
      <c r="H115" s="98"/>
      <c r="I115" s="99"/>
      <c r="J115" s="100"/>
      <c r="K115" s="101"/>
      <c r="L115" s="102"/>
      <c r="M115" s="103"/>
      <c r="N115" s="103"/>
      <c r="O115" s="103"/>
      <c r="P115" s="103"/>
      <c r="Q115" s="110"/>
      <c r="T115" s="106" t="str">
        <f>IF(AND(D115="",G115=プルダウン!$B$4),"振替作業不可",IF(G115=プルダウン!$B$5,IF(J115="","振替作業日未入力",IF(AND(J115-B115&gt;=-28,J115-B115&lt;=28),"","28日以内に変更")),""))</f>
        <v/>
      </c>
      <c r="U115" s="107"/>
      <c r="V115" s="108"/>
    </row>
    <row r="116" spans="2:22">
      <c r="B116" s="34" t="str">
        <f>IF(B115="ー","ー",IF(B115+1&gt;DATE(基本情報!$F$10,基本情報!$H$10,基本情報!$J$10),"ー",IF(MONTH(B115+1)=MONTH(B115),B115+1,"ー")))</f>
        <v>ー</v>
      </c>
      <c r="C116" s="35" t="str">
        <f t="shared" si="5"/>
        <v>ー</v>
      </c>
      <c r="D116" s="94" t="str">
        <f>IF(B116="","",IF(AND(B116&gt;=基本情報!$G$17,B116&lt;=基本情報!$J$17),"夏季休暇",IF(AND(B116&gt;=基本情報!$G$18,B116&lt;=基本情報!$J$18),"年末年始休暇",(IF($C116=基本情報!$G$16,"休日",IF($C116=基本情報!$I$16,"休日",""))))))</f>
        <v/>
      </c>
      <c r="E116" s="95"/>
      <c r="F116" s="96"/>
      <c r="G116" s="97"/>
      <c r="H116" s="98"/>
      <c r="I116" s="99"/>
      <c r="J116" s="100"/>
      <c r="K116" s="101"/>
      <c r="L116" s="102"/>
      <c r="M116" s="103"/>
      <c r="N116" s="103"/>
      <c r="O116" s="103"/>
      <c r="P116" s="103"/>
      <c r="Q116" s="110"/>
      <c r="T116" s="106" t="str">
        <f>IF(AND(D116="",G116=プルダウン!$B$4),"振替作業不可",IF(G116=プルダウン!$B$5,IF(J116="","振替作業日未入力",IF(AND(J116-B116&gt;=-28,J116-B116&lt;=28),"","28日以内に変更")),""))</f>
        <v/>
      </c>
      <c r="U116" s="107"/>
      <c r="V116" s="108"/>
    </row>
    <row r="117" spans="2:22">
      <c r="B117" s="34" t="str">
        <f>IF(B116="ー","ー",IF(B116+1&gt;DATE(基本情報!$F$10,基本情報!$H$10,基本情報!$J$10),"ー",IF(MONTH(B116+1)=MONTH(B116),B116+1,"ー")))</f>
        <v>ー</v>
      </c>
      <c r="C117" s="35" t="str">
        <f t="shared" si="5"/>
        <v>ー</v>
      </c>
      <c r="D117" s="94" t="str">
        <f>IF(B117="","",IF(AND(B117&gt;=基本情報!$G$17,B117&lt;=基本情報!$J$17),"夏季休暇",IF(AND(B117&gt;=基本情報!$G$18,B117&lt;=基本情報!$J$18),"年末年始休暇",(IF($C117=基本情報!$G$16,"休日",IF($C117=基本情報!$I$16,"休日",""))))))</f>
        <v/>
      </c>
      <c r="E117" s="95"/>
      <c r="F117" s="96"/>
      <c r="G117" s="97"/>
      <c r="H117" s="98"/>
      <c r="I117" s="99"/>
      <c r="J117" s="100"/>
      <c r="K117" s="101"/>
      <c r="L117" s="102"/>
      <c r="M117" s="103"/>
      <c r="N117" s="103"/>
      <c r="O117" s="103"/>
      <c r="P117" s="103"/>
      <c r="Q117" s="110"/>
      <c r="T117" s="106" t="str">
        <f>IF(AND(D117="",G117=プルダウン!$B$4),"振替作業不可",IF(G117=プルダウン!$B$5,IF(J117="","振替作業日未入力",IF(AND(J117-B117&gt;=-28,J117-B117&lt;=28),"","28日以内に変更")),""))</f>
        <v/>
      </c>
      <c r="U117" s="107"/>
      <c r="V117" s="108"/>
    </row>
    <row r="118" spans="2:22">
      <c r="B118" s="34" t="str">
        <f>IF(B117="ー","ー",IF(B117+1&gt;DATE(基本情報!$F$10,基本情報!$H$10,基本情報!$J$10),"ー",IF(MONTH(B117+1)=MONTH(B117),B117+1,"ー")))</f>
        <v>ー</v>
      </c>
      <c r="C118" s="35" t="str">
        <f t="shared" si="5"/>
        <v>ー</v>
      </c>
      <c r="D118" s="94" t="str">
        <f>IF(B118="","",IF(AND(B118&gt;=基本情報!$G$17,B118&lt;=基本情報!$J$17),"夏季休暇",IF(AND(B118&gt;=基本情報!$G$18,B118&lt;=基本情報!$J$18),"年末年始休暇",(IF($C118=基本情報!$G$16,"休日",IF($C118=基本情報!$I$16,"休日",""))))))</f>
        <v/>
      </c>
      <c r="E118" s="95"/>
      <c r="F118" s="96"/>
      <c r="G118" s="97"/>
      <c r="H118" s="98"/>
      <c r="I118" s="99"/>
      <c r="J118" s="100"/>
      <c r="K118" s="101"/>
      <c r="L118" s="102"/>
      <c r="M118" s="103"/>
      <c r="N118" s="103"/>
      <c r="O118" s="103"/>
      <c r="P118" s="103"/>
      <c r="Q118" s="111"/>
      <c r="T118" s="106" t="str">
        <f>IF(AND(D118="",G118=プルダウン!$B$4),"振替作業不可",IF(G118=プルダウン!$B$5,IF(J118="","振替作業日未入力",IF(AND(J118-B118&gt;=-28,J118-B118&lt;=28),"","28日以内に変更")),""))</f>
        <v/>
      </c>
      <c r="U118" s="107"/>
      <c r="V118" s="108"/>
    </row>
    <row r="119" spans="2:22">
      <c r="B119" s="34" t="str">
        <f>IF(B118="ー","ー",IF(B118+1&gt;DATE(基本情報!$F$10,基本情報!$H$10,基本情報!$J$10),"ー",IF(MONTH(B118+1)=MONTH(B118),B118+1,"ー")))</f>
        <v>ー</v>
      </c>
      <c r="C119" s="35" t="str">
        <f t="shared" si="5"/>
        <v>ー</v>
      </c>
      <c r="D119" s="94" t="str">
        <f>IF(B119="","",IF(AND(B119&gt;=基本情報!$G$17,B119&lt;=基本情報!$J$17),"夏季休暇",IF(AND(B119&gt;=基本情報!$G$18,B119&lt;=基本情報!$J$18),"年末年始休暇",(IF($C119=基本情報!$G$16,"休日",IF($C119=基本情報!$I$16,"休日",""))))))</f>
        <v/>
      </c>
      <c r="E119" s="95"/>
      <c r="F119" s="96"/>
      <c r="G119" s="97"/>
      <c r="H119" s="98"/>
      <c r="I119" s="99"/>
      <c r="J119" s="100"/>
      <c r="K119" s="101"/>
      <c r="L119" s="102"/>
      <c r="M119" s="103"/>
      <c r="N119" s="103"/>
      <c r="O119" s="103"/>
      <c r="P119" s="103"/>
      <c r="Q119" s="109" t="str">
        <f>IF(COUNTIF(B119:B125,"ー")&gt;0,"ー",IF(COUNTIF(G119:G125,プルダウン!$B$6)+COUNTIF(G119:G125,プルダウン!$B$7)+COUNTIF(G119:G125,プルダウン!$B$8)+COUNTIF(G119:G125,プルダウン!$B$9)&gt;0,"ー",IF(COUNTIF(G119:G125,プルダウン!$B$3)+COUNTIF(G119:G125,プルダウン!$B$4)&gt;=2,"○","×")))</f>
        <v>ー</v>
      </c>
      <c r="T119" s="106" t="str">
        <f>IF(AND(D119="",G119=プルダウン!$B$4),"振替作業不可",IF(G119=プルダウン!$B$5,IF(J119="","振替作業日未入力",IF(AND(J119-B119&gt;=-28,J119-B119&lt;=28),"","28日以内に変更")),""))</f>
        <v/>
      </c>
      <c r="U119" s="107"/>
      <c r="V119" s="108"/>
    </row>
    <row r="120" spans="2:22">
      <c r="B120" s="34" t="str">
        <f>IF(B119="ー","ー",IF(B119+1&gt;DATE(基本情報!$F$10,基本情報!$H$10,基本情報!$J$10),"ー",IF(MONTH(B119+1)=MONTH(B119),B119+1,"ー")))</f>
        <v>ー</v>
      </c>
      <c r="C120" s="35" t="str">
        <f t="shared" si="5"/>
        <v>ー</v>
      </c>
      <c r="D120" s="94" t="str">
        <f>IF(B120="","",IF(AND(B120&gt;=基本情報!$G$17,B120&lt;=基本情報!$J$17),"夏季休暇",IF(AND(B120&gt;=基本情報!$G$18,B120&lt;=基本情報!$J$18),"年末年始休暇",(IF($C120=基本情報!$G$16,"休日",IF($C120=基本情報!$I$16,"休日",""))))))</f>
        <v/>
      </c>
      <c r="E120" s="95"/>
      <c r="F120" s="96"/>
      <c r="G120" s="97"/>
      <c r="H120" s="98"/>
      <c r="I120" s="99"/>
      <c r="J120" s="100"/>
      <c r="K120" s="101"/>
      <c r="L120" s="102"/>
      <c r="M120" s="103"/>
      <c r="N120" s="103"/>
      <c r="O120" s="103"/>
      <c r="P120" s="103"/>
      <c r="Q120" s="110"/>
      <c r="T120" s="106" t="str">
        <f>IF(AND(D120="",G120=プルダウン!$B$4),"振替作業不可",IF(G120=プルダウン!$B$5,IF(J120="","振替作業日未入力",IF(AND(J120-B120&gt;=-28,J120-B120&lt;=28),"","28日以内に変更")),""))</f>
        <v/>
      </c>
      <c r="U120" s="107"/>
      <c r="V120" s="108"/>
    </row>
    <row r="121" spans="2:22">
      <c r="B121" s="34" t="str">
        <f>IF(B120="ー","ー",IF(B120+1&gt;DATE(基本情報!$F$10,基本情報!$H$10,基本情報!$J$10),"ー",IF(MONTH(B120+1)=MONTH(B120),B120+1,"ー")))</f>
        <v>ー</v>
      </c>
      <c r="C121" s="35" t="str">
        <f t="shared" si="5"/>
        <v>ー</v>
      </c>
      <c r="D121" s="94" t="str">
        <f>IF(B121="","",IF(AND(B121&gt;=基本情報!$G$17,B121&lt;=基本情報!$J$17),"夏季休暇",IF(AND(B121&gt;=基本情報!$G$18,B121&lt;=基本情報!$J$18),"年末年始休暇",(IF($C121=基本情報!$G$16,"休日",IF($C121=基本情報!$I$16,"休日",""))))))</f>
        <v/>
      </c>
      <c r="E121" s="95"/>
      <c r="F121" s="96"/>
      <c r="G121" s="97"/>
      <c r="H121" s="98"/>
      <c r="I121" s="99"/>
      <c r="J121" s="100"/>
      <c r="K121" s="101"/>
      <c r="L121" s="102"/>
      <c r="M121" s="103"/>
      <c r="N121" s="103"/>
      <c r="O121" s="103"/>
      <c r="P121" s="103"/>
      <c r="Q121" s="110"/>
      <c r="T121" s="106" t="str">
        <f>IF(AND(D121="",G121=プルダウン!$B$4),"振替作業不可",IF(G121=プルダウン!$B$5,IF(J121="","振替作業日未入力",IF(AND(J121-B121&gt;=-28,J121-B121&lt;=28),"","28日以内に変更")),""))</f>
        <v/>
      </c>
      <c r="U121" s="107"/>
      <c r="V121" s="108"/>
    </row>
    <row r="122" spans="2:22">
      <c r="B122" s="34" t="str">
        <f>IF(B121="ー","ー",IF(B121+1&gt;DATE(基本情報!$F$10,基本情報!$H$10,基本情報!$J$10),"ー",IF(MONTH(B121+1)=MONTH(B121),B121+1,"ー")))</f>
        <v>ー</v>
      </c>
      <c r="C122" s="35" t="str">
        <f t="shared" si="5"/>
        <v>ー</v>
      </c>
      <c r="D122" s="94" t="str">
        <f>IF(B122="","",IF(AND(B122&gt;=基本情報!$G$17,B122&lt;=基本情報!$J$17),"夏季休暇",IF(AND(B122&gt;=基本情報!$G$18,B122&lt;=基本情報!$J$18),"年末年始休暇",(IF($C122=基本情報!$G$16,"休日",IF($C122=基本情報!$I$16,"休日",""))))))</f>
        <v/>
      </c>
      <c r="E122" s="95"/>
      <c r="F122" s="96"/>
      <c r="G122" s="97"/>
      <c r="H122" s="98"/>
      <c r="I122" s="99"/>
      <c r="J122" s="100"/>
      <c r="K122" s="101"/>
      <c r="L122" s="102"/>
      <c r="M122" s="103"/>
      <c r="N122" s="103"/>
      <c r="O122" s="103"/>
      <c r="P122" s="103"/>
      <c r="Q122" s="110"/>
      <c r="T122" s="106" t="str">
        <f>IF(AND(D122="",G122=プルダウン!$B$4),"振替作業不可",IF(G122=プルダウン!$B$5,IF(J122="","振替作業日未入力",IF(AND(J122-B122&gt;=-28,J122-B122&lt;=28),"","28日以内に変更")),""))</f>
        <v/>
      </c>
      <c r="U122" s="107"/>
      <c r="V122" s="108"/>
    </row>
    <row r="123" spans="2:22">
      <c r="B123" s="34" t="str">
        <f>IF(B122="ー","ー",IF(B122+1&gt;DATE(基本情報!$F$10,基本情報!$H$10,基本情報!$J$10),"ー",IF(MONTH(B122+1)=MONTH(B122),B122+1,"ー")))</f>
        <v>ー</v>
      </c>
      <c r="C123" s="35" t="str">
        <f t="shared" si="5"/>
        <v>ー</v>
      </c>
      <c r="D123" s="94" t="str">
        <f>IF(B123="","",IF(AND(B123&gt;=基本情報!$G$17,B123&lt;=基本情報!$J$17),"夏季休暇",IF(AND(B123&gt;=基本情報!$G$18,B123&lt;=基本情報!$J$18),"年末年始休暇",(IF($C123=基本情報!$G$16,"休日",IF($C123=基本情報!$I$16,"休日",""))))))</f>
        <v/>
      </c>
      <c r="E123" s="95"/>
      <c r="F123" s="96"/>
      <c r="G123" s="97"/>
      <c r="H123" s="98"/>
      <c r="I123" s="99"/>
      <c r="J123" s="100"/>
      <c r="K123" s="101"/>
      <c r="L123" s="102"/>
      <c r="M123" s="103"/>
      <c r="N123" s="103"/>
      <c r="O123" s="103"/>
      <c r="P123" s="103"/>
      <c r="Q123" s="110"/>
      <c r="T123" s="106" t="str">
        <f>IF(AND(D123="",G123=プルダウン!$B$4),"振替作業不可",IF(G123=プルダウン!$B$5,IF(J123="","振替作業日未入力",IF(AND(J123-B123&gt;=-28,J123-B123&lt;=28),"","28日以内に変更")),""))</f>
        <v/>
      </c>
      <c r="U123" s="107"/>
      <c r="V123" s="108"/>
    </row>
    <row r="124" spans="2:22">
      <c r="B124" s="34" t="str">
        <f>IF(B123="ー","ー",IF(B123+1&gt;DATE(基本情報!$F$10,基本情報!$H$10,基本情報!$J$10),"ー",IF(MONTH(B123+1)=MONTH(B123),B123+1,"ー")))</f>
        <v>ー</v>
      </c>
      <c r="C124" s="35" t="str">
        <f t="shared" si="5"/>
        <v>ー</v>
      </c>
      <c r="D124" s="94" t="str">
        <f>IF(B124="","",IF(AND(B124&gt;=基本情報!$G$17,B124&lt;=基本情報!$J$17),"夏季休暇",IF(AND(B124&gt;=基本情報!$G$18,B124&lt;=基本情報!$J$18),"年末年始休暇",(IF($C124=基本情報!$G$16,"休日",IF($C124=基本情報!$I$16,"休日",""))))))</f>
        <v/>
      </c>
      <c r="E124" s="95"/>
      <c r="F124" s="96"/>
      <c r="G124" s="97"/>
      <c r="H124" s="98"/>
      <c r="I124" s="99"/>
      <c r="J124" s="100"/>
      <c r="K124" s="101"/>
      <c r="L124" s="102"/>
      <c r="M124" s="103"/>
      <c r="N124" s="103"/>
      <c r="O124" s="103"/>
      <c r="P124" s="103"/>
      <c r="Q124" s="110"/>
      <c r="T124" s="106" t="str">
        <f>IF(AND(D124="",G124=プルダウン!$B$4),"振替作業不可",IF(G124=プルダウン!$B$5,IF(J124="","振替作業日未入力",IF(AND(J124-B124&gt;=-28,J124-B124&lt;=28),"","28日以内に変更")),""))</f>
        <v/>
      </c>
      <c r="U124" s="107"/>
      <c r="V124" s="108"/>
    </row>
    <row r="125" spans="2:22">
      <c r="B125" s="34" t="str">
        <f>IF(B124="ー","ー",IF(B124+1&gt;DATE(基本情報!$F$10,基本情報!$H$10,基本情報!$J$10),"ー",IF(MONTH(B124+1)=MONTH(B124),B124+1,"ー")))</f>
        <v>ー</v>
      </c>
      <c r="C125" s="35" t="str">
        <f t="shared" si="5"/>
        <v>ー</v>
      </c>
      <c r="D125" s="94" t="str">
        <f>IF(B125="","",IF(AND(B125&gt;=基本情報!$G$17,B125&lt;=基本情報!$J$17),"夏季休暇",IF(AND(B125&gt;=基本情報!$G$18,B125&lt;=基本情報!$J$18),"年末年始休暇",(IF($C125=基本情報!$G$16,"休日",IF($C125=基本情報!$I$16,"休日",""))))))</f>
        <v/>
      </c>
      <c r="E125" s="95"/>
      <c r="F125" s="96"/>
      <c r="G125" s="97"/>
      <c r="H125" s="98"/>
      <c r="I125" s="99"/>
      <c r="J125" s="100"/>
      <c r="K125" s="101"/>
      <c r="L125" s="102"/>
      <c r="M125" s="103"/>
      <c r="N125" s="103"/>
      <c r="O125" s="103"/>
      <c r="P125" s="103"/>
      <c r="Q125" s="111"/>
      <c r="T125" s="106" t="str">
        <f>IF(AND(D125="",G125=プルダウン!$B$4),"振替作業不可",IF(G125=プルダウン!$B$5,IF(J125="","振替作業日未入力",IF(AND(J125-B125&gt;=-28,J125-B125&lt;=28),"","28日以内に変更")),""))</f>
        <v/>
      </c>
      <c r="U125" s="107"/>
      <c r="V125" s="108"/>
    </row>
    <row r="126" spans="2:22">
      <c r="B126" s="34" t="str">
        <f>IF(B125="ー","ー",IF(B125+1&gt;DATE(基本情報!$F$10,基本情報!$H$10,基本情報!$J$10),"ー",IF(MONTH(B125+1)=MONTH(B125),B125+1,"ー")))</f>
        <v>ー</v>
      </c>
      <c r="C126" s="35" t="str">
        <f t="shared" si="5"/>
        <v>ー</v>
      </c>
      <c r="D126" s="94" t="str">
        <f>IF(B126="","",IF(AND(B126&gt;=基本情報!$G$17,B126&lt;=基本情報!$J$17),"夏季休暇",IF(AND(B126&gt;=基本情報!$G$18,B126&lt;=基本情報!$J$18),"年末年始休暇",(IF($C126=基本情報!$G$16,"休日",IF($C126=基本情報!$I$16,"休日",""))))))</f>
        <v/>
      </c>
      <c r="E126" s="95"/>
      <c r="F126" s="96"/>
      <c r="G126" s="97"/>
      <c r="H126" s="98"/>
      <c r="I126" s="99"/>
      <c r="J126" s="100"/>
      <c r="K126" s="101"/>
      <c r="L126" s="102"/>
      <c r="M126" s="103"/>
      <c r="N126" s="103"/>
      <c r="O126" s="103"/>
      <c r="P126" s="103"/>
      <c r="Q126" s="109" t="str">
        <f>IF(COUNTIF(B126:B132,"ー")&gt;0,"ー",IF(COUNTIF(G126:G132,プルダウン!$B$6)+COUNTIF(G126:G132,プルダウン!$B$7)+COUNTIF(G126:G132,プルダウン!$B$8)+COUNTIF(G126:G132,プルダウン!$B$9)&gt;0,"ー",IF(COUNTIF(G126:G132,プルダウン!$B$3)+COUNTIF(G126:G132,プルダウン!$B$4)&gt;=2,"○","×")))</f>
        <v>ー</v>
      </c>
      <c r="T126" s="106" t="str">
        <f>IF(AND(D126="",G126=プルダウン!$B$4),"振替作業不可",IF(G126=プルダウン!$B$5,IF(J126="","振替作業日未入力",IF(AND(J126-B126&gt;=-28,J126-B126&lt;=28),"","28日以内に変更")),""))</f>
        <v/>
      </c>
      <c r="U126" s="107"/>
      <c r="V126" s="108"/>
    </row>
    <row r="127" spans="2:22">
      <c r="B127" s="34" t="str">
        <f>IF(B126="ー","ー",IF(B126+1&gt;DATE(基本情報!$F$10,基本情報!$H$10,基本情報!$J$10),"ー",IF(MONTH(B126+1)=MONTH(B126),B126+1,"ー")))</f>
        <v>ー</v>
      </c>
      <c r="C127" s="35" t="str">
        <f t="shared" si="5"/>
        <v>ー</v>
      </c>
      <c r="D127" s="94" t="str">
        <f>IF(B127="","",IF(AND(B127&gt;=基本情報!$G$17,B127&lt;=基本情報!$J$17),"夏季休暇",IF(AND(B127&gt;=基本情報!$G$18,B127&lt;=基本情報!$J$18),"年末年始休暇",(IF($C127=基本情報!$G$16,"休日",IF($C127=基本情報!$I$16,"休日",""))))))</f>
        <v/>
      </c>
      <c r="E127" s="95"/>
      <c r="F127" s="96"/>
      <c r="G127" s="97"/>
      <c r="H127" s="98"/>
      <c r="I127" s="99"/>
      <c r="J127" s="100"/>
      <c r="K127" s="101"/>
      <c r="L127" s="102"/>
      <c r="M127" s="103"/>
      <c r="N127" s="103"/>
      <c r="O127" s="103"/>
      <c r="P127" s="103"/>
      <c r="Q127" s="110"/>
      <c r="T127" s="106" t="str">
        <f>IF(AND(D127="",G127=プルダウン!$B$4),"振替作業不可",IF(G127=プルダウン!$B$5,IF(J127="","振替作業日未入力",IF(AND(J127-B127&gt;=-28,J127-B127&lt;=28),"","28日以内に変更")),""))</f>
        <v/>
      </c>
      <c r="U127" s="107"/>
      <c r="V127" s="108"/>
    </row>
    <row r="128" spans="2:22">
      <c r="B128" s="34" t="str">
        <f>IF(B127="ー","ー",IF(B127+1&gt;DATE(基本情報!$F$10,基本情報!$H$10,基本情報!$J$10),"ー",IF(MONTH(B127+1)=MONTH(B127),B127+1,"ー")))</f>
        <v>ー</v>
      </c>
      <c r="C128" s="35" t="str">
        <f t="shared" si="5"/>
        <v>ー</v>
      </c>
      <c r="D128" s="94" t="str">
        <f>IF(B128="","",IF(AND(B128&gt;=基本情報!$G$17,B128&lt;=基本情報!$J$17),"夏季休暇",IF(AND(B128&gt;=基本情報!$G$18,B128&lt;=基本情報!$J$18),"年末年始休暇",(IF($C128=基本情報!$G$16,"休日",IF($C128=基本情報!$I$16,"休日",""))))))</f>
        <v/>
      </c>
      <c r="E128" s="95"/>
      <c r="F128" s="96"/>
      <c r="G128" s="97"/>
      <c r="H128" s="98"/>
      <c r="I128" s="99"/>
      <c r="J128" s="100"/>
      <c r="K128" s="101"/>
      <c r="L128" s="102"/>
      <c r="M128" s="103"/>
      <c r="N128" s="103"/>
      <c r="O128" s="103"/>
      <c r="P128" s="103"/>
      <c r="Q128" s="110"/>
      <c r="T128" s="106" t="str">
        <f>IF(AND(D128="",G128=プルダウン!$B$4),"振替作業不可",IF(G128=プルダウン!$B$5,IF(J128="","振替作業日未入力",IF(AND(J128-B128&gt;=-28,J128-B128&lt;=28),"","28日以内に変更")),""))</f>
        <v/>
      </c>
      <c r="U128" s="107"/>
      <c r="V128" s="108"/>
    </row>
    <row r="129" spans="2:22">
      <c r="B129" s="34" t="str">
        <f>IF(B128="ー","ー",IF(B128+1&gt;DATE(基本情報!$F$10,基本情報!$H$10,基本情報!$J$10),"ー",IF(MONTH(B128+1)=MONTH(B128),B128+1,"ー")))</f>
        <v>ー</v>
      </c>
      <c r="C129" s="35" t="str">
        <f t="shared" si="5"/>
        <v>ー</v>
      </c>
      <c r="D129" s="94" t="str">
        <f>IF(B129="","",IF(AND(B129&gt;=基本情報!$G$17,B129&lt;=基本情報!$J$17),"夏季休暇",IF(AND(B129&gt;=基本情報!$G$18,B129&lt;=基本情報!$J$18),"年末年始休暇",(IF($C129=基本情報!$G$16,"休日",IF($C129=基本情報!$I$16,"休日",""))))))</f>
        <v/>
      </c>
      <c r="E129" s="95"/>
      <c r="F129" s="96"/>
      <c r="G129" s="97"/>
      <c r="H129" s="98"/>
      <c r="I129" s="99"/>
      <c r="J129" s="100"/>
      <c r="K129" s="101"/>
      <c r="L129" s="102"/>
      <c r="M129" s="103"/>
      <c r="N129" s="103"/>
      <c r="O129" s="103"/>
      <c r="P129" s="103"/>
      <c r="Q129" s="110"/>
      <c r="T129" s="106" t="str">
        <f>IF(AND(D129="",G129=プルダウン!$B$4),"振替作業不可",IF(G129=プルダウン!$B$5,IF(J129="","振替作業日未入力",IF(AND(J129-B129&gt;=-28,J129-B129&lt;=28),"","28日以内に変更")),""))</f>
        <v/>
      </c>
      <c r="U129" s="107"/>
      <c r="V129" s="108"/>
    </row>
    <row r="130" spans="2:22">
      <c r="B130" s="34" t="str">
        <f>IF(B129="ー","ー",IF(B129+1&gt;DATE(基本情報!$F$10,基本情報!$H$10,基本情報!$J$10),"ー",IF(MONTH(B129+1)=MONTH(B129),B129+1,"ー")))</f>
        <v>ー</v>
      </c>
      <c r="C130" s="35" t="str">
        <f t="shared" si="5"/>
        <v>ー</v>
      </c>
      <c r="D130" s="94" t="str">
        <f>IF(B130="","",IF(AND(B130&gt;=基本情報!$G$17,B130&lt;=基本情報!$J$17),"夏季休暇",IF(AND(B130&gt;=基本情報!$G$18,B130&lt;=基本情報!$J$18),"年末年始休暇",(IF($C130=基本情報!$G$16,"休日",IF($C130=基本情報!$I$16,"休日",""))))))</f>
        <v/>
      </c>
      <c r="E130" s="95"/>
      <c r="F130" s="96"/>
      <c r="G130" s="97"/>
      <c r="H130" s="98"/>
      <c r="I130" s="99"/>
      <c r="J130" s="100"/>
      <c r="K130" s="101"/>
      <c r="L130" s="102"/>
      <c r="M130" s="103"/>
      <c r="N130" s="103"/>
      <c r="O130" s="103"/>
      <c r="P130" s="103"/>
      <c r="Q130" s="110"/>
      <c r="T130" s="106" t="str">
        <f>IF(AND(D130="",G130=プルダウン!$B$4),"振替作業不可",IF(G130=プルダウン!$B$5,IF(J130="","振替作業日未入力",IF(AND(J130-B130&gt;=-28,J130-B130&lt;=28),"","28日以内に変更")),""))</f>
        <v/>
      </c>
      <c r="U130" s="107"/>
      <c r="V130" s="108"/>
    </row>
    <row r="131" spans="2:22">
      <c r="B131" s="34" t="str">
        <f>IF(B130="ー","ー",IF(B130+1&gt;DATE(基本情報!$F$10,基本情報!$H$10,基本情報!$J$10),"ー",IF(MONTH(B130+1)=MONTH(B130),B130+1,"ー")))</f>
        <v>ー</v>
      </c>
      <c r="C131" s="35" t="str">
        <f t="shared" si="5"/>
        <v>ー</v>
      </c>
      <c r="D131" s="94" t="str">
        <f>IF(B131="","",IF(AND(B131&gt;=基本情報!$G$17,B131&lt;=基本情報!$J$17),"夏季休暇",IF(AND(B131&gt;=基本情報!$G$18,B131&lt;=基本情報!$J$18),"年末年始休暇",(IF($C131=基本情報!$G$16,"休日",IF($C131=基本情報!$I$16,"休日",""))))))</f>
        <v/>
      </c>
      <c r="E131" s="95"/>
      <c r="F131" s="96"/>
      <c r="G131" s="97"/>
      <c r="H131" s="98"/>
      <c r="I131" s="99"/>
      <c r="J131" s="100"/>
      <c r="K131" s="101"/>
      <c r="L131" s="102"/>
      <c r="M131" s="103"/>
      <c r="N131" s="103"/>
      <c r="O131" s="103"/>
      <c r="P131" s="103"/>
      <c r="Q131" s="110"/>
      <c r="T131" s="106" t="str">
        <f>IF(AND(D131="",G131=プルダウン!$B$4),"振替作業不可",IF(G131=プルダウン!$B$5,IF(J131="","振替作業日未入力",IF(AND(J131-B131&gt;=-28,J131-B131&lt;=28),"","28日以内に変更")),""))</f>
        <v/>
      </c>
      <c r="U131" s="107"/>
      <c r="V131" s="108"/>
    </row>
    <row r="132" spans="2:22">
      <c r="B132" s="34" t="str">
        <f>IF(B131="ー","ー",IF(B131+1&gt;DATE(基本情報!$F$10,基本情報!$H$10,基本情報!$J$10),"ー",IF(MONTH(B131+1)=MONTH(B131),B131+1,"ー")))</f>
        <v>ー</v>
      </c>
      <c r="C132" s="35" t="str">
        <f t="shared" si="5"/>
        <v>ー</v>
      </c>
      <c r="D132" s="94" t="str">
        <f>IF(B132="","",IF(AND(B132&gt;=基本情報!$G$17,B132&lt;=基本情報!$J$17),"夏季休暇",IF(AND(B132&gt;=基本情報!$G$18,B132&lt;=基本情報!$J$18),"年末年始休暇",(IF($C132=基本情報!$G$16,"休日",IF($C132=基本情報!$I$16,"休日",""))))))</f>
        <v/>
      </c>
      <c r="E132" s="95"/>
      <c r="F132" s="96"/>
      <c r="G132" s="97"/>
      <c r="H132" s="98"/>
      <c r="I132" s="99"/>
      <c r="J132" s="100"/>
      <c r="K132" s="101"/>
      <c r="L132" s="102"/>
      <c r="M132" s="103"/>
      <c r="N132" s="103"/>
      <c r="O132" s="103"/>
      <c r="P132" s="103"/>
      <c r="Q132" s="111"/>
      <c r="T132" s="106" t="str">
        <f>IF(AND(D132="",G132=プルダウン!$B$4),"振替作業不可",IF(G132=プルダウン!$B$5,IF(J132="","振替作業日未入力",IF(AND(J132-B132&gt;=-28,J132-B132&lt;=28),"","28日以内に変更")),""))</f>
        <v/>
      </c>
      <c r="U132" s="107"/>
      <c r="V132" s="108"/>
    </row>
    <row r="133" spans="2:22">
      <c r="B133" s="34" t="str">
        <f>IF(B132="ー","ー",IF(B132+1&gt;DATE(基本情報!$F$10,基本情報!$H$10,基本情報!$J$10),"ー",IF(MONTH(B132+1)=MONTH(B132),B132+1,"ー")))</f>
        <v>ー</v>
      </c>
      <c r="C133" s="35" t="str">
        <f t="shared" si="5"/>
        <v>ー</v>
      </c>
      <c r="D133" s="94" t="str">
        <f>IF(B133="","",IF(AND(B133&gt;=基本情報!$G$17,B133&lt;=基本情報!$J$17),"夏季休暇",IF(AND(B133&gt;=基本情報!$G$18,B133&lt;=基本情報!$J$18),"年末年始休暇",(IF($C133=基本情報!$G$16,"休日",IF($C133=基本情報!$I$16,"休日",""))))))</f>
        <v/>
      </c>
      <c r="E133" s="95"/>
      <c r="F133" s="96"/>
      <c r="G133" s="97"/>
      <c r="H133" s="98"/>
      <c r="I133" s="99"/>
      <c r="J133" s="100"/>
      <c r="K133" s="101"/>
      <c r="L133" s="102"/>
      <c r="M133" s="103"/>
      <c r="N133" s="103"/>
      <c r="O133" s="103"/>
      <c r="P133" s="103"/>
      <c r="Q133" s="104" t="s">
        <v>57</v>
      </c>
      <c r="T133" s="106" t="str">
        <f>IF(AND(D133="",G133=プルダウン!$B$4),"振替作業不可",IF(G133=プルダウン!$B$5,IF(J133="","振替作業日未入力",IF(AND(J133-B133&gt;=-28,J133-B133&lt;=28),"","28日以内に変更")),""))</f>
        <v/>
      </c>
      <c r="U133" s="107"/>
      <c r="V133" s="108"/>
    </row>
    <row r="134" spans="2:22">
      <c r="B134" s="34" t="str">
        <f>IF(B133="ー","ー",IF(B133+1&gt;DATE(基本情報!$F$10,基本情報!$H$10,基本情報!$J$10),"ー",IF(MONTH(B133+1)=MONTH(B133),B133+1,"ー")))</f>
        <v>ー</v>
      </c>
      <c r="C134" s="35" t="str">
        <f t="shared" si="5"/>
        <v>ー</v>
      </c>
      <c r="D134" s="94" t="str">
        <f>IF(B134="","",IF(AND(B134&gt;=基本情報!$G$17,B134&lt;=基本情報!$J$17),"夏季休暇",IF(AND(B134&gt;=基本情報!$G$18,B134&lt;=基本情報!$J$18),"年末年始休暇",(IF($C134=基本情報!$G$16,"休日",IF($C134=基本情報!$I$16,"休日",""))))))</f>
        <v/>
      </c>
      <c r="E134" s="95"/>
      <c r="F134" s="96"/>
      <c r="G134" s="97"/>
      <c r="H134" s="98"/>
      <c r="I134" s="99"/>
      <c r="J134" s="100"/>
      <c r="K134" s="101"/>
      <c r="L134" s="102"/>
      <c r="M134" s="103"/>
      <c r="N134" s="103"/>
      <c r="O134" s="103"/>
      <c r="P134" s="103"/>
      <c r="Q134" s="105"/>
      <c r="T134" s="106" t="str">
        <f>IF(AND(D134="",G134=プルダウン!$B$4),"振替作業不可",IF(G134=プルダウン!$B$5,IF(J134="","振替作業日未入力",IF(AND(J134-B134&gt;=-28,J134-B134&lt;=28),"","28日以内に変更")),""))</f>
        <v/>
      </c>
      <c r="U134" s="107"/>
      <c r="V134" s="108"/>
    </row>
    <row r="135" spans="2:22" ht="9.75" customHeight="1"/>
    <row r="136" spans="2:22">
      <c r="E136" s="37" t="s">
        <v>39</v>
      </c>
      <c r="F136" s="38"/>
      <c r="G136" s="38"/>
      <c r="H136" s="38"/>
      <c r="I136" s="38"/>
      <c r="J136" s="39"/>
      <c r="K136" s="39"/>
      <c r="L136" s="40" t="s">
        <v>27</v>
      </c>
      <c r="M136" s="41"/>
      <c r="N136" s="41"/>
      <c r="O136" s="41"/>
      <c r="P136" s="41"/>
      <c r="Q136" s="42"/>
    </row>
    <row r="137" spans="2:22">
      <c r="E137" s="43" t="s">
        <v>31</v>
      </c>
      <c r="F137" s="44" t="s">
        <v>32</v>
      </c>
      <c r="G137" s="44" t="s">
        <v>33</v>
      </c>
      <c r="H137" s="44" t="s">
        <v>34</v>
      </c>
      <c r="I137" s="44" t="s">
        <v>35</v>
      </c>
      <c r="J137" s="45" t="s">
        <v>36</v>
      </c>
      <c r="K137" s="46" t="s">
        <v>37</v>
      </c>
      <c r="L137" s="47" t="s">
        <v>59</v>
      </c>
      <c r="M137" s="48"/>
      <c r="N137" s="47" t="s">
        <v>60</v>
      </c>
      <c r="O137" s="49"/>
      <c r="P137" s="50" t="s">
        <v>67</v>
      </c>
      <c r="Q137" s="51"/>
    </row>
    <row r="138" spans="2:22">
      <c r="E138" s="52">
        <f>COUNTIFS($B98:$B134,"&gt;="&amp;$B$8,$G98:$G134,プルダウン!$B$3)</f>
        <v>0</v>
      </c>
      <c r="F138" s="53">
        <f>COUNTIFS($B98:$B134,"&gt;="&amp;$B$8,$G98:$G134,プルダウン!$B$4)</f>
        <v>0</v>
      </c>
      <c r="G138" s="53">
        <f>COUNTIFS($B98:$B134,"&gt;="&amp;$B$8,$G98:$G134,プルダウン!$B$5)</f>
        <v>0</v>
      </c>
      <c r="H138" s="53">
        <f>COUNTIFS($B98:$B134,"&gt;="&amp;$B$8,$G98:$G134,プルダウン!$B$6)</f>
        <v>0</v>
      </c>
      <c r="I138" s="53">
        <f>COUNTIFS($B98:$B134,"&gt;="&amp;$B$8,$G98:$G134,プルダウン!$B$7)</f>
        <v>0</v>
      </c>
      <c r="J138" s="54">
        <f>COUNTIFS($B98:$B134,"&gt;="&amp;$B$8,$G98:$G134,プルダウン!$B$8)</f>
        <v>0</v>
      </c>
      <c r="K138" s="55">
        <f>COUNTIFS($B98:$B134,"&gt;="&amp;$B$8,$G98:$G134,プルダウン!$B$9)</f>
        <v>0</v>
      </c>
      <c r="L138" s="56">
        <f>COUNTIF(Q98:Q134,"○")+COUNTIF(Q98:Q134,"×")</f>
        <v>0</v>
      </c>
      <c r="M138" s="48"/>
      <c r="N138" s="47">
        <f>COUNTIF(Q98:Q134,"○")</f>
        <v>0</v>
      </c>
      <c r="O138" s="49"/>
      <c r="P138" s="74" t="e">
        <f>N138/L138</f>
        <v>#DIV/0!</v>
      </c>
      <c r="Q138" s="51"/>
    </row>
    <row r="139" spans="2:22">
      <c r="E139" s="57" t="s">
        <v>40</v>
      </c>
      <c r="F139" s="38"/>
      <c r="G139" s="38"/>
      <c r="H139" s="38"/>
      <c r="I139" s="38"/>
      <c r="J139" s="39"/>
      <c r="K139" s="58"/>
      <c r="L139" s="59"/>
      <c r="M139" s="41"/>
      <c r="N139" s="41"/>
      <c r="O139" s="41"/>
      <c r="P139" s="41"/>
      <c r="Q139" s="42"/>
    </row>
    <row r="140" spans="2:22">
      <c r="E140" s="43" t="s">
        <v>31</v>
      </c>
      <c r="F140" s="44" t="s">
        <v>32</v>
      </c>
      <c r="G140" s="44" t="s">
        <v>33</v>
      </c>
      <c r="H140" s="44" t="s">
        <v>34</v>
      </c>
      <c r="I140" s="44" t="s">
        <v>35</v>
      </c>
      <c r="J140" s="45" t="s">
        <v>36</v>
      </c>
      <c r="K140" s="46" t="s">
        <v>37</v>
      </c>
      <c r="L140" s="47" t="s">
        <v>59</v>
      </c>
      <c r="M140" s="48"/>
      <c r="N140" s="47" t="s">
        <v>60</v>
      </c>
      <c r="O140" s="49"/>
      <c r="P140" s="50" t="s">
        <v>67</v>
      </c>
      <c r="Q140" s="51"/>
    </row>
    <row r="141" spans="2:22">
      <c r="E141" s="52">
        <f t="shared" ref="E141:L141" si="6">E138+E94</f>
        <v>10</v>
      </c>
      <c r="F141" s="53">
        <f t="shared" si="6"/>
        <v>5</v>
      </c>
      <c r="G141" s="53">
        <f t="shared" si="6"/>
        <v>5</v>
      </c>
      <c r="H141" s="53">
        <f t="shared" si="6"/>
        <v>0</v>
      </c>
      <c r="I141" s="53">
        <f t="shared" si="6"/>
        <v>3</v>
      </c>
      <c r="J141" s="54">
        <f t="shared" si="6"/>
        <v>0</v>
      </c>
      <c r="K141" s="55">
        <f t="shared" si="6"/>
        <v>0</v>
      </c>
      <c r="L141" s="56">
        <f t="shared" si="6"/>
        <v>6</v>
      </c>
      <c r="M141" s="48"/>
      <c r="N141" s="47">
        <f>N138+N94</f>
        <v>5</v>
      </c>
      <c r="O141" s="49"/>
      <c r="P141" s="74">
        <f>N141/L141</f>
        <v>0.83333333333333337</v>
      </c>
      <c r="Q141" s="51"/>
    </row>
    <row r="142" spans="2:22" ht="9.75" customHeight="1">
      <c r="E142" s="75"/>
      <c r="F142" s="75"/>
      <c r="G142" s="75"/>
      <c r="H142" s="75"/>
      <c r="I142" s="75"/>
      <c r="J142" s="76"/>
      <c r="K142" s="76"/>
      <c r="L142" s="77"/>
      <c r="M142" s="78"/>
      <c r="N142" s="78"/>
      <c r="O142" s="78"/>
      <c r="P142" s="79"/>
      <c r="Q142" s="78"/>
    </row>
    <row r="143" spans="2:22" ht="19.5">
      <c r="B143" s="112">
        <f>EDATE(B96,1)</f>
        <v>45200</v>
      </c>
      <c r="C143" s="112"/>
      <c r="M143" s="113" t="s">
        <v>38</v>
      </c>
      <c r="N143" s="113"/>
      <c r="O143" s="114"/>
      <c r="P143" s="114"/>
      <c r="Q143" s="114"/>
    </row>
    <row r="144" spans="2:22">
      <c r="B144" s="71" t="s">
        <v>24</v>
      </c>
      <c r="C144" s="71" t="s">
        <v>3</v>
      </c>
      <c r="D144" s="115" t="s">
        <v>4</v>
      </c>
      <c r="E144" s="115"/>
      <c r="F144" s="115"/>
      <c r="G144" s="116" t="s">
        <v>5</v>
      </c>
      <c r="H144" s="116"/>
      <c r="I144" s="116"/>
      <c r="J144" s="116" t="s">
        <v>19</v>
      </c>
      <c r="K144" s="116"/>
      <c r="L144" s="116"/>
      <c r="M144" s="116" t="s">
        <v>25</v>
      </c>
      <c r="N144" s="116"/>
      <c r="O144" s="116"/>
      <c r="P144" s="116"/>
      <c r="Q144" s="73" t="s">
        <v>61</v>
      </c>
      <c r="T144" s="87" t="s">
        <v>62</v>
      </c>
      <c r="U144" s="87"/>
      <c r="V144" s="87"/>
    </row>
    <row r="145" spans="2:22">
      <c r="B145" s="34" t="str">
        <f>IF(B143&gt;DATE(基本情報!$F$10,基本情報!$H$10,基本情報!$J$10),"ー",IF(COUNTIF(C98:C134,C98)=COUNTIF(C98:C134,C104),B143,IF(COUNTIF(C98:C134,C98)=0,"",LOOKUP(1,0/(C98:C134=C98),B98:B134))))</f>
        <v>ー</v>
      </c>
      <c r="C145" s="35" t="str">
        <f>IF(B145="ー","ー",$C$10)</f>
        <v>ー</v>
      </c>
      <c r="D145" s="94" t="str">
        <f>IF(B145="","",IF(AND(B145&gt;=基本情報!$G$17,B145&lt;=基本情報!$J$17),"夏季休暇",IF(AND(B145&gt;=基本情報!$G$18,B145&lt;=基本情報!$J$18),"年末年始休暇",(IF($C145=基本情報!$G$16,"休日",IF($C145=基本情報!$I$16,"休日",""))))))</f>
        <v/>
      </c>
      <c r="E145" s="95"/>
      <c r="F145" s="96"/>
      <c r="G145" s="97"/>
      <c r="H145" s="98"/>
      <c r="I145" s="99"/>
      <c r="J145" s="100"/>
      <c r="K145" s="101"/>
      <c r="L145" s="102"/>
      <c r="M145" s="103"/>
      <c r="N145" s="103"/>
      <c r="O145" s="103"/>
      <c r="P145" s="103"/>
      <c r="Q145" s="109" t="str">
        <f>IF(COUNTIF(B145:B151,"ー")&gt;0,"ー",IF(COUNTIF(G145:G151,プルダウン!$B$6)+COUNTIF(G145:G151,プルダウン!$B$7)+COUNTIF(G145:G151,プルダウン!$B$8)+COUNTIF(G145:G151,プルダウン!$B$9)&gt;0,"ー",IF(COUNTIF(G145:G151,プルダウン!$B$3)+COUNTIF(G145:G151,プルダウン!$B$4)&gt;=2,"○","×")))</f>
        <v>ー</v>
      </c>
      <c r="T145" s="106" t="str">
        <f>IF(AND(D145="",G145=プルダウン!$B$4),"振替作業不可",IF(G145=プルダウン!$B$5,IF(J145="","振替作業日未入力",IF(AND(J145-B145&gt;=-28,J145-B145&lt;=28),"","28日以内に変更")),""))</f>
        <v/>
      </c>
      <c r="U145" s="107"/>
      <c r="V145" s="108"/>
    </row>
    <row r="146" spans="2:22">
      <c r="B146" s="34" t="str">
        <f>IF(B145="ー","ー",IF(B145+1&gt;DATE(基本情報!$F$10,基本情報!$H$10,基本情報!$J$10),"ー",B145+1))</f>
        <v>ー</v>
      </c>
      <c r="C146" s="35" t="str">
        <f t="shared" ref="C146:C181" si="7">IFERROR(TEXT(B146,"aaa"),"")</f>
        <v>ー</v>
      </c>
      <c r="D146" s="94" t="str">
        <f>IF(B146="","",IF(AND(B146&gt;=基本情報!$G$17,B146&lt;=基本情報!$J$17),"夏季休暇",IF(AND(B146&gt;=基本情報!$G$18,B146&lt;=基本情報!$J$18),"年末年始休暇",(IF($C146=基本情報!$G$16,"休日",IF($C146=基本情報!$I$16,"休日",""))))))</f>
        <v/>
      </c>
      <c r="E146" s="95"/>
      <c r="F146" s="96"/>
      <c r="G146" s="97"/>
      <c r="H146" s="98"/>
      <c r="I146" s="99"/>
      <c r="J146" s="100"/>
      <c r="K146" s="101"/>
      <c r="L146" s="102"/>
      <c r="M146" s="103"/>
      <c r="N146" s="103"/>
      <c r="O146" s="103"/>
      <c r="P146" s="103"/>
      <c r="Q146" s="110"/>
      <c r="T146" s="106" t="str">
        <f>IF(AND(D146="",G146=プルダウン!$B$4),"振替作業不可",IF(G146=プルダウン!$B$5,IF(J146="","振替作業日未入力",IF(AND(J146-B146&gt;=-28,J146-B146&lt;=28),"","28日以内に変更")),""))</f>
        <v/>
      </c>
      <c r="U146" s="107"/>
      <c r="V146" s="108"/>
    </row>
    <row r="147" spans="2:22">
      <c r="B147" s="34" t="str">
        <f>IF(B146="ー","ー",IF(B146+1&gt;DATE(基本情報!$F$10,基本情報!$H$10,基本情報!$J$10),"ー",B146+1))</f>
        <v>ー</v>
      </c>
      <c r="C147" s="35" t="str">
        <f t="shared" si="7"/>
        <v>ー</v>
      </c>
      <c r="D147" s="94" t="str">
        <f>IF(B147="","",IF(AND(B147&gt;=基本情報!$G$17,B147&lt;=基本情報!$J$17),"夏季休暇",IF(AND(B147&gt;=基本情報!$G$18,B147&lt;=基本情報!$J$18),"年末年始休暇",(IF($C147=基本情報!$G$16,"休日",IF($C147=基本情報!$I$16,"休日",""))))))</f>
        <v/>
      </c>
      <c r="E147" s="95"/>
      <c r="F147" s="96"/>
      <c r="G147" s="97"/>
      <c r="H147" s="98"/>
      <c r="I147" s="99"/>
      <c r="J147" s="100"/>
      <c r="K147" s="101"/>
      <c r="L147" s="102"/>
      <c r="M147" s="103"/>
      <c r="N147" s="103"/>
      <c r="O147" s="103"/>
      <c r="P147" s="103"/>
      <c r="Q147" s="110"/>
      <c r="T147" s="106" t="str">
        <f>IF(AND(D147="",G147=プルダウン!$B$4),"振替作業不可",IF(G147=プルダウン!$B$5,IF(J147="","振替作業日未入力",IF(AND(J147-B147&gt;=-28,J147-B147&lt;=28),"","28日以内に変更")),""))</f>
        <v/>
      </c>
      <c r="U147" s="107"/>
      <c r="V147" s="108"/>
    </row>
    <row r="148" spans="2:22">
      <c r="B148" s="34" t="str">
        <f>IF(B147="ー","ー",IF(B147+1&gt;DATE(基本情報!$F$10,基本情報!$H$10,基本情報!$J$10),"ー",B147+1))</f>
        <v>ー</v>
      </c>
      <c r="C148" s="35" t="str">
        <f t="shared" si="7"/>
        <v>ー</v>
      </c>
      <c r="D148" s="94" t="str">
        <f>IF(B148="","",IF(AND(B148&gt;=基本情報!$G$17,B148&lt;=基本情報!$J$17),"夏季休暇",IF(AND(B148&gt;=基本情報!$G$18,B148&lt;=基本情報!$J$18),"年末年始休暇",(IF($C148=基本情報!$G$16,"休日",IF($C148=基本情報!$I$16,"休日",""))))))</f>
        <v/>
      </c>
      <c r="E148" s="95"/>
      <c r="F148" s="96"/>
      <c r="G148" s="97"/>
      <c r="H148" s="98"/>
      <c r="I148" s="99"/>
      <c r="J148" s="100"/>
      <c r="K148" s="101"/>
      <c r="L148" s="102"/>
      <c r="M148" s="103"/>
      <c r="N148" s="103"/>
      <c r="O148" s="103"/>
      <c r="P148" s="103"/>
      <c r="Q148" s="110"/>
      <c r="T148" s="106" t="str">
        <f>IF(AND(D148="",G148=プルダウン!$B$4),"振替作業不可",IF(G148=プルダウン!$B$5,IF(J148="","振替作業日未入力",IF(AND(J148-B148&gt;=-28,J148-B148&lt;=28),"","28日以内に変更")),""))</f>
        <v/>
      </c>
      <c r="U148" s="107"/>
      <c r="V148" s="108"/>
    </row>
    <row r="149" spans="2:22">
      <c r="B149" s="34" t="str">
        <f>IF(B148="ー","ー",IF(B148+1&gt;DATE(基本情報!$F$10,基本情報!$H$10,基本情報!$J$10),"ー",B148+1))</f>
        <v>ー</v>
      </c>
      <c r="C149" s="35" t="str">
        <f t="shared" si="7"/>
        <v>ー</v>
      </c>
      <c r="D149" s="94" t="str">
        <f>IF(B149="","",IF(AND(B149&gt;=基本情報!$G$17,B149&lt;=基本情報!$J$17),"夏季休暇",IF(AND(B149&gt;=基本情報!$G$18,B149&lt;=基本情報!$J$18),"年末年始休暇",(IF($C149=基本情報!$G$16,"休日",IF($C149=基本情報!$I$16,"休日",""))))))</f>
        <v/>
      </c>
      <c r="E149" s="95"/>
      <c r="F149" s="96"/>
      <c r="G149" s="97"/>
      <c r="H149" s="98"/>
      <c r="I149" s="99"/>
      <c r="J149" s="100"/>
      <c r="K149" s="101"/>
      <c r="L149" s="102"/>
      <c r="M149" s="103"/>
      <c r="N149" s="103"/>
      <c r="O149" s="103"/>
      <c r="P149" s="103"/>
      <c r="Q149" s="110"/>
      <c r="T149" s="106" t="str">
        <f>IF(AND(D149="",G149=プルダウン!$B$4),"振替作業不可",IF(G149=プルダウン!$B$5,IF(J149="","振替作業日未入力",IF(AND(J149-B149&gt;=-28,J149-B149&lt;=28),"","28日以内に変更")),""))</f>
        <v/>
      </c>
      <c r="U149" s="107"/>
      <c r="V149" s="108"/>
    </row>
    <row r="150" spans="2:22">
      <c r="B150" s="34" t="str">
        <f>IF(B149="ー","ー",IF(B149+1&gt;DATE(基本情報!$F$10,基本情報!$H$10,基本情報!$J$10),"ー",B149+1))</f>
        <v>ー</v>
      </c>
      <c r="C150" s="35" t="str">
        <f t="shared" si="7"/>
        <v>ー</v>
      </c>
      <c r="D150" s="94" t="str">
        <f>IF(B150="","",IF(AND(B150&gt;=基本情報!$G$17,B150&lt;=基本情報!$J$17),"夏季休暇",IF(AND(B150&gt;=基本情報!$G$18,B150&lt;=基本情報!$J$18),"年末年始休暇",(IF($C150=基本情報!$G$16,"休日",IF($C150=基本情報!$I$16,"休日",""))))))</f>
        <v/>
      </c>
      <c r="E150" s="95"/>
      <c r="F150" s="96"/>
      <c r="G150" s="97"/>
      <c r="H150" s="98"/>
      <c r="I150" s="99"/>
      <c r="J150" s="100"/>
      <c r="K150" s="101"/>
      <c r="L150" s="102"/>
      <c r="M150" s="103"/>
      <c r="N150" s="103"/>
      <c r="O150" s="103"/>
      <c r="P150" s="103"/>
      <c r="Q150" s="110"/>
      <c r="T150" s="106" t="str">
        <f>IF(AND(D150="",G150=プルダウン!$B$4),"振替作業不可",IF(G150=プルダウン!$B$5,IF(J150="","振替作業日未入力",IF(AND(J150-B150&gt;=-28,J150-B150&lt;=28),"","28日以内に変更")),""))</f>
        <v/>
      </c>
      <c r="U150" s="107"/>
      <c r="V150" s="108"/>
    </row>
    <row r="151" spans="2:22">
      <c r="B151" s="34" t="str">
        <f>IF(B150="ー","ー",IF(B150+1&gt;DATE(基本情報!$F$10,基本情報!$H$10,基本情報!$J$10),"ー",B150+1))</f>
        <v>ー</v>
      </c>
      <c r="C151" s="35" t="str">
        <f t="shared" si="7"/>
        <v>ー</v>
      </c>
      <c r="D151" s="94" t="str">
        <f>IF(B151="","",IF(AND(B151&gt;=基本情報!$G$17,B151&lt;=基本情報!$J$17),"夏季休暇",IF(AND(B151&gt;=基本情報!$G$18,B151&lt;=基本情報!$J$18),"年末年始休暇",(IF($C151=基本情報!$G$16,"休日",IF($C151=基本情報!$I$16,"休日",""))))))</f>
        <v/>
      </c>
      <c r="E151" s="95"/>
      <c r="F151" s="96"/>
      <c r="G151" s="97"/>
      <c r="H151" s="98"/>
      <c r="I151" s="99"/>
      <c r="J151" s="100"/>
      <c r="K151" s="101"/>
      <c r="L151" s="102"/>
      <c r="M151" s="103"/>
      <c r="N151" s="103"/>
      <c r="O151" s="103"/>
      <c r="P151" s="103"/>
      <c r="Q151" s="111"/>
      <c r="T151" s="106" t="str">
        <f>IF(AND(D151="",G151=プルダウン!$B$4),"振替作業不可",IF(G151=プルダウン!$B$5,IF(J151="","振替作業日未入力",IF(AND(J151-B151&gt;=-28,J151-B151&lt;=28),"","28日以内に変更")),""))</f>
        <v/>
      </c>
      <c r="U151" s="107"/>
      <c r="V151" s="108"/>
    </row>
    <row r="152" spans="2:22">
      <c r="B152" s="34" t="str">
        <f>IF(B151="ー","ー",IF(B151+1&gt;DATE(基本情報!$F$10,基本情報!$H$10,基本情報!$J$10),"ー",B151+1))</f>
        <v>ー</v>
      </c>
      <c r="C152" s="35" t="str">
        <f t="shared" si="7"/>
        <v>ー</v>
      </c>
      <c r="D152" s="94" t="str">
        <f>IF(B152="","",IF(AND(B152&gt;=基本情報!$G$17,B152&lt;=基本情報!$J$17),"夏季休暇",IF(AND(B152&gt;=基本情報!$G$18,B152&lt;=基本情報!$J$18),"年末年始休暇",(IF($C152=基本情報!$G$16,"休日",IF($C152=基本情報!$I$16,"休日",""))))))</f>
        <v/>
      </c>
      <c r="E152" s="95"/>
      <c r="F152" s="96"/>
      <c r="G152" s="97"/>
      <c r="H152" s="98"/>
      <c r="I152" s="99"/>
      <c r="J152" s="100"/>
      <c r="K152" s="101"/>
      <c r="L152" s="102"/>
      <c r="M152" s="103"/>
      <c r="N152" s="103"/>
      <c r="O152" s="103"/>
      <c r="P152" s="103"/>
      <c r="Q152" s="109" t="str">
        <f>IF(COUNTIF(B152:B158,"ー")&gt;0,"ー",IF(COUNTIF(G152:G158,プルダウン!$B$6)+COUNTIF(G152:G158,プルダウン!$B$7)+COUNTIF(G152:G158,プルダウン!$B$8)+COUNTIF(G152:G158,プルダウン!$B$9)&gt;0,"ー",IF(COUNTIF(G152:G158,プルダウン!$B$3)+COUNTIF(G152:G158,プルダウン!$B$4)&gt;=2,"○","×")))</f>
        <v>ー</v>
      </c>
      <c r="T152" s="106" t="str">
        <f>IF(AND(D152="",G152=プルダウン!$B$4),"振替作業不可",IF(G152=プルダウン!$B$5,IF(J152="","振替作業日未入力",IF(AND(J152-B152&gt;=-28,J152-B152&lt;=28),"","28日以内に変更")),""))</f>
        <v/>
      </c>
      <c r="U152" s="107"/>
      <c r="V152" s="108"/>
    </row>
    <row r="153" spans="2:22">
      <c r="B153" s="34" t="str">
        <f>IF(B152="ー","ー",IF(B152+1&gt;DATE(基本情報!$F$10,基本情報!$H$10,基本情報!$J$10),"ー",IF(MONTH(B152+1)=MONTH(B152),B152+1,"ー")))</f>
        <v>ー</v>
      </c>
      <c r="C153" s="35" t="str">
        <f t="shared" si="7"/>
        <v>ー</v>
      </c>
      <c r="D153" s="94" t="str">
        <f>IF(B153="","",IF(AND(B153&gt;=基本情報!$G$17,B153&lt;=基本情報!$J$17),"夏季休暇",IF(AND(B153&gt;=基本情報!$G$18,B153&lt;=基本情報!$J$18),"年末年始休暇",(IF($C153=基本情報!$G$16,"休日",IF($C153=基本情報!$I$16,"休日",""))))))</f>
        <v/>
      </c>
      <c r="E153" s="95"/>
      <c r="F153" s="96"/>
      <c r="G153" s="97"/>
      <c r="H153" s="98"/>
      <c r="I153" s="99"/>
      <c r="J153" s="100"/>
      <c r="K153" s="101"/>
      <c r="L153" s="102"/>
      <c r="M153" s="103"/>
      <c r="N153" s="103"/>
      <c r="O153" s="103"/>
      <c r="P153" s="103"/>
      <c r="Q153" s="110"/>
      <c r="T153" s="106" t="str">
        <f>IF(AND(D153="",G153=プルダウン!$B$4),"振替作業不可",IF(G153=プルダウン!$B$5,IF(J153="","振替作業日未入力",IF(AND(J153-B153&gt;=-28,J153-B153&lt;=28),"","28日以内に変更")),""))</f>
        <v/>
      </c>
      <c r="U153" s="107"/>
      <c r="V153" s="108"/>
    </row>
    <row r="154" spans="2:22">
      <c r="B154" s="34" t="str">
        <f>IF(B153="ー","ー",IF(B153+1&gt;DATE(基本情報!$F$10,基本情報!$H$10,基本情報!$J$10),"ー",IF(MONTH(B153+1)=MONTH(B153),B153+1,"ー")))</f>
        <v>ー</v>
      </c>
      <c r="C154" s="35" t="str">
        <f t="shared" si="7"/>
        <v>ー</v>
      </c>
      <c r="D154" s="94" t="str">
        <f>IF(B154="","",IF(AND(B154&gt;=基本情報!$G$17,B154&lt;=基本情報!$J$17),"夏季休暇",IF(AND(B154&gt;=基本情報!$G$18,B154&lt;=基本情報!$J$18),"年末年始休暇",(IF($C154=基本情報!$G$16,"休日",IF($C154=基本情報!$I$16,"休日",""))))))</f>
        <v/>
      </c>
      <c r="E154" s="95"/>
      <c r="F154" s="96"/>
      <c r="G154" s="97"/>
      <c r="H154" s="98"/>
      <c r="I154" s="99"/>
      <c r="J154" s="100"/>
      <c r="K154" s="101"/>
      <c r="L154" s="102"/>
      <c r="M154" s="103"/>
      <c r="N154" s="103"/>
      <c r="O154" s="103"/>
      <c r="P154" s="103"/>
      <c r="Q154" s="110"/>
      <c r="T154" s="106" t="str">
        <f>IF(AND(D154="",G154=プルダウン!$B$4),"振替作業不可",IF(G154=プルダウン!$B$5,IF(J154="","振替作業日未入力",IF(AND(J154-B154&gt;=-28,J154-B154&lt;=28),"","28日以内に変更")),""))</f>
        <v/>
      </c>
      <c r="U154" s="107"/>
      <c r="V154" s="108"/>
    </row>
    <row r="155" spans="2:22">
      <c r="B155" s="34" t="str">
        <f>IF(B154="ー","ー",IF(B154+1&gt;DATE(基本情報!$F$10,基本情報!$H$10,基本情報!$J$10),"ー",IF(MONTH(B154+1)=MONTH(B154),B154+1,"ー")))</f>
        <v>ー</v>
      </c>
      <c r="C155" s="35" t="str">
        <f t="shared" si="7"/>
        <v>ー</v>
      </c>
      <c r="D155" s="94" t="str">
        <f>IF(B155="","",IF(AND(B155&gt;=基本情報!$G$17,B155&lt;=基本情報!$J$17),"夏季休暇",IF(AND(B155&gt;=基本情報!$G$18,B155&lt;=基本情報!$J$18),"年末年始休暇",(IF($C155=基本情報!$G$16,"休日",IF($C155=基本情報!$I$16,"休日",""))))))</f>
        <v/>
      </c>
      <c r="E155" s="95"/>
      <c r="F155" s="96"/>
      <c r="G155" s="97"/>
      <c r="H155" s="98"/>
      <c r="I155" s="99"/>
      <c r="J155" s="100"/>
      <c r="K155" s="101"/>
      <c r="L155" s="102"/>
      <c r="M155" s="103"/>
      <c r="N155" s="103"/>
      <c r="O155" s="103"/>
      <c r="P155" s="103"/>
      <c r="Q155" s="110"/>
      <c r="T155" s="106" t="str">
        <f>IF(AND(D155="",G155=プルダウン!$B$4),"振替作業不可",IF(G155=プルダウン!$B$5,IF(J155="","振替作業日未入力",IF(AND(J155-B155&gt;=-28,J155-B155&lt;=28),"","28日以内に変更")),""))</f>
        <v/>
      </c>
      <c r="U155" s="107"/>
      <c r="V155" s="108"/>
    </row>
    <row r="156" spans="2:22">
      <c r="B156" s="34" t="str">
        <f>IF(B155="ー","ー",IF(B155+1&gt;DATE(基本情報!$F$10,基本情報!$H$10,基本情報!$J$10),"ー",IF(MONTH(B155+1)=MONTH(B155),B155+1,"ー")))</f>
        <v>ー</v>
      </c>
      <c r="C156" s="35" t="str">
        <f t="shared" si="7"/>
        <v>ー</v>
      </c>
      <c r="D156" s="94" t="str">
        <f>IF(B156="","",IF(AND(B156&gt;=基本情報!$G$17,B156&lt;=基本情報!$J$17),"夏季休暇",IF(AND(B156&gt;=基本情報!$G$18,B156&lt;=基本情報!$J$18),"年末年始休暇",(IF($C156=基本情報!$G$16,"休日",IF($C156=基本情報!$I$16,"休日",""))))))</f>
        <v/>
      </c>
      <c r="E156" s="95"/>
      <c r="F156" s="96"/>
      <c r="G156" s="97"/>
      <c r="H156" s="98"/>
      <c r="I156" s="99"/>
      <c r="J156" s="100"/>
      <c r="K156" s="101"/>
      <c r="L156" s="102"/>
      <c r="M156" s="103"/>
      <c r="N156" s="103"/>
      <c r="O156" s="103"/>
      <c r="P156" s="103"/>
      <c r="Q156" s="110"/>
      <c r="T156" s="106" t="str">
        <f>IF(AND(D156="",G156=プルダウン!$B$4),"振替作業不可",IF(G156=プルダウン!$B$5,IF(J156="","振替作業日未入力",IF(AND(J156-B156&gt;=-28,J156-B156&lt;=28),"","28日以内に変更")),""))</f>
        <v/>
      </c>
      <c r="U156" s="107"/>
      <c r="V156" s="108"/>
    </row>
    <row r="157" spans="2:22">
      <c r="B157" s="34" t="str">
        <f>IF(B156="ー","ー",IF(B156+1&gt;DATE(基本情報!$F$10,基本情報!$H$10,基本情報!$J$10),"ー",IF(MONTH(B156+1)=MONTH(B156),B156+1,"ー")))</f>
        <v>ー</v>
      </c>
      <c r="C157" s="35" t="str">
        <f t="shared" si="7"/>
        <v>ー</v>
      </c>
      <c r="D157" s="94" t="str">
        <f>IF(B157="","",IF(AND(B157&gt;=基本情報!$G$17,B157&lt;=基本情報!$J$17),"夏季休暇",IF(AND(B157&gt;=基本情報!$G$18,B157&lt;=基本情報!$J$18),"年末年始休暇",(IF($C157=基本情報!$G$16,"休日",IF($C157=基本情報!$I$16,"休日",""))))))</f>
        <v/>
      </c>
      <c r="E157" s="95"/>
      <c r="F157" s="96"/>
      <c r="G157" s="97"/>
      <c r="H157" s="98"/>
      <c r="I157" s="99"/>
      <c r="J157" s="100"/>
      <c r="K157" s="101"/>
      <c r="L157" s="102"/>
      <c r="M157" s="103"/>
      <c r="N157" s="103"/>
      <c r="O157" s="103"/>
      <c r="P157" s="103"/>
      <c r="Q157" s="110"/>
      <c r="T157" s="106" t="str">
        <f>IF(AND(D157="",G157=プルダウン!$B$4),"振替作業不可",IF(G157=プルダウン!$B$5,IF(J157="","振替作業日未入力",IF(AND(J157-B157&gt;=-28,J157-B157&lt;=28),"","28日以内に変更")),""))</f>
        <v/>
      </c>
      <c r="U157" s="107"/>
      <c r="V157" s="108"/>
    </row>
    <row r="158" spans="2:22">
      <c r="B158" s="34" t="str">
        <f>IF(B157="ー","ー",IF(B157+1&gt;DATE(基本情報!$F$10,基本情報!$H$10,基本情報!$J$10),"ー",IF(MONTH(B157+1)=MONTH(B157),B157+1,"ー")))</f>
        <v>ー</v>
      </c>
      <c r="C158" s="35" t="str">
        <f t="shared" si="7"/>
        <v>ー</v>
      </c>
      <c r="D158" s="94" t="str">
        <f>IF(B158="","",IF(AND(B158&gt;=基本情報!$G$17,B158&lt;=基本情報!$J$17),"夏季休暇",IF(AND(B158&gt;=基本情報!$G$18,B158&lt;=基本情報!$J$18),"年末年始休暇",(IF($C158=基本情報!$G$16,"休日",IF($C158=基本情報!$I$16,"休日",""))))))</f>
        <v/>
      </c>
      <c r="E158" s="95"/>
      <c r="F158" s="96"/>
      <c r="G158" s="97"/>
      <c r="H158" s="98"/>
      <c r="I158" s="99"/>
      <c r="J158" s="100"/>
      <c r="K158" s="101"/>
      <c r="L158" s="102"/>
      <c r="M158" s="103"/>
      <c r="N158" s="103"/>
      <c r="O158" s="103"/>
      <c r="P158" s="103"/>
      <c r="Q158" s="111"/>
      <c r="T158" s="106" t="str">
        <f>IF(AND(D158="",G158=プルダウン!$B$4),"振替作業不可",IF(G158=プルダウン!$B$5,IF(J158="","振替作業日未入力",IF(AND(J158-B158&gt;=-28,J158-B158&lt;=28),"","28日以内に変更")),""))</f>
        <v/>
      </c>
      <c r="U158" s="107"/>
      <c r="V158" s="108"/>
    </row>
    <row r="159" spans="2:22">
      <c r="B159" s="34" t="str">
        <f>IF(B158="ー","ー",IF(B158+1&gt;DATE(基本情報!$F$10,基本情報!$H$10,基本情報!$J$10),"ー",IF(MONTH(B158+1)=MONTH(B158),B158+1,"ー")))</f>
        <v>ー</v>
      </c>
      <c r="C159" s="35" t="str">
        <f t="shared" si="7"/>
        <v>ー</v>
      </c>
      <c r="D159" s="94" t="str">
        <f>IF(B159="","",IF(AND(B159&gt;=基本情報!$G$17,B159&lt;=基本情報!$J$17),"夏季休暇",IF(AND(B159&gt;=基本情報!$G$18,B159&lt;=基本情報!$J$18),"年末年始休暇",(IF($C159=基本情報!$G$16,"休日",IF($C159=基本情報!$I$16,"休日",""))))))</f>
        <v/>
      </c>
      <c r="E159" s="95"/>
      <c r="F159" s="96"/>
      <c r="G159" s="97"/>
      <c r="H159" s="98"/>
      <c r="I159" s="99"/>
      <c r="J159" s="100"/>
      <c r="K159" s="101"/>
      <c r="L159" s="102"/>
      <c r="M159" s="103"/>
      <c r="N159" s="103"/>
      <c r="O159" s="103"/>
      <c r="P159" s="103"/>
      <c r="Q159" s="109" t="str">
        <f>IF(COUNTIF(B159:B165,"ー")&gt;0,"ー",IF(COUNTIF(G159:G165,プルダウン!$B$6)+COUNTIF(G159:G165,プルダウン!$B$7)+COUNTIF(G159:G165,プルダウン!$B$8)+COUNTIF(G159:G165,プルダウン!$B$9)&gt;0,"ー",IF(COUNTIF(G159:G165,プルダウン!$B$3)+COUNTIF(G159:G165,プルダウン!$B$4)&gt;=2,"○","×")))</f>
        <v>ー</v>
      </c>
      <c r="T159" s="106" t="str">
        <f>IF(AND(D159="",G159=プルダウン!$B$4),"振替作業不可",IF(G159=プルダウン!$B$5,IF(J159="","振替作業日未入力",IF(AND(J159-B159&gt;=-28,J159-B159&lt;=28),"","28日以内に変更")),""))</f>
        <v/>
      </c>
      <c r="U159" s="107"/>
      <c r="V159" s="108"/>
    </row>
    <row r="160" spans="2:22">
      <c r="B160" s="34" t="str">
        <f>IF(B159="ー","ー",IF(B159+1&gt;DATE(基本情報!$F$10,基本情報!$H$10,基本情報!$J$10),"ー",IF(MONTH(B159+1)=MONTH(B159),B159+1,"ー")))</f>
        <v>ー</v>
      </c>
      <c r="C160" s="35" t="str">
        <f t="shared" si="7"/>
        <v>ー</v>
      </c>
      <c r="D160" s="94" t="str">
        <f>IF(B160="","",IF(AND(B160&gt;=基本情報!$G$17,B160&lt;=基本情報!$J$17),"夏季休暇",IF(AND(B160&gt;=基本情報!$G$18,B160&lt;=基本情報!$J$18),"年末年始休暇",(IF($C160=基本情報!$G$16,"休日",IF($C160=基本情報!$I$16,"休日",""))))))</f>
        <v/>
      </c>
      <c r="E160" s="95"/>
      <c r="F160" s="96"/>
      <c r="G160" s="97"/>
      <c r="H160" s="98"/>
      <c r="I160" s="99"/>
      <c r="J160" s="100"/>
      <c r="K160" s="101"/>
      <c r="L160" s="102"/>
      <c r="M160" s="103"/>
      <c r="N160" s="103"/>
      <c r="O160" s="103"/>
      <c r="P160" s="103"/>
      <c r="Q160" s="110"/>
      <c r="T160" s="106" t="str">
        <f>IF(AND(D160="",G160=プルダウン!$B$4),"振替作業不可",IF(G160=プルダウン!$B$5,IF(J160="","振替作業日未入力",IF(AND(J160-B160&gt;=-28,J160-B160&lt;=28),"","28日以内に変更")),""))</f>
        <v/>
      </c>
      <c r="U160" s="107"/>
      <c r="V160" s="108"/>
    </row>
    <row r="161" spans="2:22">
      <c r="B161" s="34" t="str">
        <f>IF(B160="ー","ー",IF(B160+1&gt;DATE(基本情報!$F$10,基本情報!$H$10,基本情報!$J$10),"ー",IF(MONTH(B160+1)=MONTH(B160),B160+1,"ー")))</f>
        <v>ー</v>
      </c>
      <c r="C161" s="35" t="str">
        <f t="shared" si="7"/>
        <v>ー</v>
      </c>
      <c r="D161" s="94" t="str">
        <f>IF(B161="","",IF(AND(B161&gt;=基本情報!$G$17,B161&lt;=基本情報!$J$17),"夏季休暇",IF(AND(B161&gt;=基本情報!$G$18,B161&lt;=基本情報!$J$18),"年末年始休暇",(IF($C161=基本情報!$G$16,"休日",IF($C161=基本情報!$I$16,"休日",""))))))</f>
        <v/>
      </c>
      <c r="E161" s="95"/>
      <c r="F161" s="96"/>
      <c r="G161" s="97"/>
      <c r="H161" s="98"/>
      <c r="I161" s="99"/>
      <c r="J161" s="100"/>
      <c r="K161" s="101"/>
      <c r="L161" s="102"/>
      <c r="M161" s="103"/>
      <c r="N161" s="103"/>
      <c r="O161" s="103"/>
      <c r="P161" s="103"/>
      <c r="Q161" s="110"/>
      <c r="T161" s="106" t="str">
        <f>IF(AND(D161="",G161=プルダウン!$B$4),"振替作業不可",IF(G161=プルダウン!$B$5,IF(J161="","振替作業日未入力",IF(AND(J161-B161&gt;=-28,J161-B161&lt;=28),"","28日以内に変更")),""))</f>
        <v/>
      </c>
      <c r="U161" s="107"/>
      <c r="V161" s="108"/>
    </row>
    <row r="162" spans="2:22">
      <c r="B162" s="34" t="str">
        <f>IF(B161="ー","ー",IF(B161+1&gt;DATE(基本情報!$F$10,基本情報!$H$10,基本情報!$J$10),"ー",IF(MONTH(B161+1)=MONTH(B161),B161+1,"ー")))</f>
        <v>ー</v>
      </c>
      <c r="C162" s="35" t="str">
        <f t="shared" si="7"/>
        <v>ー</v>
      </c>
      <c r="D162" s="94" t="str">
        <f>IF(B162="","",IF(AND(B162&gt;=基本情報!$G$17,B162&lt;=基本情報!$J$17),"夏季休暇",IF(AND(B162&gt;=基本情報!$G$18,B162&lt;=基本情報!$J$18),"年末年始休暇",(IF($C162=基本情報!$G$16,"休日",IF($C162=基本情報!$I$16,"休日",""))))))</f>
        <v/>
      </c>
      <c r="E162" s="95"/>
      <c r="F162" s="96"/>
      <c r="G162" s="97"/>
      <c r="H162" s="98"/>
      <c r="I162" s="99"/>
      <c r="J162" s="100"/>
      <c r="K162" s="101"/>
      <c r="L162" s="102"/>
      <c r="M162" s="103"/>
      <c r="N162" s="103"/>
      <c r="O162" s="103"/>
      <c r="P162" s="103"/>
      <c r="Q162" s="110"/>
      <c r="T162" s="106" t="str">
        <f>IF(AND(D162="",G162=プルダウン!$B$4),"振替作業不可",IF(G162=プルダウン!$B$5,IF(J162="","振替作業日未入力",IF(AND(J162-B162&gt;=-28,J162-B162&lt;=28),"","28日以内に変更")),""))</f>
        <v/>
      </c>
      <c r="U162" s="107"/>
      <c r="V162" s="108"/>
    </row>
    <row r="163" spans="2:22">
      <c r="B163" s="34" t="str">
        <f>IF(B162="ー","ー",IF(B162+1&gt;DATE(基本情報!$F$10,基本情報!$H$10,基本情報!$J$10),"ー",IF(MONTH(B162+1)=MONTH(B162),B162+1,"ー")))</f>
        <v>ー</v>
      </c>
      <c r="C163" s="35" t="str">
        <f t="shared" si="7"/>
        <v>ー</v>
      </c>
      <c r="D163" s="94" t="str">
        <f>IF(B163="","",IF(AND(B163&gt;=基本情報!$G$17,B163&lt;=基本情報!$J$17),"夏季休暇",IF(AND(B163&gt;=基本情報!$G$18,B163&lt;=基本情報!$J$18),"年末年始休暇",(IF($C163=基本情報!$G$16,"休日",IF($C163=基本情報!$I$16,"休日",""))))))</f>
        <v/>
      </c>
      <c r="E163" s="95"/>
      <c r="F163" s="96"/>
      <c r="G163" s="97"/>
      <c r="H163" s="98"/>
      <c r="I163" s="99"/>
      <c r="J163" s="100"/>
      <c r="K163" s="101"/>
      <c r="L163" s="102"/>
      <c r="M163" s="103"/>
      <c r="N163" s="103"/>
      <c r="O163" s="103"/>
      <c r="P163" s="103"/>
      <c r="Q163" s="110"/>
      <c r="T163" s="106" t="str">
        <f>IF(AND(D163="",G163=プルダウン!$B$4),"振替作業不可",IF(G163=プルダウン!$B$5,IF(J163="","振替作業日未入力",IF(AND(J163-B163&gt;=-28,J163-B163&lt;=28),"","28日以内に変更")),""))</f>
        <v/>
      </c>
      <c r="U163" s="107"/>
      <c r="V163" s="108"/>
    </row>
    <row r="164" spans="2:22">
      <c r="B164" s="34" t="str">
        <f>IF(B163="ー","ー",IF(B163+1&gt;DATE(基本情報!$F$10,基本情報!$H$10,基本情報!$J$10),"ー",IF(MONTH(B163+1)=MONTH(B163),B163+1,"ー")))</f>
        <v>ー</v>
      </c>
      <c r="C164" s="35" t="str">
        <f t="shared" si="7"/>
        <v>ー</v>
      </c>
      <c r="D164" s="94" t="str">
        <f>IF(B164="","",IF(AND(B164&gt;=基本情報!$G$17,B164&lt;=基本情報!$J$17),"夏季休暇",IF(AND(B164&gt;=基本情報!$G$18,B164&lt;=基本情報!$J$18),"年末年始休暇",(IF($C164=基本情報!$G$16,"休日",IF($C164=基本情報!$I$16,"休日",""))))))</f>
        <v/>
      </c>
      <c r="E164" s="95"/>
      <c r="F164" s="96"/>
      <c r="G164" s="97"/>
      <c r="H164" s="98"/>
      <c r="I164" s="99"/>
      <c r="J164" s="100"/>
      <c r="K164" s="101"/>
      <c r="L164" s="102"/>
      <c r="M164" s="103"/>
      <c r="N164" s="103"/>
      <c r="O164" s="103"/>
      <c r="P164" s="103"/>
      <c r="Q164" s="110"/>
      <c r="T164" s="106" t="str">
        <f>IF(AND(D164="",G164=プルダウン!$B$4),"振替作業不可",IF(G164=プルダウン!$B$5,IF(J164="","振替作業日未入力",IF(AND(J164-B164&gt;=-28,J164-B164&lt;=28),"","28日以内に変更")),""))</f>
        <v/>
      </c>
      <c r="U164" s="107"/>
      <c r="V164" s="108"/>
    </row>
    <row r="165" spans="2:22">
      <c r="B165" s="34" t="str">
        <f>IF(B164="ー","ー",IF(B164+1&gt;DATE(基本情報!$F$10,基本情報!$H$10,基本情報!$J$10),"ー",IF(MONTH(B164+1)=MONTH(B164),B164+1,"ー")))</f>
        <v>ー</v>
      </c>
      <c r="C165" s="35" t="str">
        <f t="shared" si="7"/>
        <v>ー</v>
      </c>
      <c r="D165" s="94" t="str">
        <f>IF(B165="","",IF(AND(B165&gt;=基本情報!$G$17,B165&lt;=基本情報!$J$17),"夏季休暇",IF(AND(B165&gt;=基本情報!$G$18,B165&lt;=基本情報!$J$18),"年末年始休暇",(IF($C165=基本情報!$G$16,"休日",IF($C165=基本情報!$I$16,"休日",""))))))</f>
        <v/>
      </c>
      <c r="E165" s="95"/>
      <c r="F165" s="96"/>
      <c r="G165" s="97"/>
      <c r="H165" s="98"/>
      <c r="I165" s="99"/>
      <c r="J165" s="100"/>
      <c r="K165" s="101"/>
      <c r="L165" s="102"/>
      <c r="M165" s="103"/>
      <c r="N165" s="103"/>
      <c r="O165" s="103"/>
      <c r="P165" s="103"/>
      <c r="Q165" s="111"/>
      <c r="T165" s="106" t="str">
        <f>IF(AND(D165="",G165=プルダウン!$B$4),"振替作業不可",IF(G165=プルダウン!$B$5,IF(J165="","振替作業日未入力",IF(AND(J165-B165&gt;=-28,J165-B165&lt;=28),"","28日以内に変更")),""))</f>
        <v/>
      </c>
      <c r="U165" s="107"/>
      <c r="V165" s="108"/>
    </row>
    <row r="166" spans="2:22">
      <c r="B166" s="34" t="str">
        <f>IF(B165="ー","ー",IF(B165+1&gt;DATE(基本情報!$F$10,基本情報!$H$10,基本情報!$J$10),"ー",IF(MONTH(B165+1)=MONTH(B165),B165+1,"ー")))</f>
        <v>ー</v>
      </c>
      <c r="C166" s="35" t="str">
        <f t="shared" si="7"/>
        <v>ー</v>
      </c>
      <c r="D166" s="94" t="str">
        <f>IF(B166="","",IF(AND(B166&gt;=基本情報!$G$17,B166&lt;=基本情報!$J$17),"夏季休暇",IF(AND(B166&gt;=基本情報!$G$18,B166&lt;=基本情報!$J$18),"年末年始休暇",(IF($C166=基本情報!$G$16,"休日",IF($C166=基本情報!$I$16,"休日",""))))))</f>
        <v/>
      </c>
      <c r="E166" s="95"/>
      <c r="F166" s="96"/>
      <c r="G166" s="97"/>
      <c r="H166" s="98"/>
      <c r="I166" s="99"/>
      <c r="J166" s="100"/>
      <c r="K166" s="101"/>
      <c r="L166" s="102"/>
      <c r="M166" s="103"/>
      <c r="N166" s="103"/>
      <c r="O166" s="103"/>
      <c r="P166" s="103"/>
      <c r="Q166" s="109" t="str">
        <f>IF(COUNTIF(B166:B172,"ー")&gt;0,"ー",IF(COUNTIF(G166:G172,プルダウン!$B$6)+COUNTIF(G166:G172,プルダウン!$B$7)+COUNTIF(G166:G172,プルダウン!$B$8)+COUNTIF(G166:G172,プルダウン!$B$9)&gt;0,"ー",IF(COUNTIF(G166:G172,プルダウン!$B$3)+COUNTIF(G166:G172,プルダウン!$B$4)&gt;=2,"○","×")))</f>
        <v>ー</v>
      </c>
      <c r="T166" s="106" t="str">
        <f>IF(AND(D166="",G166=プルダウン!$B$4),"振替作業不可",IF(G166=プルダウン!$B$5,IF(J166="","振替作業日未入力",IF(AND(J166-B166&gt;=-28,J166-B166&lt;=28),"","28日以内に変更")),""))</f>
        <v/>
      </c>
      <c r="U166" s="107"/>
      <c r="V166" s="108"/>
    </row>
    <row r="167" spans="2:22">
      <c r="B167" s="34" t="str">
        <f>IF(B166="ー","ー",IF(B166+1&gt;DATE(基本情報!$F$10,基本情報!$H$10,基本情報!$J$10),"ー",IF(MONTH(B166+1)=MONTH(B166),B166+1,"ー")))</f>
        <v>ー</v>
      </c>
      <c r="C167" s="35" t="str">
        <f t="shared" si="7"/>
        <v>ー</v>
      </c>
      <c r="D167" s="94" t="str">
        <f>IF(B167="","",IF(AND(B167&gt;=基本情報!$G$17,B167&lt;=基本情報!$J$17),"夏季休暇",IF(AND(B167&gt;=基本情報!$G$18,B167&lt;=基本情報!$J$18),"年末年始休暇",(IF($C167=基本情報!$G$16,"休日",IF($C167=基本情報!$I$16,"休日",""))))))</f>
        <v/>
      </c>
      <c r="E167" s="95"/>
      <c r="F167" s="96"/>
      <c r="G167" s="97"/>
      <c r="H167" s="98"/>
      <c r="I167" s="99"/>
      <c r="J167" s="100"/>
      <c r="K167" s="101"/>
      <c r="L167" s="102"/>
      <c r="M167" s="103"/>
      <c r="N167" s="103"/>
      <c r="O167" s="103"/>
      <c r="P167" s="103"/>
      <c r="Q167" s="110"/>
      <c r="T167" s="106" t="str">
        <f>IF(AND(D167="",G167=プルダウン!$B$4),"振替作業不可",IF(G167=プルダウン!$B$5,IF(J167="","振替作業日未入力",IF(AND(J167-B167&gt;=-28,J167-B167&lt;=28),"","28日以内に変更")),""))</f>
        <v/>
      </c>
      <c r="U167" s="107"/>
      <c r="V167" s="108"/>
    </row>
    <row r="168" spans="2:22">
      <c r="B168" s="34" t="str">
        <f>IF(B167="ー","ー",IF(B167+1&gt;DATE(基本情報!$F$10,基本情報!$H$10,基本情報!$J$10),"ー",IF(MONTH(B167+1)=MONTH(B167),B167+1,"ー")))</f>
        <v>ー</v>
      </c>
      <c r="C168" s="35" t="str">
        <f t="shared" si="7"/>
        <v>ー</v>
      </c>
      <c r="D168" s="94" t="str">
        <f>IF(B168="","",IF(AND(B168&gt;=基本情報!$G$17,B168&lt;=基本情報!$J$17),"夏季休暇",IF(AND(B168&gt;=基本情報!$G$18,B168&lt;=基本情報!$J$18),"年末年始休暇",(IF($C168=基本情報!$G$16,"休日",IF($C168=基本情報!$I$16,"休日",""))))))</f>
        <v/>
      </c>
      <c r="E168" s="95"/>
      <c r="F168" s="96"/>
      <c r="G168" s="97"/>
      <c r="H168" s="98"/>
      <c r="I168" s="99"/>
      <c r="J168" s="100"/>
      <c r="K168" s="101"/>
      <c r="L168" s="102"/>
      <c r="M168" s="103"/>
      <c r="N168" s="103"/>
      <c r="O168" s="103"/>
      <c r="P168" s="103"/>
      <c r="Q168" s="110"/>
      <c r="T168" s="106" t="str">
        <f>IF(AND(D168="",G168=プルダウン!$B$4),"振替作業不可",IF(G168=プルダウン!$B$5,IF(J168="","振替作業日未入力",IF(AND(J168-B168&gt;=-28,J168-B168&lt;=28),"","28日以内に変更")),""))</f>
        <v/>
      </c>
      <c r="U168" s="107"/>
      <c r="V168" s="108"/>
    </row>
    <row r="169" spans="2:22">
      <c r="B169" s="34" t="str">
        <f>IF(B168="ー","ー",IF(B168+1&gt;DATE(基本情報!$F$10,基本情報!$H$10,基本情報!$J$10),"ー",IF(MONTH(B168+1)=MONTH(B168),B168+1,"ー")))</f>
        <v>ー</v>
      </c>
      <c r="C169" s="35" t="str">
        <f t="shared" si="7"/>
        <v>ー</v>
      </c>
      <c r="D169" s="94" t="str">
        <f>IF(B169="","",IF(AND(B169&gt;=基本情報!$G$17,B169&lt;=基本情報!$J$17),"夏季休暇",IF(AND(B169&gt;=基本情報!$G$18,B169&lt;=基本情報!$J$18),"年末年始休暇",(IF($C169=基本情報!$G$16,"休日",IF($C169=基本情報!$I$16,"休日",""))))))</f>
        <v/>
      </c>
      <c r="E169" s="95"/>
      <c r="F169" s="96"/>
      <c r="G169" s="97"/>
      <c r="H169" s="98"/>
      <c r="I169" s="99"/>
      <c r="J169" s="100"/>
      <c r="K169" s="101"/>
      <c r="L169" s="102"/>
      <c r="M169" s="103"/>
      <c r="N169" s="103"/>
      <c r="O169" s="103"/>
      <c r="P169" s="103"/>
      <c r="Q169" s="110"/>
      <c r="T169" s="106" t="str">
        <f>IF(AND(D169="",G169=プルダウン!$B$4),"振替作業不可",IF(G169=プルダウン!$B$5,IF(J169="","振替作業日未入力",IF(AND(J169-B169&gt;=-28,J169-B169&lt;=28),"","28日以内に変更")),""))</f>
        <v/>
      </c>
      <c r="U169" s="107"/>
      <c r="V169" s="108"/>
    </row>
    <row r="170" spans="2:22">
      <c r="B170" s="34" t="str">
        <f>IF(B169="ー","ー",IF(B169+1&gt;DATE(基本情報!$F$10,基本情報!$H$10,基本情報!$J$10),"ー",IF(MONTH(B169+1)=MONTH(B169),B169+1,"ー")))</f>
        <v>ー</v>
      </c>
      <c r="C170" s="35" t="str">
        <f t="shared" si="7"/>
        <v>ー</v>
      </c>
      <c r="D170" s="94" t="str">
        <f>IF(B170="","",IF(AND(B170&gt;=基本情報!$G$17,B170&lt;=基本情報!$J$17),"夏季休暇",IF(AND(B170&gt;=基本情報!$G$18,B170&lt;=基本情報!$J$18),"年末年始休暇",(IF($C170=基本情報!$G$16,"休日",IF($C170=基本情報!$I$16,"休日",""))))))</f>
        <v/>
      </c>
      <c r="E170" s="95"/>
      <c r="F170" s="96"/>
      <c r="G170" s="97"/>
      <c r="H170" s="98"/>
      <c r="I170" s="99"/>
      <c r="J170" s="100"/>
      <c r="K170" s="101"/>
      <c r="L170" s="102"/>
      <c r="M170" s="103"/>
      <c r="N170" s="103"/>
      <c r="O170" s="103"/>
      <c r="P170" s="103"/>
      <c r="Q170" s="110"/>
      <c r="T170" s="106" t="str">
        <f>IF(AND(D170="",G170=プルダウン!$B$4),"振替作業不可",IF(G170=プルダウン!$B$5,IF(J170="","振替作業日未入力",IF(AND(J170-B170&gt;=-28,J170-B170&lt;=28),"","28日以内に変更")),""))</f>
        <v/>
      </c>
      <c r="U170" s="107"/>
      <c r="V170" s="108"/>
    </row>
    <row r="171" spans="2:22">
      <c r="B171" s="34" t="str">
        <f>IF(B170="ー","ー",IF(B170+1&gt;DATE(基本情報!$F$10,基本情報!$H$10,基本情報!$J$10),"ー",IF(MONTH(B170+1)=MONTH(B170),B170+1,"ー")))</f>
        <v>ー</v>
      </c>
      <c r="C171" s="35" t="str">
        <f t="shared" si="7"/>
        <v>ー</v>
      </c>
      <c r="D171" s="94" t="str">
        <f>IF(B171="","",IF(AND(B171&gt;=基本情報!$G$17,B171&lt;=基本情報!$J$17),"夏季休暇",IF(AND(B171&gt;=基本情報!$G$18,B171&lt;=基本情報!$J$18),"年末年始休暇",(IF($C171=基本情報!$G$16,"休日",IF($C171=基本情報!$I$16,"休日",""))))))</f>
        <v/>
      </c>
      <c r="E171" s="95"/>
      <c r="F171" s="96"/>
      <c r="G171" s="97"/>
      <c r="H171" s="98"/>
      <c r="I171" s="99"/>
      <c r="J171" s="100"/>
      <c r="K171" s="101"/>
      <c r="L171" s="102"/>
      <c r="M171" s="103"/>
      <c r="N171" s="103"/>
      <c r="O171" s="103"/>
      <c r="P171" s="103"/>
      <c r="Q171" s="110"/>
      <c r="T171" s="106" t="str">
        <f>IF(AND(D171="",G171=プルダウン!$B$4),"振替作業不可",IF(G171=プルダウン!$B$5,IF(J171="","振替作業日未入力",IF(AND(J171-B171&gt;=-28,J171-B171&lt;=28),"","28日以内に変更")),""))</f>
        <v/>
      </c>
      <c r="U171" s="107"/>
      <c r="V171" s="108"/>
    </row>
    <row r="172" spans="2:22">
      <c r="B172" s="34" t="str">
        <f>IF(B171="ー","ー",IF(B171+1&gt;DATE(基本情報!$F$10,基本情報!$H$10,基本情報!$J$10),"ー",IF(MONTH(B171+1)=MONTH(B171),B171+1,"ー")))</f>
        <v>ー</v>
      </c>
      <c r="C172" s="35" t="str">
        <f t="shared" si="7"/>
        <v>ー</v>
      </c>
      <c r="D172" s="94" t="str">
        <f>IF(B172="","",IF(AND(B172&gt;=基本情報!$G$17,B172&lt;=基本情報!$J$17),"夏季休暇",IF(AND(B172&gt;=基本情報!$G$18,B172&lt;=基本情報!$J$18),"年末年始休暇",(IF($C172=基本情報!$G$16,"休日",IF($C172=基本情報!$I$16,"休日",""))))))</f>
        <v/>
      </c>
      <c r="E172" s="95"/>
      <c r="F172" s="96"/>
      <c r="G172" s="97"/>
      <c r="H172" s="98"/>
      <c r="I172" s="99"/>
      <c r="J172" s="100"/>
      <c r="K172" s="101"/>
      <c r="L172" s="102"/>
      <c r="M172" s="103"/>
      <c r="N172" s="103"/>
      <c r="O172" s="103"/>
      <c r="P172" s="103"/>
      <c r="Q172" s="111"/>
      <c r="T172" s="106" t="str">
        <f>IF(AND(D172="",G172=プルダウン!$B$4),"振替作業不可",IF(G172=プルダウン!$B$5,IF(J172="","振替作業日未入力",IF(AND(J172-B172&gt;=-28,J172-B172&lt;=28),"","28日以内に変更")),""))</f>
        <v/>
      </c>
      <c r="U172" s="107"/>
      <c r="V172" s="108"/>
    </row>
    <row r="173" spans="2:22">
      <c r="B173" s="34" t="str">
        <f>IF(B172="ー","ー",IF(B172+1&gt;DATE(基本情報!$F$10,基本情報!$H$10,基本情報!$J$10),"ー",IF(MONTH(B172+1)=MONTH(B172),B172+1,"ー")))</f>
        <v>ー</v>
      </c>
      <c r="C173" s="35" t="str">
        <f t="shared" si="7"/>
        <v>ー</v>
      </c>
      <c r="D173" s="94" t="str">
        <f>IF(B173="","",IF(AND(B173&gt;=基本情報!$G$17,B173&lt;=基本情報!$J$17),"夏季休暇",IF(AND(B173&gt;=基本情報!$G$18,B173&lt;=基本情報!$J$18),"年末年始休暇",(IF($C173=基本情報!$G$16,"休日",IF($C173=基本情報!$I$16,"休日",""))))))</f>
        <v/>
      </c>
      <c r="E173" s="95"/>
      <c r="F173" s="96"/>
      <c r="G173" s="97"/>
      <c r="H173" s="98"/>
      <c r="I173" s="99"/>
      <c r="J173" s="100"/>
      <c r="K173" s="101"/>
      <c r="L173" s="102"/>
      <c r="M173" s="103"/>
      <c r="N173" s="103"/>
      <c r="O173" s="103"/>
      <c r="P173" s="103"/>
      <c r="Q173" s="109" t="str">
        <f>IF(COUNTIF(B173:B179,"ー")&gt;0,"ー",IF(COUNTIF(G173:G179,プルダウン!$B$6)+COUNTIF(G173:G179,プルダウン!$B$7)+COUNTIF(G173:G179,プルダウン!$B$8)+COUNTIF(G173:G179,プルダウン!$B$9)&gt;0,"ー",IF(COUNTIF(G173:G179,プルダウン!$B$3)+COUNTIF(G173:G179,プルダウン!$B$4)&gt;=2,"○","×")))</f>
        <v>ー</v>
      </c>
      <c r="T173" s="106" t="str">
        <f>IF(AND(D173="",G173=プルダウン!$B$4),"振替作業不可",IF(G173=プルダウン!$B$5,IF(J173="","振替作業日未入力",IF(AND(J173-B173&gt;=-28,J173-B173&lt;=28),"","28日以内に変更")),""))</f>
        <v/>
      </c>
      <c r="U173" s="107"/>
      <c r="V173" s="108"/>
    </row>
    <row r="174" spans="2:22">
      <c r="B174" s="34" t="str">
        <f>IF(B173="ー","ー",IF(B173+1&gt;DATE(基本情報!$F$10,基本情報!$H$10,基本情報!$J$10),"ー",IF(MONTH(B173+1)=MONTH(B173),B173+1,"ー")))</f>
        <v>ー</v>
      </c>
      <c r="C174" s="35" t="str">
        <f t="shared" si="7"/>
        <v>ー</v>
      </c>
      <c r="D174" s="94" t="str">
        <f>IF(B174="","",IF(AND(B174&gt;=基本情報!$G$17,B174&lt;=基本情報!$J$17),"夏季休暇",IF(AND(B174&gt;=基本情報!$G$18,B174&lt;=基本情報!$J$18),"年末年始休暇",(IF($C174=基本情報!$G$16,"休日",IF($C174=基本情報!$I$16,"休日",""))))))</f>
        <v/>
      </c>
      <c r="E174" s="95"/>
      <c r="F174" s="96"/>
      <c r="G174" s="97"/>
      <c r="H174" s="98"/>
      <c r="I174" s="99"/>
      <c r="J174" s="100"/>
      <c r="K174" s="101"/>
      <c r="L174" s="102"/>
      <c r="M174" s="103"/>
      <c r="N174" s="103"/>
      <c r="O174" s="103"/>
      <c r="P174" s="103"/>
      <c r="Q174" s="110"/>
      <c r="T174" s="106" t="str">
        <f>IF(AND(D174="",G174=プルダウン!$B$4),"振替作業不可",IF(G174=プルダウン!$B$5,IF(J174="","振替作業日未入力",IF(AND(J174-B174&gt;=-28,J174-B174&lt;=28),"","28日以内に変更")),""))</f>
        <v/>
      </c>
      <c r="U174" s="107"/>
      <c r="V174" s="108"/>
    </row>
    <row r="175" spans="2:22">
      <c r="B175" s="34" t="str">
        <f>IF(B174="ー","ー",IF(B174+1&gt;DATE(基本情報!$F$10,基本情報!$H$10,基本情報!$J$10),"ー",IF(MONTH(B174+1)=MONTH(B174),B174+1,"ー")))</f>
        <v>ー</v>
      </c>
      <c r="C175" s="35" t="str">
        <f t="shared" si="7"/>
        <v>ー</v>
      </c>
      <c r="D175" s="94" t="str">
        <f>IF(B175="","",IF(AND(B175&gt;=基本情報!$G$17,B175&lt;=基本情報!$J$17),"夏季休暇",IF(AND(B175&gt;=基本情報!$G$18,B175&lt;=基本情報!$J$18),"年末年始休暇",(IF($C175=基本情報!$G$16,"休日",IF($C175=基本情報!$I$16,"休日",""))))))</f>
        <v/>
      </c>
      <c r="E175" s="95"/>
      <c r="F175" s="96"/>
      <c r="G175" s="97"/>
      <c r="H175" s="98"/>
      <c r="I175" s="99"/>
      <c r="J175" s="100"/>
      <c r="K175" s="101"/>
      <c r="L175" s="102"/>
      <c r="M175" s="103"/>
      <c r="N175" s="103"/>
      <c r="O175" s="103"/>
      <c r="P175" s="103"/>
      <c r="Q175" s="110"/>
      <c r="T175" s="106" t="str">
        <f>IF(AND(D175="",G175=プルダウン!$B$4),"振替作業不可",IF(G175=プルダウン!$B$5,IF(J175="","振替作業日未入力",IF(AND(J175-B175&gt;=-28,J175-B175&lt;=28),"","28日以内に変更")),""))</f>
        <v/>
      </c>
      <c r="U175" s="107"/>
      <c r="V175" s="108"/>
    </row>
    <row r="176" spans="2:22">
      <c r="B176" s="34" t="str">
        <f>IF(B175="ー","ー",IF(B175+1&gt;DATE(基本情報!$F$10,基本情報!$H$10,基本情報!$J$10),"ー",IF(MONTH(B175+1)=MONTH(B175),B175+1,"ー")))</f>
        <v>ー</v>
      </c>
      <c r="C176" s="35" t="str">
        <f t="shared" si="7"/>
        <v>ー</v>
      </c>
      <c r="D176" s="94" t="str">
        <f>IF(B176="","",IF(AND(B176&gt;=基本情報!$G$17,B176&lt;=基本情報!$J$17),"夏季休暇",IF(AND(B176&gt;=基本情報!$G$18,B176&lt;=基本情報!$J$18),"年末年始休暇",(IF($C176=基本情報!$G$16,"休日",IF($C176=基本情報!$I$16,"休日",""))))))</f>
        <v/>
      </c>
      <c r="E176" s="95"/>
      <c r="F176" s="96"/>
      <c r="G176" s="97"/>
      <c r="H176" s="98"/>
      <c r="I176" s="99"/>
      <c r="J176" s="100"/>
      <c r="K176" s="101"/>
      <c r="L176" s="102"/>
      <c r="M176" s="103"/>
      <c r="N176" s="103"/>
      <c r="O176" s="103"/>
      <c r="P176" s="103"/>
      <c r="Q176" s="110"/>
      <c r="T176" s="106" t="str">
        <f>IF(AND(D176="",G176=プルダウン!$B$4),"振替作業不可",IF(G176=プルダウン!$B$5,IF(J176="","振替作業日未入力",IF(AND(J176-B176&gt;=-28,J176-B176&lt;=28),"","28日以内に変更")),""))</f>
        <v/>
      </c>
      <c r="U176" s="107"/>
      <c r="V176" s="108"/>
    </row>
    <row r="177" spans="2:22">
      <c r="B177" s="34" t="str">
        <f>IF(B176="ー","ー",IF(B176+1&gt;DATE(基本情報!$F$10,基本情報!$H$10,基本情報!$J$10),"ー",IF(MONTH(B176+1)=MONTH(B176),B176+1,"ー")))</f>
        <v>ー</v>
      </c>
      <c r="C177" s="35" t="str">
        <f t="shared" si="7"/>
        <v>ー</v>
      </c>
      <c r="D177" s="94" t="str">
        <f>IF(B177="","",IF(AND(B177&gt;=基本情報!$G$17,B177&lt;=基本情報!$J$17),"夏季休暇",IF(AND(B177&gt;=基本情報!$G$18,B177&lt;=基本情報!$J$18),"年末年始休暇",(IF($C177=基本情報!$G$16,"休日",IF($C177=基本情報!$I$16,"休日",""))))))</f>
        <v/>
      </c>
      <c r="E177" s="95"/>
      <c r="F177" s="96"/>
      <c r="G177" s="97"/>
      <c r="H177" s="98"/>
      <c r="I177" s="99"/>
      <c r="J177" s="100"/>
      <c r="K177" s="101"/>
      <c r="L177" s="102"/>
      <c r="M177" s="103"/>
      <c r="N177" s="103"/>
      <c r="O177" s="103"/>
      <c r="P177" s="103"/>
      <c r="Q177" s="110"/>
      <c r="T177" s="106" t="str">
        <f>IF(AND(D177="",G177=プルダウン!$B$4),"振替作業不可",IF(G177=プルダウン!$B$5,IF(J177="","振替作業日未入力",IF(AND(J177-B177&gt;=-28,J177-B177&lt;=28),"","28日以内に変更")),""))</f>
        <v/>
      </c>
      <c r="U177" s="107"/>
      <c r="V177" s="108"/>
    </row>
    <row r="178" spans="2:22">
      <c r="B178" s="34" t="str">
        <f>IF(B177="ー","ー",IF(B177+1&gt;DATE(基本情報!$F$10,基本情報!$H$10,基本情報!$J$10),"ー",IF(MONTH(B177+1)=MONTH(B177),B177+1,"ー")))</f>
        <v>ー</v>
      </c>
      <c r="C178" s="35" t="str">
        <f t="shared" si="7"/>
        <v>ー</v>
      </c>
      <c r="D178" s="94" t="str">
        <f>IF(B178="","",IF(AND(B178&gt;=基本情報!$G$17,B178&lt;=基本情報!$J$17),"夏季休暇",IF(AND(B178&gt;=基本情報!$G$18,B178&lt;=基本情報!$J$18),"年末年始休暇",(IF($C178=基本情報!$G$16,"休日",IF($C178=基本情報!$I$16,"休日",""))))))</f>
        <v/>
      </c>
      <c r="E178" s="95"/>
      <c r="F178" s="96"/>
      <c r="G178" s="97"/>
      <c r="H178" s="98"/>
      <c r="I178" s="99"/>
      <c r="J178" s="100"/>
      <c r="K178" s="101"/>
      <c r="L178" s="102"/>
      <c r="M178" s="103"/>
      <c r="N178" s="103"/>
      <c r="O178" s="103"/>
      <c r="P178" s="103"/>
      <c r="Q178" s="110"/>
      <c r="T178" s="106" t="str">
        <f>IF(AND(D178="",G178=プルダウン!$B$4),"振替作業不可",IF(G178=プルダウン!$B$5,IF(J178="","振替作業日未入力",IF(AND(J178-B178&gt;=-28,J178-B178&lt;=28),"","28日以内に変更")),""))</f>
        <v/>
      </c>
      <c r="U178" s="107"/>
      <c r="V178" s="108"/>
    </row>
    <row r="179" spans="2:22">
      <c r="B179" s="34" t="str">
        <f>IF(B178="ー","ー",IF(B178+1&gt;DATE(基本情報!$F$10,基本情報!$H$10,基本情報!$J$10),"ー",IF(MONTH(B178+1)=MONTH(B178),B178+1,"ー")))</f>
        <v>ー</v>
      </c>
      <c r="C179" s="35" t="str">
        <f t="shared" si="7"/>
        <v>ー</v>
      </c>
      <c r="D179" s="94" t="str">
        <f>IF(B179="","",IF(AND(B179&gt;=基本情報!$G$17,B179&lt;=基本情報!$J$17),"夏季休暇",IF(AND(B179&gt;=基本情報!$G$18,B179&lt;=基本情報!$J$18),"年末年始休暇",(IF($C179=基本情報!$G$16,"休日",IF($C179=基本情報!$I$16,"休日",""))))))</f>
        <v/>
      </c>
      <c r="E179" s="95"/>
      <c r="F179" s="96"/>
      <c r="G179" s="97"/>
      <c r="H179" s="98"/>
      <c r="I179" s="99"/>
      <c r="J179" s="100"/>
      <c r="K179" s="101"/>
      <c r="L179" s="102"/>
      <c r="M179" s="103"/>
      <c r="N179" s="103"/>
      <c r="O179" s="103"/>
      <c r="P179" s="103"/>
      <c r="Q179" s="111"/>
      <c r="T179" s="106" t="str">
        <f>IF(AND(D179="",G179=プルダウン!$B$4),"振替作業不可",IF(G179=プルダウン!$B$5,IF(J179="","振替作業日未入力",IF(AND(J179-B179&gt;=-28,J179-B179&lt;=28),"","28日以内に変更")),""))</f>
        <v/>
      </c>
      <c r="U179" s="107"/>
      <c r="V179" s="108"/>
    </row>
    <row r="180" spans="2:22">
      <c r="B180" s="34" t="str">
        <f>IF(B179="ー","ー",IF(B179+1&gt;DATE(基本情報!$F$10,基本情報!$H$10,基本情報!$J$10),"ー",IF(MONTH(B179+1)=MONTH(B179),B179+1,"ー")))</f>
        <v>ー</v>
      </c>
      <c r="C180" s="35" t="str">
        <f t="shared" si="7"/>
        <v>ー</v>
      </c>
      <c r="D180" s="94" t="str">
        <f>IF(B180="","",IF(AND(B180&gt;=基本情報!$G$17,B180&lt;=基本情報!$J$17),"夏季休暇",IF(AND(B180&gt;=基本情報!$G$18,B180&lt;=基本情報!$J$18),"年末年始休暇",(IF($C180=基本情報!$G$16,"休日",IF($C180=基本情報!$I$16,"休日",""))))))</f>
        <v/>
      </c>
      <c r="E180" s="95"/>
      <c r="F180" s="96"/>
      <c r="G180" s="97"/>
      <c r="H180" s="98"/>
      <c r="I180" s="99"/>
      <c r="J180" s="100"/>
      <c r="K180" s="101"/>
      <c r="L180" s="102"/>
      <c r="M180" s="103"/>
      <c r="N180" s="103"/>
      <c r="O180" s="103"/>
      <c r="P180" s="103"/>
      <c r="Q180" s="104" t="s">
        <v>57</v>
      </c>
      <c r="T180" s="106" t="str">
        <f>IF(AND(D180="",G180=プルダウン!$B$4),"振替作業不可",IF(G180=プルダウン!$B$5,IF(J180="","振替作業日未入力",IF(AND(J180-B180&gt;=-28,J180-B180&lt;=28),"","28日以内に変更")),""))</f>
        <v/>
      </c>
      <c r="U180" s="107"/>
      <c r="V180" s="108"/>
    </row>
    <row r="181" spans="2:22">
      <c r="B181" s="34" t="str">
        <f>IF(B180="ー","ー",IF(B180+1&gt;DATE(基本情報!$F$10,基本情報!$H$10,基本情報!$J$10),"ー",IF(MONTH(B180+1)=MONTH(B180),B180+1,"ー")))</f>
        <v>ー</v>
      </c>
      <c r="C181" s="35" t="str">
        <f t="shared" si="7"/>
        <v>ー</v>
      </c>
      <c r="D181" s="94" t="str">
        <f>IF(B181="","",IF(AND(B181&gt;=基本情報!$G$17,B181&lt;=基本情報!$J$17),"夏季休暇",IF(AND(B181&gt;=基本情報!$G$18,B181&lt;=基本情報!$J$18),"年末年始休暇",(IF($C181=基本情報!$G$16,"休日",IF($C181=基本情報!$I$16,"休日",""))))))</f>
        <v/>
      </c>
      <c r="E181" s="95"/>
      <c r="F181" s="96"/>
      <c r="G181" s="97"/>
      <c r="H181" s="98"/>
      <c r="I181" s="99"/>
      <c r="J181" s="100"/>
      <c r="K181" s="101"/>
      <c r="L181" s="102"/>
      <c r="M181" s="103"/>
      <c r="N181" s="103"/>
      <c r="O181" s="103"/>
      <c r="P181" s="103"/>
      <c r="Q181" s="105"/>
      <c r="T181" s="106" t="str">
        <f>IF(AND(D181="",G181=プルダウン!$B$4),"振替作業不可",IF(G181=プルダウン!$B$5,IF(J181="","振替作業日未入力",IF(AND(J181-B181&gt;=-28,J181-B181&lt;=28),"","28日以内に変更")),""))</f>
        <v/>
      </c>
      <c r="U181" s="107"/>
      <c r="V181" s="108"/>
    </row>
    <row r="182" spans="2:22" ht="9.75" customHeight="1"/>
    <row r="183" spans="2:22">
      <c r="E183" s="37" t="s">
        <v>39</v>
      </c>
      <c r="F183" s="38"/>
      <c r="G183" s="38"/>
      <c r="H183" s="38"/>
      <c r="I183" s="38"/>
      <c r="J183" s="39"/>
      <c r="K183" s="39"/>
      <c r="L183" s="40" t="s">
        <v>27</v>
      </c>
      <c r="M183" s="41"/>
      <c r="N183" s="41"/>
      <c r="O183" s="41"/>
      <c r="P183" s="41"/>
      <c r="Q183" s="42"/>
    </row>
    <row r="184" spans="2:22">
      <c r="E184" s="43" t="s">
        <v>31</v>
      </c>
      <c r="F184" s="44" t="s">
        <v>32</v>
      </c>
      <c r="G184" s="44" t="s">
        <v>33</v>
      </c>
      <c r="H184" s="44" t="s">
        <v>34</v>
      </c>
      <c r="I184" s="44" t="s">
        <v>35</v>
      </c>
      <c r="J184" s="45" t="s">
        <v>36</v>
      </c>
      <c r="K184" s="46" t="s">
        <v>37</v>
      </c>
      <c r="L184" s="47" t="s">
        <v>59</v>
      </c>
      <c r="M184" s="48"/>
      <c r="N184" s="47" t="s">
        <v>60</v>
      </c>
      <c r="O184" s="49"/>
      <c r="P184" s="50" t="s">
        <v>67</v>
      </c>
      <c r="Q184" s="51"/>
    </row>
    <row r="185" spans="2:22">
      <c r="E185" s="52">
        <f>COUNTIFS($B145:$B181,"&gt;="&amp;$B$8,$G145:$G181,プルダウン!$B$3)</f>
        <v>0</v>
      </c>
      <c r="F185" s="53">
        <f>COUNTIFS($B145:$B181,"&gt;="&amp;$B$8,$G145:$G181,プルダウン!$B$4)</f>
        <v>0</v>
      </c>
      <c r="G185" s="53">
        <f>COUNTIFS($B145:$B181,"&gt;="&amp;$B$8,$G145:$G181,プルダウン!$B$5)</f>
        <v>0</v>
      </c>
      <c r="H185" s="53">
        <f>COUNTIFS($B145:$B181,"&gt;="&amp;$B$8,$G145:$G181,プルダウン!$B$6)</f>
        <v>0</v>
      </c>
      <c r="I185" s="53">
        <f>COUNTIFS($B145:$B181,"&gt;="&amp;$B$8,$G145:$G181,プルダウン!$B$7)</f>
        <v>0</v>
      </c>
      <c r="J185" s="54">
        <f>COUNTIFS($B145:$B181,"&gt;="&amp;$B$8,$G145:$G181,プルダウン!$B$8)</f>
        <v>0</v>
      </c>
      <c r="K185" s="55">
        <f>COUNTIFS($B145:$B181,"&gt;="&amp;$B$8,$G145:$G181,プルダウン!$B$9)</f>
        <v>0</v>
      </c>
      <c r="L185" s="56">
        <f>COUNTIF(Q145:Q181,"○")+COUNTIF(Q145:Q181,"×")</f>
        <v>0</v>
      </c>
      <c r="M185" s="48"/>
      <c r="N185" s="47">
        <f>COUNTIF(Q145:Q181,"○")</f>
        <v>0</v>
      </c>
      <c r="O185" s="49"/>
      <c r="P185" s="74" t="e">
        <f>N185/L185</f>
        <v>#DIV/0!</v>
      </c>
      <c r="Q185" s="51"/>
    </row>
    <row r="186" spans="2:22">
      <c r="E186" s="57" t="s">
        <v>40</v>
      </c>
      <c r="F186" s="38"/>
      <c r="G186" s="38"/>
      <c r="H186" s="38"/>
      <c r="I186" s="38"/>
      <c r="J186" s="39"/>
      <c r="K186" s="58"/>
      <c r="L186" s="59"/>
      <c r="M186" s="41"/>
      <c r="N186" s="41"/>
      <c r="O186" s="41"/>
      <c r="P186" s="41"/>
      <c r="Q186" s="42"/>
    </row>
    <row r="187" spans="2:22">
      <c r="E187" s="43" t="s">
        <v>31</v>
      </c>
      <c r="F187" s="44" t="s">
        <v>32</v>
      </c>
      <c r="G187" s="44" t="s">
        <v>33</v>
      </c>
      <c r="H187" s="44" t="s">
        <v>34</v>
      </c>
      <c r="I187" s="44" t="s">
        <v>35</v>
      </c>
      <c r="J187" s="45" t="s">
        <v>36</v>
      </c>
      <c r="K187" s="46" t="s">
        <v>37</v>
      </c>
      <c r="L187" s="47" t="s">
        <v>59</v>
      </c>
      <c r="M187" s="48"/>
      <c r="N187" s="47" t="s">
        <v>60</v>
      </c>
      <c r="O187" s="49"/>
      <c r="P187" s="50" t="s">
        <v>67</v>
      </c>
      <c r="Q187" s="51"/>
    </row>
    <row r="188" spans="2:22">
      <c r="E188" s="52">
        <f t="shared" ref="E188:L188" si="8">E185+E141</f>
        <v>10</v>
      </c>
      <c r="F188" s="53">
        <f t="shared" si="8"/>
        <v>5</v>
      </c>
      <c r="G188" s="53">
        <f t="shared" si="8"/>
        <v>5</v>
      </c>
      <c r="H188" s="53">
        <f t="shared" si="8"/>
        <v>0</v>
      </c>
      <c r="I188" s="53">
        <f t="shared" si="8"/>
        <v>3</v>
      </c>
      <c r="J188" s="54">
        <f t="shared" si="8"/>
        <v>0</v>
      </c>
      <c r="K188" s="55">
        <f t="shared" si="8"/>
        <v>0</v>
      </c>
      <c r="L188" s="56">
        <f t="shared" si="8"/>
        <v>6</v>
      </c>
      <c r="M188" s="48"/>
      <c r="N188" s="47">
        <f>N185+N141</f>
        <v>5</v>
      </c>
      <c r="O188" s="49"/>
      <c r="P188" s="74">
        <f>N188/L188</f>
        <v>0.83333333333333337</v>
      </c>
      <c r="Q188" s="51"/>
    </row>
    <row r="189" spans="2:22" ht="9.75" customHeight="1">
      <c r="E189" s="75"/>
      <c r="F189" s="75"/>
      <c r="G189" s="75"/>
      <c r="H189" s="75"/>
      <c r="I189" s="75"/>
      <c r="J189" s="76"/>
      <c r="K189" s="76"/>
      <c r="L189" s="77"/>
      <c r="M189" s="78"/>
      <c r="N189" s="78"/>
      <c r="O189" s="78"/>
      <c r="P189" s="79"/>
      <c r="Q189" s="78"/>
    </row>
    <row r="190" spans="2:22" ht="19.5">
      <c r="B190" s="112">
        <f>EDATE(B143,1)</f>
        <v>45231</v>
      </c>
      <c r="C190" s="112"/>
      <c r="M190" s="113" t="s">
        <v>38</v>
      </c>
      <c r="N190" s="113"/>
      <c r="O190" s="114"/>
      <c r="P190" s="114"/>
      <c r="Q190" s="114"/>
    </row>
    <row r="191" spans="2:22">
      <c r="B191" s="71" t="s">
        <v>24</v>
      </c>
      <c r="C191" s="71" t="s">
        <v>3</v>
      </c>
      <c r="D191" s="115" t="s">
        <v>4</v>
      </c>
      <c r="E191" s="115"/>
      <c r="F191" s="115"/>
      <c r="G191" s="116" t="s">
        <v>5</v>
      </c>
      <c r="H191" s="116"/>
      <c r="I191" s="116"/>
      <c r="J191" s="116" t="s">
        <v>19</v>
      </c>
      <c r="K191" s="116"/>
      <c r="L191" s="116"/>
      <c r="M191" s="116" t="s">
        <v>25</v>
      </c>
      <c r="N191" s="116"/>
      <c r="O191" s="116"/>
      <c r="P191" s="116"/>
      <c r="Q191" s="73" t="s">
        <v>61</v>
      </c>
      <c r="T191" s="87" t="s">
        <v>62</v>
      </c>
      <c r="U191" s="87"/>
      <c r="V191" s="87"/>
    </row>
    <row r="192" spans="2:22">
      <c r="B192" s="34" t="str">
        <f>IF(B190&gt;DATE(基本情報!$F$10,基本情報!$H$10,基本情報!$J$10),"ー",IF(COUNTIF(C145:C181,C145)=COUNTIF(C145:C181,C151),B190,IF(COUNTIF(C145:C181,C145)=0,"",LOOKUP(1,0/(C145:C181=C145),B145:B181))))</f>
        <v>ー</v>
      </c>
      <c r="C192" s="35" t="str">
        <f>IF(B192="ー","ー",$C$10)</f>
        <v>ー</v>
      </c>
      <c r="D192" s="94" t="str">
        <f>IF(B192="","",IF(AND(B192&gt;=基本情報!$G$17,B192&lt;=基本情報!$J$17),"夏季休暇",IF(AND(B192&gt;=基本情報!$G$18,B192&lt;=基本情報!$J$18),"年末年始休暇",(IF($C192=基本情報!$G$16,"休日",IF($C192=基本情報!$I$16,"休日",""))))))</f>
        <v/>
      </c>
      <c r="E192" s="95"/>
      <c r="F192" s="96"/>
      <c r="G192" s="97"/>
      <c r="H192" s="98"/>
      <c r="I192" s="99"/>
      <c r="J192" s="100"/>
      <c r="K192" s="101"/>
      <c r="L192" s="102"/>
      <c r="M192" s="103"/>
      <c r="N192" s="103"/>
      <c r="O192" s="103"/>
      <c r="P192" s="103"/>
      <c r="Q192" s="109" t="str">
        <f>IF(COUNTIF(B192:B198,"ー")&gt;0,"ー",IF(COUNTIF(G192:G198,プルダウン!$B$6)+COUNTIF(G192:G198,プルダウン!$B$7)+COUNTIF(G192:G198,プルダウン!$B$8)+COUNTIF(G192:G198,プルダウン!$B$9)&gt;0,"ー",IF(COUNTIF(G192:G198,プルダウン!$B$3)+COUNTIF(G192:G198,プルダウン!$B$4)&gt;=2,"○","×")))</f>
        <v>ー</v>
      </c>
      <c r="T192" s="106" t="str">
        <f>IF(AND(D192="",G192=プルダウン!$B$4),"振替作業不可",IF(G192=プルダウン!$B$5,IF(J192="","振替作業日未入力",IF(AND(J192-B192&gt;=-28,J192-B192&lt;=28),"","28日以内に変更")),""))</f>
        <v/>
      </c>
      <c r="U192" s="107"/>
      <c r="V192" s="108"/>
    </row>
    <row r="193" spans="2:22">
      <c r="B193" s="34" t="str">
        <f>IF(B192="ー","ー",IF(B192+1&gt;DATE(基本情報!$F$10,基本情報!$H$10,基本情報!$J$10),"ー",B192+1))</f>
        <v>ー</v>
      </c>
      <c r="C193" s="35" t="str">
        <f t="shared" ref="C193:C228" si="9">IFERROR(TEXT(B193,"aaa"),"")</f>
        <v>ー</v>
      </c>
      <c r="D193" s="94" t="str">
        <f>IF(B193="","",IF(AND(B193&gt;=基本情報!$G$17,B193&lt;=基本情報!$J$17),"夏季休暇",IF(AND(B193&gt;=基本情報!$G$18,B193&lt;=基本情報!$J$18),"年末年始休暇",(IF($C193=基本情報!$G$16,"休日",IF($C193=基本情報!$I$16,"休日",""))))))</f>
        <v/>
      </c>
      <c r="E193" s="95"/>
      <c r="F193" s="96"/>
      <c r="G193" s="97"/>
      <c r="H193" s="98"/>
      <c r="I193" s="99"/>
      <c r="J193" s="100"/>
      <c r="K193" s="101"/>
      <c r="L193" s="102"/>
      <c r="M193" s="103"/>
      <c r="N193" s="103"/>
      <c r="O193" s="103"/>
      <c r="P193" s="103"/>
      <c r="Q193" s="110"/>
      <c r="T193" s="106" t="str">
        <f>IF(AND(D193="",G193=プルダウン!$B$4),"振替作業不可",IF(G193=プルダウン!$B$5,IF(J193="","振替作業日未入力",IF(AND(J193-B193&gt;=-28,J193-B193&lt;=28),"","28日以内に変更")),""))</f>
        <v/>
      </c>
      <c r="U193" s="107"/>
      <c r="V193" s="108"/>
    </row>
    <row r="194" spans="2:22">
      <c r="B194" s="34" t="str">
        <f>IF(B193="ー","ー",IF(B193+1&gt;DATE(基本情報!$F$10,基本情報!$H$10,基本情報!$J$10),"ー",B193+1))</f>
        <v>ー</v>
      </c>
      <c r="C194" s="35" t="str">
        <f t="shared" si="9"/>
        <v>ー</v>
      </c>
      <c r="D194" s="94" t="str">
        <f>IF(B194="","",IF(AND(B194&gt;=基本情報!$G$17,B194&lt;=基本情報!$J$17),"夏季休暇",IF(AND(B194&gt;=基本情報!$G$18,B194&lt;=基本情報!$J$18),"年末年始休暇",(IF($C194=基本情報!$G$16,"休日",IF($C194=基本情報!$I$16,"休日",""))))))</f>
        <v/>
      </c>
      <c r="E194" s="95"/>
      <c r="F194" s="96"/>
      <c r="G194" s="97"/>
      <c r="H194" s="98"/>
      <c r="I194" s="99"/>
      <c r="J194" s="100"/>
      <c r="K194" s="101"/>
      <c r="L194" s="102"/>
      <c r="M194" s="103"/>
      <c r="N194" s="103"/>
      <c r="O194" s="103"/>
      <c r="P194" s="103"/>
      <c r="Q194" s="110"/>
      <c r="T194" s="106" t="str">
        <f>IF(AND(D194="",G194=プルダウン!$B$4),"振替作業不可",IF(G194=プルダウン!$B$5,IF(J194="","振替作業日未入力",IF(AND(J194-B194&gt;=-28,J194-B194&lt;=28),"","28日以内に変更")),""))</f>
        <v/>
      </c>
      <c r="U194" s="107"/>
      <c r="V194" s="108"/>
    </row>
    <row r="195" spans="2:22">
      <c r="B195" s="34" t="str">
        <f>IF(B194="ー","ー",IF(B194+1&gt;DATE(基本情報!$F$10,基本情報!$H$10,基本情報!$J$10),"ー",B194+1))</f>
        <v>ー</v>
      </c>
      <c r="C195" s="35" t="str">
        <f t="shared" si="9"/>
        <v>ー</v>
      </c>
      <c r="D195" s="94" t="str">
        <f>IF(B195="","",IF(AND(B195&gt;=基本情報!$G$17,B195&lt;=基本情報!$J$17),"夏季休暇",IF(AND(B195&gt;=基本情報!$G$18,B195&lt;=基本情報!$J$18),"年末年始休暇",(IF($C195=基本情報!$G$16,"休日",IF($C195=基本情報!$I$16,"休日",""))))))</f>
        <v/>
      </c>
      <c r="E195" s="95"/>
      <c r="F195" s="96"/>
      <c r="G195" s="97"/>
      <c r="H195" s="98"/>
      <c r="I195" s="99"/>
      <c r="J195" s="100"/>
      <c r="K195" s="101"/>
      <c r="L195" s="102"/>
      <c r="M195" s="103"/>
      <c r="N195" s="103"/>
      <c r="O195" s="103"/>
      <c r="P195" s="103"/>
      <c r="Q195" s="110"/>
      <c r="T195" s="106" t="str">
        <f>IF(AND(D195="",G195=プルダウン!$B$4),"振替作業不可",IF(G195=プルダウン!$B$5,IF(J195="","振替作業日未入力",IF(AND(J195-B195&gt;=-28,J195-B195&lt;=28),"","28日以内に変更")),""))</f>
        <v/>
      </c>
      <c r="U195" s="107"/>
      <c r="V195" s="108"/>
    </row>
    <row r="196" spans="2:22">
      <c r="B196" s="34" t="str">
        <f>IF(B195="ー","ー",IF(B195+1&gt;DATE(基本情報!$F$10,基本情報!$H$10,基本情報!$J$10),"ー",B195+1))</f>
        <v>ー</v>
      </c>
      <c r="C196" s="35" t="str">
        <f t="shared" si="9"/>
        <v>ー</v>
      </c>
      <c r="D196" s="94" t="str">
        <f>IF(B196="","",IF(AND(B196&gt;=基本情報!$G$17,B196&lt;=基本情報!$J$17),"夏季休暇",IF(AND(B196&gt;=基本情報!$G$18,B196&lt;=基本情報!$J$18),"年末年始休暇",(IF($C196=基本情報!$G$16,"休日",IF($C196=基本情報!$I$16,"休日",""))))))</f>
        <v/>
      </c>
      <c r="E196" s="95"/>
      <c r="F196" s="96"/>
      <c r="G196" s="97"/>
      <c r="H196" s="98"/>
      <c r="I196" s="99"/>
      <c r="J196" s="100"/>
      <c r="K196" s="101"/>
      <c r="L196" s="102"/>
      <c r="M196" s="103"/>
      <c r="N196" s="103"/>
      <c r="O196" s="103"/>
      <c r="P196" s="103"/>
      <c r="Q196" s="110"/>
      <c r="T196" s="106" t="str">
        <f>IF(AND(D196="",G196=プルダウン!$B$4),"振替作業不可",IF(G196=プルダウン!$B$5,IF(J196="","振替作業日未入力",IF(AND(J196-B196&gt;=-28,J196-B196&lt;=28),"","28日以内に変更")),""))</f>
        <v/>
      </c>
      <c r="U196" s="107"/>
      <c r="V196" s="108"/>
    </row>
    <row r="197" spans="2:22">
      <c r="B197" s="34" t="str">
        <f>IF(B196="ー","ー",IF(B196+1&gt;DATE(基本情報!$F$10,基本情報!$H$10,基本情報!$J$10),"ー",B196+1))</f>
        <v>ー</v>
      </c>
      <c r="C197" s="35" t="str">
        <f t="shared" si="9"/>
        <v>ー</v>
      </c>
      <c r="D197" s="94" t="str">
        <f>IF(B197="","",IF(AND(B197&gt;=基本情報!$G$17,B197&lt;=基本情報!$J$17),"夏季休暇",IF(AND(B197&gt;=基本情報!$G$18,B197&lt;=基本情報!$J$18),"年末年始休暇",(IF($C197=基本情報!$G$16,"休日",IF($C197=基本情報!$I$16,"休日",""))))))</f>
        <v/>
      </c>
      <c r="E197" s="95"/>
      <c r="F197" s="96"/>
      <c r="G197" s="97"/>
      <c r="H197" s="98"/>
      <c r="I197" s="99"/>
      <c r="J197" s="100"/>
      <c r="K197" s="101"/>
      <c r="L197" s="102"/>
      <c r="M197" s="103"/>
      <c r="N197" s="103"/>
      <c r="O197" s="103"/>
      <c r="P197" s="103"/>
      <c r="Q197" s="110"/>
      <c r="T197" s="106" t="str">
        <f>IF(AND(D197="",G197=プルダウン!$B$4),"振替作業不可",IF(G197=プルダウン!$B$5,IF(J197="","振替作業日未入力",IF(AND(J197-B197&gt;=-28,J197-B197&lt;=28),"","28日以内に変更")),""))</f>
        <v/>
      </c>
      <c r="U197" s="107"/>
      <c r="V197" s="108"/>
    </row>
    <row r="198" spans="2:22">
      <c r="B198" s="34" t="str">
        <f>IF(B197="ー","ー",IF(B197+1&gt;DATE(基本情報!$F$10,基本情報!$H$10,基本情報!$J$10),"ー",B197+1))</f>
        <v>ー</v>
      </c>
      <c r="C198" s="35" t="str">
        <f t="shared" si="9"/>
        <v>ー</v>
      </c>
      <c r="D198" s="94" t="str">
        <f>IF(B198="","",IF(AND(B198&gt;=基本情報!$G$17,B198&lt;=基本情報!$J$17),"夏季休暇",IF(AND(B198&gt;=基本情報!$G$18,B198&lt;=基本情報!$J$18),"年末年始休暇",(IF($C198=基本情報!$G$16,"休日",IF($C198=基本情報!$I$16,"休日",""))))))</f>
        <v/>
      </c>
      <c r="E198" s="95"/>
      <c r="F198" s="96"/>
      <c r="G198" s="97"/>
      <c r="H198" s="98"/>
      <c r="I198" s="99"/>
      <c r="J198" s="100"/>
      <c r="K198" s="101"/>
      <c r="L198" s="102"/>
      <c r="M198" s="103"/>
      <c r="N198" s="103"/>
      <c r="O198" s="103"/>
      <c r="P198" s="103"/>
      <c r="Q198" s="111"/>
      <c r="T198" s="106" t="str">
        <f>IF(AND(D198="",G198=プルダウン!$B$4),"振替作業不可",IF(G198=プルダウン!$B$5,IF(J198="","振替作業日未入力",IF(AND(J198-B198&gt;=-28,J198-B198&lt;=28),"","28日以内に変更")),""))</f>
        <v/>
      </c>
      <c r="U198" s="107"/>
      <c r="V198" s="108"/>
    </row>
    <row r="199" spans="2:22">
      <c r="B199" s="34" t="str">
        <f>IF(B198="ー","ー",IF(B198+1&gt;DATE(基本情報!$F$10,基本情報!$H$10,基本情報!$J$10),"ー",B198+1))</f>
        <v>ー</v>
      </c>
      <c r="C199" s="35" t="str">
        <f t="shared" si="9"/>
        <v>ー</v>
      </c>
      <c r="D199" s="94" t="str">
        <f>IF(B199="","",IF(AND(B199&gt;=基本情報!$G$17,B199&lt;=基本情報!$J$17),"夏季休暇",IF(AND(B199&gt;=基本情報!$G$18,B199&lt;=基本情報!$J$18),"年末年始休暇",(IF($C199=基本情報!$G$16,"休日",IF($C199=基本情報!$I$16,"休日",""))))))</f>
        <v/>
      </c>
      <c r="E199" s="95"/>
      <c r="F199" s="96"/>
      <c r="G199" s="97"/>
      <c r="H199" s="98"/>
      <c r="I199" s="99"/>
      <c r="J199" s="100"/>
      <c r="K199" s="101"/>
      <c r="L199" s="102"/>
      <c r="M199" s="103"/>
      <c r="N199" s="103"/>
      <c r="O199" s="103"/>
      <c r="P199" s="103"/>
      <c r="Q199" s="109" t="str">
        <f>IF(COUNTIF(B199:B205,"ー")&gt;0,"ー",IF(COUNTIF(G199:G205,プルダウン!$B$6)+COUNTIF(G199:G205,プルダウン!$B$7)+COUNTIF(G199:G205,プルダウン!$B$8)+COUNTIF(G199:G205,プルダウン!$B$9)&gt;0,"ー",IF(COUNTIF(G199:G205,プルダウン!$B$3)+COUNTIF(G199:G205,プルダウン!$B$4)&gt;=2,"○","×")))</f>
        <v>ー</v>
      </c>
      <c r="T199" s="106" t="str">
        <f>IF(AND(D199="",G199=プルダウン!$B$4),"振替作業不可",IF(G199=プルダウン!$B$5,IF(J199="","振替作業日未入力",IF(AND(J199-B199&gt;=-28,J199-B199&lt;=28),"","28日以内に変更")),""))</f>
        <v/>
      </c>
      <c r="U199" s="107"/>
      <c r="V199" s="108"/>
    </row>
    <row r="200" spans="2:22">
      <c r="B200" s="34" t="str">
        <f>IF(B199="ー","ー",IF(B199+1&gt;DATE(基本情報!$F$10,基本情報!$H$10,基本情報!$J$10),"ー",IF(MONTH(B199+1)=MONTH(B199),B199+1,"ー")))</f>
        <v>ー</v>
      </c>
      <c r="C200" s="35" t="str">
        <f t="shared" si="9"/>
        <v>ー</v>
      </c>
      <c r="D200" s="94" t="str">
        <f>IF(B200="","",IF(AND(B200&gt;=基本情報!$G$17,B200&lt;=基本情報!$J$17),"夏季休暇",IF(AND(B200&gt;=基本情報!$G$18,B200&lt;=基本情報!$J$18),"年末年始休暇",(IF($C200=基本情報!$G$16,"休日",IF($C200=基本情報!$I$16,"休日",""))))))</f>
        <v/>
      </c>
      <c r="E200" s="95"/>
      <c r="F200" s="96"/>
      <c r="G200" s="97"/>
      <c r="H200" s="98"/>
      <c r="I200" s="99"/>
      <c r="J200" s="100"/>
      <c r="K200" s="101"/>
      <c r="L200" s="102"/>
      <c r="M200" s="103"/>
      <c r="N200" s="103"/>
      <c r="O200" s="103"/>
      <c r="P200" s="103"/>
      <c r="Q200" s="110"/>
      <c r="T200" s="106" t="str">
        <f>IF(AND(D200="",G200=プルダウン!$B$4),"振替作業不可",IF(G200=プルダウン!$B$5,IF(J200="","振替作業日未入力",IF(AND(J200-B200&gt;=-28,J200-B200&lt;=28),"","28日以内に変更")),""))</f>
        <v/>
      </c>
      <c r="U200" s="107"/>
      <c r="V200" s="108"/>
    </row>
    <row r="201" spans="2:22">
      <c r="B201" s="34" t="str">
        <f>IF(B200="ー","ー",IF(B200+1&gt;DATE(基本情報!$F$10,基本情報!$H$10,基本情報!$J$10),"ー",IF(MONTH(B200+1)=MONTH(B200),B200+1,"ー")))</f>
        <v>ー</v>
      </c>
      <c r="C201" s="35" t="str">
        <f t="shared" si="9"/>
        <v>ー</v>
      </c>
      <c r="D201" s="94" t="str">
        <f>IF(B201="","",IF(AND(B201&gt;=基本情報!$G$17,B201&lt;=基本情報!$J$17),"夏季休暇",IF(AND(B201&gt;=基本情報!$G$18,B201&lt;=基本情報!$J$18),"年末年始休暇",(IF($C201=基本情報!$G$16,"休日",IF($C201=基本情報!$I$16,"休日",""))))))</f>
        <v/>
      </c>
      <c r="E201" s="95"/>
      <c r="F201" s="96"/>
      <c r="G201" s="97"/>
      <c r="H201" s="98"/>
      <c r="I201" s="99"/>
      <c r="J201" s="100"/>
      <c r="K201" s="101"/>
      <c r="L201" s="102"/>
      <c r="M201" s="103"/>
      <c r="N201" s="103"/>
      <c r="O201" s="103"/>
      <c r="P201" s="103"/>
      <c r="Q201" s="110"/>
      <c r="T201" s="106" t="str">
        <f>IF(AND(D201="",G201=プルダウン!$B$4),"振替作業不可",IF(G201=プルダウン!$B$5,IF(J201="","振替作業日未入力",IF(AND(J201-B201&gt;=-28,J201-B201&lt;=28),"","28日以内に変更")),""))</f>
        <v/>
      </c>
      <c r="U201" s="107"/>
      <c r="V201" s="108"/>
    </row>
    <row r="202" spans="2:22">
      <c r="B202" s="34" t="str">
        <f>IF(B201="ー","ー",IF(B201+1&gt;DATE(基本情報!$F$10,基本情報!$H$10,基本情報!$J$10),"ー",IF(MONTH(B201+1)=MONTH(B201),B201+1,"ー")))</f>
        <v>ー</v>
      </c>
      <c r="C202" s="35" t="str">
        <f t="shared" si="9"/>
        <v>ー</v>
      </c>
      <c r="D202" s="94" t="str">
        <f>IF(B202="","",IF(AND(B202&gt;=基本情報!$G$17,B202&lt;=基本情報!$J$17),"夏季休暇",IF(AND(B202&gt;=基本情報!$G$18,B202&lt;=基本情報!$J$18),"年末年始休暇",(IF($C202=基本情報!$G$16,"休日",IF($C202=基本情報!$I$16,"休日",""))))))</f>
        <v/>
      </c>
      <c r="E202" s="95"/>
      <c r="F202" s="96"/>
      <c r="G202" s="97"/>
      <c r="H202" s="98"/>
      <c r="I202" s="99"/>
      <c r="J202" s="100"/>
      <c r="K202" s="101"/>
      <c r="L202" s="102"/>
      <c r="M202" s="103"/>
      <c r="N202" s="103"/>
      <c r="O202" s="103"/>
      <c r="P202" s="103"/>
      <c r="Q202" s="110"/>
      <c r="T202" s="106" t="str">
        <f>IF(AND(D202="",G202=プルダウン!$B$4),"振替作業不可",IF(G202=プルダウン!$B$5,IF(J202="","振替作業日未入力",IF(AND(J202-B202&gt;=-28,J202-B202&lt;=28),"","28日以内に変更")),""))</f>
        <v/>
      </c>
      <c r="U202" s="107"/>
      <c r="V202" s="108"/>
    </row>
    <row r="203" spans="2:22">
      <c r="B203" s="34" t="str">
        <f>IF(B202="ー","ー",IF(B202+1&gt;DATE(基本情報!$F$10,基本情報!$H$10,基本情報!$J$10),"ー",IF(MONTH(B202+1)=MONTH(B202),B202+1,"ー")))</f>
        <v>ー</v>
      </c>
      <c r="C203" s="35" t="str">
        <f t="shared" si="9"/>
        <v>ー</v>
      </c>
      <c r="D203" s="94" t="str">
        <f>IF(B203="","",IF(AND(B203&gt;=基本情報!$G$17,B203&lt;=基本情報!$J$17),"夏季休暇",IF(AND(B203&gt;=基本情報!$G$18,B203&lt;=基本情報!$J$18),"年末年始休暇",(IF($C203=基本情報!$G$16,"休日",IF($C203=基本情報!$I$16,"休日",""))))))</f>
        <v/>
      </c>
      <c r="E203" s="95"/>
      <c r="F203" s="96"/>
      <c r="G203" s="97"/>
      <c r="H203" s="98"/>
      <c r="I203" s="99"/>
      <c r="J203" s="100"/>
      <c r="K203" s="101"/>
      <c r="L203" s="102"/>
      <c r="M203" s="103"/>
      <c r="N203" s="103"/>
      <c r="O203" s="103"/>
      <c r="P203" s="103"/>
      <c r="Q203" s="110"/>
      <c r="T203" s="106" t="str">
        <f>IF(AND(D203="",G203=プルダウン!$B$4),"振替作業不可",IF(G203=プルダウン!$B$5,IF(J203="","振替作業日未入力",IF(AND(J203-B203&gt;=-28,J203-B203&lt;=28),"","28日以内に変更")),""))</f>
        <v/>
      </c>
      <c r="U203" s="107"/>
      <c r="V203" s="108"/>
    </row>
    <row r="204" spans="2:22">
      <c r="B204" s="34" t="str">
        <f>IF(B203="ー","ー",IF(B203+1&gt;DATE(基本情報!$F$10,基本情報!$H$10,基本情報!$J$10),"ー",IF(MONTH(B203+1)=MONTH(B203),B203+1,"ー")))</f>
        <v>ー</v>
      </c>
      <c r="C204" s="35" t="str">
        <f t="shared" si="9"/>
        <v>ー</v>
      </c>
      <c r="D204" s="94" t="str">
        <f>IF(B204="","",IF(AND(B204&gt;=基本情報!$G$17,B204&lt;=基本情報!$J$17),"夏季休暇",IF(AND(B204&gt;=基本情報!$G$18,B204&lt;=基本情報!$J$18),"年末年始休暇",(IF($C204=基本情報!$G$16,"休日",IF($C204=基本情報!$I$16,"休日",""))))))</f>
        <v/>
      </c>
      <c r="E204" s="95"/>
      <c r="F204" s="96"/>
      <c r="G204" s="97"/>
      <c r="H204" s="98"/>
      <c r="I204" s="99"/>
      <c r="J204" s="100"/>
      <c r="K204" s="101"/>
      <c r="L204" s="102"/>
      <c r="M204" s="103"/>
      <c r="N204" s="103"/>
      <c r="O204" s="103"/>
      <c r="P204" s="103"/>
      <c r="Q204" s="110"/>
      <c r="T204" s="106" t="str">
        <f>IF(AND(D204="",G204=プルダウン!$B$4),"振替作業不可",IF(G204=プルダウン!$B$5,IF(J204="","振替作業日未入力",IF(AND(J204-B204&gt;=-28,J204-B204&lt;=28),"","28日以内に変更")),""))</f>
        <v/>
      </c>
      <c r="U204" s="107"/>
      <c r="V204" s="108"/>
    </row>
    <row r="205" spans="2:22">
      <c r="B205" s="34" t="str">
        <f>IF(B204="ー","ー",IF(B204+1&gt;DATE(基本情報!$F$10,基本情報!$H$10,基本情報!$J$10),"ー",IF(MONTH(B204+1)=MONTH(B204),B204+1,"ー")))</f>
        <v>ー</v>
      </c>
      <c r="C205" s="35" t="str">
        <f t="shared" si="9"/>
        <v>ー</v>
      </c>
      <c r="D205" s="94" t="str">
        <f>IF(B205="","",IF(AND(B205&gt;=基本情報!$G$17,B205&lt;=基本情報!$J$17),"夏季休暇",IF(AND(B205&gt;=基本情報!$G$18,B205&lt;=基本情報!$J$18),"年末年始休暇",(IF($C205=基本情報!$G$16,"休日",IF($C205=基本情報!$I$16,"休日",""))))))</f>
        <v/>
      </c>
      <c r="E205" s="95"/>
      <c r="F205" s="96"/>
      <c r="G205" s="97"/>
      <c r="H205" s="98"/>
      <c r="I205" s="99"/>
      <c r="J205" s="100"/>
      <c r="K205" s="101"/>
      <c r="L205" s="102"/>
      <c r="M205" s="103"/>
      <c r="N205" s="103"/>
      <c r="O205" s="103"/>
      <c r="P205" s="103"/>
      <c r="Q205" s="111"/>
      <c r="T205" s="106" t="str">
        <f>IF(AND(D205="",G205=プルダウン!$B$4),"振替作業不可",IF(G205=プルダウン!$B$5,IF(J205="","振替作業日未入力",IF(AND(J205-B205&gt;=-28,J205-B205&lt;=28),"","28日以内に変更")),""))</f>
        <v/>
      </c>
      <c r="U205" s="107"/>
      <c r="V205" s="108"/>
    </row>
    <row r="206" spans="2:22">
      <c r="B206" s="34" t="str">
        <f>IF(B205="ー","ー",IF(B205+1&gt;DATE(基本情報!$F$10,基本情報!$H$10,基本情報!$J$10),"ー",IF(MONTH(B205+1)=MONTH(B205),B205+1,"ー")))</f>
        <v>ー</v>
      </c>
      <c r="C206" s="35" t="str">
        <f t="shared" si="9"/>
        <v>ー</v>
      </c>
      <c r="D206" s="94" t="str">
        <f>IF(B206="","",IF(AND(B206&gt;=基本情報!$G$17,B206&lt;=基本情報!$J$17),"夏季休暇",IF(AND(B206&gt;=基本情報!$G$18,B206&lt;=基本情報!$J$18),"年末年始休暇",(IF($C206=基本情報!$G$16,"休日",IF($C206=基本情報!$I$16,"休日",""))))))</f>
        <v/>
      </c>
      <c r="E206" s="95"/>
      <c r="F206" s="96"/>
      <c r="G206" s="97"/>
      <c r="H206" s="98"/>
      <c r="I206" s="99"/>
      <c r="J206" s="100"/>
      <c r="K206" s="101"/>
      <c r="L206" s="102"/>
      <c r="M206" s="103"/>
      <c r="N206" s="103"/>
      <c r="O206" s="103"/>
      <c r="P206" s="103"/>
      <c r="Q206" s="109" t="str">
        <f>IF(COUNTIF(B206:B212,"ー")&gt;0,"ー",IF(COUNTIF(G206:G212,プルダウン!$B$6)+COUNTIF(G206:G212,プルダウン!$B$7)+COUNTIF(G206:G212,プルダウン!$B$8)+COUNTIF(G206:G212,プルダウン!$B$9)&gt;0,"ー",IF(COUNTIF(G206:G212,プルダウン!$B$3)+COUNTIF(G206:G212,プルダウン!$B$4)&gt;=2,"○","×")))</f>
        <v>ー</v>
      </c>
      <c r="T206" s="106" t="str">
        <f>IF(AND(D206="",G206=プルダウン!$B$4),"振替作業不可",IF(G206=プルダウン!$B$5,IF(J206="","振替作業日未入力",IF(AND(J206-B206&gt;=-28,J206-B206&lt;=28),"","28日以内に変更")),""))</f>
        <v/>
      </c>
      <c r="U206" s="107"/>
      <c r="V206" s="108"/>
    </row>
    <row r="207" spans="2:22">
      <c r="B207" s="34" t="str">
        <f>IF(B206="ー","ー",IF(B206+1&gt;DATE(基本情報!$F$10,基本情報!$H$10,基本情報!$J$10),"ー",IF(MONTH(B206+1)=MONTH(B206),B206+1,"ー")))</f>
        <v>ー</v>
      </c>
      <c r="C207" s="35" t="str">
        <f t="shared" si="9"/>
        <v>ー</v>
      </c>
      <c r="D207" s="94" t="str">
        <f>IF(B207="","",IF(AND(B207&gt;=基本情報!$G$17,B207&lt;=基本情報!$J$17),"夏季休暇",IF(AND(B207&gt;=基本情報!$G$18,B207&lt;=基本情報!$J$18),"年末年始休暇",(IF($C207=基本情報!$G$16,"休日",IF($C207=基本情報!$I$16,"休日",""))))))</f>
        <v/>
      </c>
      <c r="E207" s="95"/>
      <c r="F207" s="96"/>
      <c r="G207" s="97"/>
      <c r="H207" s="98"/>
      <c r="I207" s="99"/>
      <c r="J207" s="100"/>
      <c r="K207" s="101"/>
      <c r="L207" s="102"/>
      <c r="M207" s="103"/>
      <c r="N207" s="103"/>
      <c r="O207" s="103"/>
      <c r="P207" s="103"/>
      <c r="Q207" s="110"/>
      <c r="T207" s="106" t="str">
        <f>IF(AND(D207="",G207=プルダウン!$B$4),"振替作業不可",IF(G207=プルダウン!$B$5,IF(J207="","振替作業日未入力",IF(AND(J207-B207&gt;=-28,J207-B207&lt;=28),"","28日以内に変更")),""))</f>
        <v/>
      </c>
      <c r="U207" s="107"/>
      <c r="V207" s="108"/>
    </row>
    <row r="208" spans="2:22">
      <c r="B208" s="34" t="str">
        <f>IF(B207="ー","ー",IF(B207+1&gt;DATE(基本情報!$F$10,基本情報!$H$10,基本情報!$J$10),"ー",IF(MONTH(B207+1)=MONTH(B207),B207+1,"ー")))</f>
        <v>ー</v>
      </c>
      <c r="C208" s="35" t="str">
        <f t="shared" si="9"/>
        <v>ー</v>
      </c>
      <c r="D208" s="94" t="str">
        <f>IF(B208="","",IF(AND(B208&gt;=基本情報!$G$17,B208&lt;=基本情報!$J$17),"夏季休暇",IF(AND(B208&gt;=基本情報!$G$18,B208&lt;=基本情報!$J$18),"年末年始休暇",(IF($C208=基本情報!$G$16,"休日",IF($C208=基本情報!$I$16,"休日",""))))))</f>
        <v/>
      </c>
      <c r="E208" s="95"/>
      <c r="F208" s="96"/>
      <c r="G208" s="97"/>
      <c r="H208" s="98"/>
      <c r="I208" s="99"/>
      <c r="J208" s="100"/>
      <c r="K208" s="101"/>
      <c r="L208" s="102"/>
      <c r="M208" s="103"/>
      <c r="N208" s="103"/>
      <c r="O208" s="103"/>
      <c r="P208" s="103"/>
      <c r="Q208" s="110"/>
      <c r="T208" s="106" t="str">
        <f>IF(AND(D208="",G208=プルダウン!$B$4),"振替作業不可",IF(G208=プルダウン!$B$5,IF(J208="","振替作業日未入力",IF(AND(J208-B208&gt;=-28,J208-B208&lt;=28),"","28日以内に変更")),""))</f>
        <v/>
      </c>
      <c r="U208" s="107"/>
      <c r="V208" s="108"/>
    </row>
    <row r="209" spans="2:22">
      <c r="B209" s="34" t="str">
        <f>IF(B208="ー","ー",IF(B208+1&gt;DATE(基本情報!$F$10,基本情報!$H$10,基本情報!$J$10),"ー",IF(MONTH(B208+1)=MONTH(B208),B208+1,"ー")))</f>
        <v>ー</v>
      </c>
      <c r="C209" s="35" t="str">
        <f t="shared" si="9"/>
        <v>ー</v>
      </c>
      <c r="D209" s="94" t="str">
        <f>IF(B209="","",IF(AND(B209&gt;=基本情報!$G$17,B209&lt;=基本情報!$J$17),"夏季休暇",IF(AND(B209&gt;=基本情報!$G$18,B209&lt;=基本情報!$J$18),"年末年始休暇",(IF($C209=基本情報!$G$16,"休日",IF($C209=基本情報!$I$16,"休日",""))))))</f>
        <v/>
      </c>
      <c r="E209" s="95"/>
      <c r="F209" s="96"/>
      <c r="G209" s="97"/>
      <c r="H209" s="98"/>
      <c r="I209" s="99"/>
      <c r="J209" s="100"/>
      <c r="K209" s="101"/>
      <c r="L209" s="102"/>
      <c r="M209" s="103"/>
      <c r="N209" s="103"/>
      <c r="O209" s="103"/>
      <c r="P209" s="103"/>
      <c r="Q209" s="110"/>
      <c r="T209" s="106" t="str">
        <f>IF(AND(D209="",G209=プルダウン!$B$4),"振替作業不可",IF(G209=プルダウン!$B$5,IF(J209="","振替作業日未入力",IF(AND(J209-B209&gt;=-28,J209-B209&lt;=28),"","28日以内に変更")),""))</f>
        <v/>
      </c>
      <c r="U209" s="107"/>
      <c r="V209" s="108"/>
    </row>
    <row r="210" spans="2:22">
      <c r="B210" s="34" t="str">
        <f>IF(B209="ー","ー",IF(B209+1&gt;DATE(基本情報!$F$10,基本情報!$H$10,基本情報!$J$10),"ー",IF(MONTH(B209+1)=MONTH(B209),B209+1,"ー")))</f>
        <v>ー</v>
      </c>
      <c r="C210" s="35" t="str">
        <f t="shared" si="9"/>
        <v>ー</v>
      </c>
      <c r="D210" s="94" t="str">
        <f>IF(B210="","",IF(AND(B210&gt;=基本情報!$G$17,B210&lt;=基本情報!$J$17),"夏季休暇",IF(AND(B210&gt;=基本情報!$G$18,B210&lt;=基本情報!$J$18),"年末年始休暇",(IF($C210=基本情報!$G$16,"休日",IF($C210=基本情報!$I$16,"休日",""))))))</f>
        <v/>
      </c>
      <c r="E210" s="95"/>
      <c r="F210" s="96"/>
      <c r="G210" s="97"/>
      <c r="H210" s="98"/>
      <c r="I210" s="99"/>
      <c r="J210" s="100"/>
      <c r="K210" s="101"/>
      <c r="L210" s="102"/>
      <c r="M210" s="103"/>
      <c r="N210" s="103"/>
      <c r="O210" s="103"/>
      <c r="P210" s="103"/>
      <c r="Q210" s="110"/>
      <c r="T210" s="106" t="str">
        <f>IF(AND(D210="",G210=プルダウン!$B$4),"振替作業不可",IF(G210=プルダウン!$B$5,IF(J210="","振替作業日未入力",IF(AND(J210-B210&gt;=-28,J210-B210&lt;=28),"","28日以内に変更")),""))</f>
        <v/>
      </c>
      <c r="U210" s="107"/>
      <c r="V210" s="108"/>
    </row>
    <row r="211" spans="2:22">
      <c r="B211" s="34" t="str">
        <f>IF(B210="ー","ー",IF(B210+1&gt;DATE(基本情報!$F$10,基本情報!$H$10,基本情報!$J$10),"ー",IF(MONTH(B210+1)=MONTH(B210),B210+1,"ー")))</f>
        <v>ー</v>
      </c>
      <c r="C211" s="35" t="str">
        <f t="shared" si="9"/>
        <v>ー</v>
      </c>
      <c r="D211" s="94" t="str">
        <f>IF(B211="","",IF(AND(B211&gt;=基本情報!$G$17,B211&lt;=基本情報!$J$17),"夏季休暇",IF(AND(B211&gt;=基本情報!$G$18,B211&lt;=基本情報!$J$18),"年末年始休暇",(IF($C211=基本情報!$G$16,"休日",IF($C211=基本情報!$I$16,"休日",""))))))</f>
        <v/>
      </c>
      <c r="E211" s="95"/>
      <c r="F211" s="96"/>
      <c r="G211" s="97"/>
      <c r="H211" s="98"/>
      <c r="I211" s="99"/>
      <c r="J211" s="100"/>
      <c r="K211" s="101"/>
      <c r="L211" s="102"/>
      <c r="M211" s="103"/>
      <c r="N211" s="103"/>
      <c r="O211" s="103"/>
      <c r="P211" s="103"/>
      <c r="Q211" s="110"/>
      <c r="T211" s="106" t="str">
        <f>IF(AND(D211="",G211=プルダウン!$B$4),"振替作業不可",IF(G211=プルダウン!$B$5,IF(J211="","振替作業日未入力",IF(AND(J211-B211&gt;=-28,J211-B211&lt;=28),"","28日以内に変更")),""))</f>
        <v/>
      </c>
      <c r="U211" s="107"/>
      <c r="V211" s="108"/>
    </row>
    <row r="212" spans="2:22">
      <c r="B212" s="34" t="str">
        <f>IF(B211="ー","ー",IF(B211+1&gt;DATE(基本情報!$F$10,基本情報!$H$10,基本情報!$J$10),"ー",IF(MONTH(B211+1)=MONTH(B211),B211+1,"ー")))</f>
        <v>ー</v>
      </c>
      <c r="C212" s="35" t="str">
        <f t="shared" si="9"/>
        <v>ー</v>
      </c>
      <c r="D212" s="94" t="str">
        <f>IF(B212="","",IF(AND(B212&gt;=基本情報!$G$17,B212&lt;=基本情報!$J$17),"夏季休暇",IF(AND(B212&gt;=基本情報!$G$18,B212&lt;=基本情報!$J$18),"年末年始休暇",(IF($C212=基本情報!$G$16,"休日",IF($C212=基本情報!$I$16,"休日",""))))))</f>
        <v/>
      </c>
      <c r="E212" s="95"/>
      <c r="F212" s="96"/>
      <c r="G212" s="97"/>
      <c r="H212" s="98"/>
      <c r="I212" s="99"/>
      <c r="J212" s="100"/>
      <c r="K212" s="101"/>
      <c r="L212" s="102"/>
      <c r="M212" s="103"/>
      <c r="N212" s="103"/>
      <c r="O212" s="103"/>
      <c r="P212" s="103"/>
      <c r="Q212" s="111"/>
      <c r="T212" s="106" t="str">
        <f>IF(AND(D212="",G212=プルダウン!$B$4),"振替作業不可",IF(G212=プルダウン!$B$5,IF(J212="","振替作業日未入力",IF(AND(J212-B212&gt;=-28,J212-B212&lt;=28),"","28日以内に変更")),""))</f>
        <v/>
      </c>
      <c r="U212" s="107"/>
      <c r="V212" s="108"/>
    </row>
    <row r="213" spans="2:22">
      <c r="B213" s="34" t="str">
        <f>IF(B212="ー","ー",IF(B212+1&gt;DATE(基本情報!$F$10,基本情報!$H$10,基本情報!$J$10),"ー",IF(MONTH(B212+1)=MONTH(B212),B212+1,"ー")))</f>
        <v>ー</v>
      </c>
      <c r="C213" s="35" t="str">
        <f t="shared" si="9"/>
        <v>ー</v>
      </c>
      <c r="D213" s="94" t="str">
        <f>IF(B213="","",IF(AND(B213&gt;=基本情報!$G$17,B213&lt;=基本情報!$J$17),"夏季休暇",IF(AND(B213&gt;=基本情報!$G$18,B213&lt;=基本情報!$J$18),"年末年始休暇",(IF($C213=基本情報!$G$16,"休日",IF($C213=基本情報!$I$16,"休日",""))))))</f>
        <v/>
      </c>
      <c r="E213" s="95"/>
      <c r="F213" s="96"/>
      <c r="G213" s="97"/>
      <c r="H213" s="98"/>
      <c r="I213" s="99"/>
      <c r="J213" s="100"/>
      <c r="K213" s="101"/>
      <c r="L213" s="102"/>
      <c r="M213" s="103"/>
      <c r="N213" s="103"/>
      <c r="O213" s="103"/>
      <c r="P213" s="103"/>
      <c r="Q213" s="109" t="str">
        <f>IF(COUNTIF(B213:B219,"ー")&gt;0,"ー",IF(COUNTIF(G213:G219,プルダウン!$B$6)+COUNTIF(G213:G219,プルダウン!$B$7)+COUNTIF(G213:G219,プルダウン!$B$8)+COUNTIF(G213:G219,プルダウン!$B$9)&gt;0,"ー",IF(COUNTIF(G213:G219,プルダウン!$B$3)+COUNTIF(G213:G219,プルダウン!$B$4)&gt;=2,"○","×")))</f>
        <v>ー</v>
      </c>
      <c r="T213" s="106" t="str">
        <f>IF(AND(D213="",G213=プルダウン!$B$4),"振替作業不可",IF(G213=プルダウン!$B$5,IF(J213="","振替作業日未入力",IF(AND(J213-B213&gt;=-28,J213-B213&lt;=28),"","28日以内に変更")),""))</f>
        <v/>
      </c>
      <c r="U213" s="107"/>
      <c r="V213" s="108"/>
    </row>
    <row r="214" spans="2:22">
      <c r="B214" s="34" t="str">
        <f>IF(B213="ー","ー",IF(B213+1&gt;DATE(基本情報!$F$10,基本情報!$H$10,基本情報!$J$10),"ー",IF(MONTH(B213+1)=MONTH(B213),B213+1,"ー")))</f>
        <v>ー</v>
      </c>
      <c r="C214" s="35" t="str">
        <f t="shared" si="9"/>
        <v>ー</v>
      </c>
      <c r="D214" s="94" t="str">
        <f>IF(B214="","",IF(AND(B214&gt;=基本情報!$G$17,B214&lt;=基本情報!$J$17),"夏季休暇",IF(AND(B214&gt;=基本情報!$G$18,B214&lt;=基本情報!$J$18),"年末年始休暇",(IF($C214=基本情報!$G$16,"休日",IF($C214=基本情報!$I$16,"休日",""))))))</f>
        <v/>
      </c>
      <c r="E214" s="95"/>
      <c r="F214" s="96"/>
      <c r="G214" s="97"/>
      <c r="H214" s="98"/>
      <c r="I214" s="99"/>
      <c r="J214" s="100"/>
      <c r="K214" s="101"/>
      <c r="L214" s="102"/>
      <c r="M214" s="103"/>
      <c r="N214" s="103"/>
      <c r="O214" s="103"/>
      <c r="P214" s="103"/>
      <c r="Q214" s="110"/>
      <c r="T214" s="106" t="str">
        <f>IF(AND(D214="",G214=プルダウン!$B$4),"振替作業不可",IF(G214=プルダウン!$B$5,IF(J214="","振替作業日未入力",IF(AND(J214-B214&gt;=-28,J214-B214&lt;=28),"","28日以内に変更")),""))</f>
        <v/>
      </c>
      <c r="U214" s="107"/>
      <c r="V214" s="108"/>
    </row>
    <row r="215" spans="2:22">
      <c r="B215" s="34" t="str">
        <f>IF(B214="ー","ー",IF(B214+1&gt;DATE(基本情報!$F$10,基本情報!$H$10,基本情報!$J$10),"ー",IF(MONTH(B214+1)=MONTH(B214),B214+1,"ー")))</f>
        <v>ー</v>
      </c>
      <c r="C215" s="35" t="str">
        <f t="shared" si="9"/>
        <v>ー</v>
      </c>
      <c r="D215" s="94" t="str">
        <f>IF(B215="","",IF(AND(B215&gt;=基本情報!$G$17,B215&lt;=基本情報!$J$17),"夏季休暇",IF(AND(B215&gt;=基本情報!$G$18,B215&lt;=基本情報!$J$18),"年末年始休暇",(IF($C215=基本情報!$G$16,"休日",IF($C215=基本情報!$I$16,"休日",""))))))</f>
        <v/>
      </c>
      <c r="E215" s="95"/>
      <c r="F215" s="96"/>
      <c r="G215" s="97"/>
      <c r="H215" s="98"/>
      <c r="I215" s="99"/>
      <c r="J215" s="100"/>
      <c r="K215" s="101"/>
      <c r="L215" s="102"/>
      <c r="M215" s="103"/>
      <c r="N215" s="103"/>
      <c r="O215" s="103"/>
      <c r="P215" s="103"/>
      <c r="Q215" s="110"/>
      <c r="T215" s="106" t="str">
        <f>IF(AND(D215="",G215=プルダウン!$B$4),"振替作業不可",IF(G215=プルダウン!$B$5,IF(J215="","振替作業日未入力",IF(AND(J215-B215&gt;=-28,J215-B215&lt;=28),"","28日以内に変更")),""))</f>
        <v/>
      </c>
      <c r="U215" s="107"/>
      <c r="V215" s="108"/>
    </row>
    <row r="216" spans="2:22">
      <c r="B216" s="34" t="str">
        <f>IF(B215="ー","ー",IF(B215+1&gt;DATE(基本情報!$F$10,基本情報!$H$10,基本情報!$J$10),"ー",IF(MONTH(B215+1)=MONTH(B215),B215+1,"ー")))</f>
        <v>ー</v>
      </c>
      <c r="C216" s="35" t="str">
        <f t="shared" si="9"/>
        <v>ー</v>
      </c>
      <c r="D216" s="94" t="str">
        <f>IF(B216="","",IF(AND(B216&gt;=基本情報!$G$17,B216&lt;=基本情報!$J$17),"夏季休暇",IF(AND(B216&gt;=基本情報!$G$18,B216&lt;=基本情報!$J$18),"年末年始休暇",(IF($C216=基本情報!$G$16,"休日",IF($C216=基本情報!$I$16,"休日",""))))))</f>
        <v/>
      </c>
      <c r="E216" s="95"/>
      <c r="F216" s="96"/>
      <c r="G216" s="97"/>
      <c r="H216" s="98"/>
      <c r="I216" s="99"/>
      <c r="J216" s="100"/>
      <c r="K216" s="101"/>
      <c r="L216" s="102"/>
      <c r="M216" s="103"/>
      <c r="N216" s="103"/>
      <c r="O216" s="103"/>
      <c r="P216" s="103"/>
      <c r="Q216" s="110"/>
      <c r="T216" s="106" t="str">
        <f>IF(AND(D216="",G216=プルダウン!$B$4),"振替作業不可",IF(G216=プルダウン!$B$5,IF(J216="","振替作業日未入力",IF(AND(J216-B216&gt;=-28,J216-B216&lt;=28),"","28日以内に変更")),""))</f>
        <v/>
      </c>
      <c r="U216" s="107"/>
      <c r="V216" s="108"/>
    </row>
    <row r="217" spans="2:22">
      <c r="B217" s="34" t="str">
        <f>IF(B216="ー","ー",IF(B216+1&gt;DATE(基本情報!$F$10,基本情報!$H$10,基本情報!$J$10),"ー",IF(MONTH(B216+1)=MONTH(B216),B216+1,"ー")))</f>
        <v>ー</v>
      </c>
      <c r="C217" s="35" t="str">
        <f t="shared" si="9"/>
        <v>ー</v>
      </c>
      <c r="D217" s="94" t="str">
        <f>IF(B217="","",IF(AND(B217&gt;=基本情報!$G$17,B217&lt;=基本情報!$J$17),"夏季休暇",IF(AND(B217&gt;=基本情報!$G$18,B217&lt;=基本情報!$J$18),"年末年始休暇",(IF($C217=基本情報!$G$16,"休日",IF($C217=基本情報!$I$16,"休日",""))))))</f>
        <v/>
      </c>
      <c r="E217" s="95"/>
      <c r="F217" s="96"/>
      <c r="G217" s="97"/>
      <c r="H217" s="98"/>
      <c r="I217" s="99"/>
      <c r="J217" s="100"/>
      <c r="K217" s="101"/>
      <c r="L217" s="102"/>
      <c r="M217" s="103"/>
      <c r="N217" s="103"/>
      <c r="O217" s="103"/>
      <c r="P217" s="103"/>
      <c r="Q217" s="110"/>
      <c r="T217" s="106" t="str">
        <f>IF(AND(D217="",G217=プルダウン!$B$4),"振替作業不可",IF(G217=プルダウン!$B$5,IF(J217="","振替作業日未入力",IF(AND(J217-B217&gt;=-28,J217-B217&lt;=28),"","28日以内に変更")),""))</f>
        <v/>
      </c>
      <c r="U217" s="107"/>
      <c r="V217" s="108"/>
    </row>
    <row r="218" spans="2:22">
      <c r="B218" s="34" t="str">
        <f>IF(B217="ー","ー",IF(B217+1&gt;DATE(基本情報!$F$10,基本情報!$H$10,基本情報!$J$10),"ー",IF(MONTH(B217+1)=MONTH(B217),B217+1,"ー")))</f>
        <v>ー</v>
      </c>
      <c r="C218" s="35" t="str">
        <f t="shared" si="9"/>
        <v>ー</v>
      </c>
      <c r="D218" s="94" t="str">
        <f>IF(B218="","",IF(AND(B218&gt;=基本情報!$G$17,B218&lt;=基本情報!$J$17),"夏季休暇",IF(AND(B218&gt;=基本情報!$G$18,B218&lt;=基本情報!$J$18),"年末年始休暇",(IF($C218=基本情報!$G$16,"休日",IF($C218=基本情報!$I$16,"休日",""))))))</f>
        <v/>
      </c>
      <c r="E218" s="95"/>
      <c r="F218" s="96"/>
      <c r="G218" s="97"/>
      <c r="H218" s="98"/>
      <c r="I218" s="99"/>
      <c r="J218" s="100"/>
      <c r="K218" s="101"/>
      <c r="L218" s="102"/>
      <c r="M218" s="103"/>
      <c r="N218" s="103"/>
      <c r="O218" s="103"/>
      <c r="P218" s="103"/>
      <c r="Q218" s="110"/>
      <c r="T218" s="106" t="str">
        <f>IF(AND(D218="",G218=プルダウン!$B$4),"振替作業不可",IF(G218=プルダウン!$B$5,IF(J218="","振替作業日未入力",IF(AND(J218-B218&gt;=-28,J218-B218&lt;=28),"","28日以内に変更")),""))</f>
        <v/>
      </c>
      <c r="U218" s="107"/>
      <c r="V218" s="108"/>
    </row>
    <row r="219" spans="2:22">
      <c r="B219" s="34" t="str">
        <f>IF(B218="ー","ー",IF(B218+1&gt;DATE(基本情報!$F$10,基本情報!$H$10,基本情報!$J$10),"ー",IF(MONTH(B218+1)=MONTH(B218),B218+1,"ー")))</f>
        <v>ー</v>
      </c>
      <c r="C219" s="35" t="str">
        <f t="shared" si="9"/>
        <v>ー</v>
      </c>
      <c r="D219" s="94" t="str">
        <f>IF(B219="","",IF(AND(B219&gt;=基本情報!$G$17,B219&lt;=基本情報!$J$17),"夏季休暇",IF(AND(B219&gt;=基本情報!$G$18,B219&lt;=基本情報!$J$18),"年末年始休暇",(IF($C219=基本情報!$G$16,"休日",IF($C219=基本情報!$I$16,"休日",""))))))</f>
        <v/>
      </c>
      <c r="E219" s="95"/>
      <c r="F219" s="96"/>
      <c r="G219" s="97"/>
      <c r="H219" s="98"/>
      <c r="I219" s="99"/>
      <c r="J219" s="100"/>
      <c r="K219" s="101"/>
      <c r="L219" s="102"/>
      <c r="M219" s="103"/>
      <c r="N219" s="103"/>
      <c r="O219" s="103"/>
      <c r="P219" s="103"/>
      <c r="Q219" s="111"/>
      <c r="T219" s="106" t="str">
        <f>IF(AND(D219="",G219=プルダウン!$B$4),"振替作業不可",IF(G219=プルダウン!$B$5,IF(J219="","振替作業日未入力",IF(AND(J219-B219&gt;=-28,J219-B219&lt;=28),"","28日以内に変更")),""))</f>
        <v/>
      </c>
      <c r="U219" s="107"/>
      <c r="V219" s="108"/>
    </row>
    <row r="220" spans="2:22">
      <c r="B220" s="34" t="str">
        <f>IF(B219="ー","ー",IF(B219+1&gt;DATE(基本情報!$F$10,基本情報!$H$10,基本情報!$J$10),"ー",IF(MONTH(B219+1)=MONTH(B219),B219+1,"ー")))</f>
        <v>ー</v>
      </c>
      <c r="C220" s="35" t="str">
        <f t="shared" si="9"/>
        <v>ー</v>
      </c>
      <c r="D220" s="94" t="str">
        <f>IF(B220="","",IF(AND(B220&gt;=基本情報!$G$17,B220&lt;=基本情報!$J$17),"夏季休暇",IF(AND(B220&gt;=基本情報!$G$18,B220&lt;=基本情報!$J$18),"年末年始休暇",(IF($C220=基本情報!$G$16,"休日",IF($C220=基本情報!$I$16,"休日",""))))))</f>
        <v/>
      </c>
      <c r="E220" s="95"/>
      <c r="F220" s="96"/>
      <c r="G220" s="97"/>
      <c r="H220" s="98"/>
      <c r="I220" s="99"/>
      <c r="J220" s="100"/>
      <c r="K220" s="101"/>
      <c r="L220" s="102"/>
      <c r="M220" s="103"/>
      <c r="N220" s="103"/>
      <c r="O220" s="103"/>
      <c r="P220" s="103"/>
      <c r="Q220" s="109" t="str">
        <f>IF(COUNTIF(B220:B226,"ー")&gt;0,"ー",IF(COUNTIF(G220:G226,プルダウン!$B$6)+COUNTIF(G220:G226,プルダウン!$B$7)+COUNTIF(G220:G226,プルダウン!$B$8)+COUNTIF(G220:G226,プルダウン!$B$9)&gt;0,"ー",IF(COUNTIF(G220:G226,プルダウン!$B$3)+COUNTIF(G220:G226,プルダウン!$B$4)&gt;=2,"○","×")))</f>
        <v>ー</v>
      </c>
      <c r="T220" s="106" t="str">
        <f>IF(AND(D220="",G220=プルダウン!$B$4),"振替作業不可",IF(G220=プルダウン!$B$5,IF(J220="","振替作業日未入力",IF(AND(J220-B220&gt;=-28,J220-B220&lt;=28),"","28日以内に変更")),""))</f>
        <v/>
      </c>
      <c r="U220" s="107"/>
      <c r="V220" s="108"/>
    </row>
    <row r="221" spans="2:22">
      <c r="B221" s="34" t="str">
        <f>IF(B220="ー","ー",IF(B220+1&gt;DATE(基本情報!$F$10,基本情報!$H$10,基本情報!$J$10),"ー",IF(MONTH(B220+1)=MONTH(B220),B220+1,"ー")))</f>
        <v>ー</v>
      </c>
      <c r="C221" s="35" t="str">
        <f t="shared" si="9"/>
        <v>ー</v>
      </c>
      <c r="D221" s="94" t="str">
        <f>IF(B221="","",IF(AND(B221&gt;=基本情報!$G$17,B221&lt;=基本情報!$J$17),"夏季休暇",IF(AND(B221&gt;=基本情報!$G$18,B221&lt;=基本情報!$J$18),"年末年始休暇",(IF($C221=基本情報!$G$16,"休日",IF($C221=基本情報!$I$16,"休日",""))))))</f>
        <v/>
      </c>
      <c r="E221" s="95"/>
      <c r="F221" s="96"/>
      <c r="G221" s="97"/>
      <c r="H221" s="98"/>
      <c r="I221" s="99"/>
      <c r="J221" s="100"/>
      <c r="K221" s="101"/>
      <c r="L221" s="102"/>
      <c r="M221" s="103"/>
      <c r="N221" s="103"/>
      <c r="O221" s="103"/>
      <c r="P221" s="103"/>
      <c r="Q221" s="110"/>
      <c r="T221" s="106" t="str">
        <f>IF(AND(D221="",G221=プルダウン!$B$4),"振替作業不可",IF(G221=プルダウン!$B$5,IF(J221="","振替作業日未入力",IF(AND(J221-B221&gt;=-28,J221-B221&lt;=28),"","28日以内に変更")),""))</f>
        <v/>
      </c>
      <c r="U221" s="107"/>
      <c r="V221" s="108"/>
    </row>
    <row r="222" spans="2:22">
      <c r="B222" s="34" t="str">
        <f>IF(B221="ー","ー",IF(B221+1&gt;DATE(基本情報!$F$10,基本情報!$H$10,基本情報!$J$10),"ー",IF(MONTH(B221+1)=MONTH(B221),B221+1,"ー")))</f>
        <v>ー</v>
      </c>
      <c r="C222" s="35" t="str">
        <f t="shared" si="9"/>
        <v>ー</v>
      </c>
      <c r="D222" s="94" t="str">
        <f>IF(B222="","",IF(AND(B222&gt;=基本情報!$G$17,B222&lt;=基本情報!$J$17),"夏季休暇",IF(AND(B222&gt;=基本情報!$G$18,B222&lt;=基本情報!$J$18),"年末年始休暇",(IF($C222=基本情報!$G$16,"休日",IF($C222=基本情報!$I$16,"休日",""))))))</f>
        <v/>
      </c>
      <c r="E222" s="95"/>
      <c r="F222" s="96"/>
      <c r="G222" s="97"/>
      <c r="H222" s="98"/>
      <c r="I222" s="99"/>
      <c r="J222" s="100"/>
      <c r="K222" s="101"/>
      <c r="L222" s="102"/>
      <c r="M222" s="103"/>
      <c r="N222" s="103"/>
      <c r="O222" s="103"/>
      <c r="P222" s="103"/>
      <c r="Q222" s="110"/>
      <c r="T222" s="106" t="str">
        <f>IF(AND(D222="",G222=プルダウン!$B$4),"振替作業不可",IF(G222=プルダウン!$B$5,IF(J222="","振替作業日未入力",IF(AND(J222-B222&gt;=-28,J222-B222&lt;=28),"","28日以内に変更")),""))</f>
        <v/>
      </c>
      <c r="U222" s="107"/>
      <c r="V222" s="108"/>
    </row>
    <row r="223" spans="2:22">
      <c r="B223" s="34" t="str">
        <f>IF(B222="ー","ー",IF(B222+1&gt;DATE(基本情報!$F$10,基本情報!$H$10,基本情報!$J$10),"ー",IF(MONTH(B222+1)=MONTH(B222),B222+1,"ー")))</f>
        <v>ー</v>
      </c>
      <c r="C223" s="35" t="str">
        <f t="shared" si="9"/>
        <v>ー</v>
      </c>
      <c r="D223" s="94" t="str">
        <f>IF(B223="","",IF(AND(B223&gt;=基本情報!$G$17,B223&lt;=基本情報!$J$17),"夏季休暇",IF(AND(B223&gt;=基本情報!$G$18,B223&lt;=基本情報!$J$18),"年末年始休暇",(IF($C223=基本情報!$G$16,"休日",IF($C223=基本情報!$I$16,"休日",""))))))</f>
        <v/>
      </c>
      <c r="E223" s="95"/>
      <c r="F223" s="96"/>
      <c r="G223" s="97"/>
      <c r="H223" s="98"/>
      <c r="I223" s="99"/>
      <c r="J223" s="100"/>
      <c r="K223" s="101"/>
      <c r="L223" s="102"/>
      <c r="M223" s="103"/>
      <c r="N223" s="103"/>
      <c r="O223" s="103"/>
      <c r="P223" s="103"/>
      <c r="Q223" s="110"/>
      <c r="T223" s="106" t="str">
        <f>IF(AND(D223="",G223=プルダウン!$B$4),"振替作業不可",IF(G223=プルダウン!$B$5,IF(J223="","振替作業日未入力",IF(AND(J223-B223&gt;=-28,J223-B223&lt;=28),"","28日以内に変更")),""))</f>
        <v/>
      </c>
      <c r="U223" s="107"/>
      <c r="V223" s="108"/>
    </row>
    <row r="224" spans="2:22">
      <c r="B224" s="34" t="str">
        <f>IF(B223="ー","ー",IF(B223+1&gt;DATE(基本情報!$F$10,基本情報!$H$10,基本情報!$J$10),"ー",IF(MONTH(B223+1)=MONTH(B223),B223+1,"ー")))</f>
        <v>ー</v>
      </c>
      <c r="C224" s="35" t="str">
        <f t="shared" si="9"/>
        <v>ー</v>
      </c>
      <c r="D224" s="94" t="str">
        <f>IF(B224="","",IF(AND(B224&gt;=基本情報!$G$17,B224&lt;=基本情報!$J$17),"夏季休暇",IF(AND(B224&gt;=基本情報!$G$18,B224&lt;=基本情報!$J$18),"年末年始休暇",(IF($C224=基本情報!$G$16,"休日",IF($C224=基本情報!$I$16,"休日",""))))))</f>
        <v/>
      </c>
      <c r="E224" s="95"/>
      <c r="F224" s="96"/>
      <c r="G224" s="97"/>
      <c r="H224" s="98"/>
      <c r="I224" s="99"/>
      <c r="J224" s="100"/>
      <c r="K224" s="101"/>
      <c r="L224" s="102"/>
      <c r="M224" s="103"/>
      <c r="N224" s="103"/>
      <c r="O224" s="103"/>
      <c r="P224" s="103"/>
      <c r="Q224" s="110"/>
      <c r="T224" s="106" t="str">
        <f>IF(AND(D224="",G224=プルダウン!$B$4),"振替作業不可",IF(G224=プルダウン!$B$5,IF(J224="","振替作業日未入力",IF(AND(J224-B224&gt;=-28,J224-B224&lt;=28),"","28日以内に変更")),""))</f>
        <v/>
      </c>
      <c r="U224" s="107"/>
      <c r="V224" s="108"/>
    </row>
    <row r="225" spans="2:22">
      <c r="B225" s="34" t="str">
        <f>IF(B224="ー","ー",IF(B224+1&gt;DATE(基本情報!$F$10,基本情報!$H$10,基本情報!$J$10),"ー",IF(MONTH(B224+1)=MONTH(B224),B224+1,"ー")))</f>
        <v>ー</v>
      </c>
      <c r="C225" s="35" t="str">
        <f t="shared" si="9"/>
        <v>ー</v>
      </c>
      <c r="D225" s="94" t="str">
        <f>IF(B225="","",IF(AND(B225&gt;=基本情報!$G$17,B225&lt;=基本情報!$J$17),"夏季休暇",IF(AND(B225&gt;=基本情報!$G$18,B225&lt;=基本情報!$J$18),"年末年始休暇",(IF($C225=基本情報!$G$16,"休日",IF($C225=基本情報!$I$16,"休日",""))))))</f>
        <v/>
      </c>
      <c r="E225" s="95"/>
      <c r="F225" s="96"/>
      <c r="G225" s="97"/>
      <c r="H225" s="98"/>
      <c r="I225" s="99"/>
      <c r="J225" s="100"/>
      <c r="K225" s="101"/>
      <c r="L225" s="102"/>
      <c r="M225" s="103"/>
      <c r="N225" s="103"/>
      <c r="O225" s="103"/>
      <c r="P225" s="103"/>
      <c r="Q225" s="110"/>
      <c r="T225" s="106" t="str">
        <f>IF(AND(D225="",G225=プルダウン!$B$4),"振替作業不可",IF(G225=プルダウン!$B$5,IF(J225="","振替作業日未入力",IF(AND(J225-B225&gt;=-28,J225-B225&lt;=28),"","28日以内に変更")),""))</f>
        <v/>
      </c>
      <c r="U225" s="107"/>
      <c r="V225" s="108"/>
    </row>
    <row r="226" spans="2:22">
      <c r="B226" s="34" t="str">
        <f>IF(B225="ー","ー",IF(B225+1&gt;DATE(基本情報!$F$10,基本情報!$H$10,基本情報!$J$10),"ー",IF(MONTH(B225+1)=MONTH(B225),B225+1,"ー")))</f>
        <v>ー</v>
      </c>
      <c r="C226" s="35" t="str">
        <f t="shared" si="9"/>
        <v>ー</v>
      </c>
      <c r="D226" s="94" t="str">
        <f>IF(B226="","",IF(AND(B226&gt;=基本情報!$G$17,B226&lt;=基本情報!$J$17),"夏季休暇",IF(AND(B226&gt;=基本情報!$G$18,B226&lt;=基本情報!$J$18),"年末年始休暇",(IF($C226=基本情報!$G$16,"休日",IF($C226=基本情報!$I$16,"休日",""))))))</f>
        <v/>
      </c>
      <c r="E226" s="95"/>
      <c r="F226" s="96"/>
      <c r="G226" s="97"/>
      <c r="H226" s="98"/>
      <c r="I226" s="99"/>
      <c r="J226" s="100"/>
      <c r="K226" s="101"/>
      <c r="L226" s="102"/>
      <c r="M226" s="103"/>
      <c r="N226" s="103"/>
      <c r="O226" s="103"/>
      <c r="P226" s="103"/>
      <c r="Q226" s="111"/>
      <c r="T226" s="106" t="str">
        <f>IF(AND(D226="",G226=プルダウン!$B$4),"振替作業不可",IF(G226=プルダウン!$B$5,IF(J226="","振替作業日未入力",IF(AND(J226-B226&gt;=-28,J226-B226&lt;=28),"","28日以内に変更")),""))</f>
        <v/>
      </c>
      <c r="U226" s="107"/>
      <c r="V226" s="108"/>
    </row>
    <row r="227" spans="2:22">
      <c r="B227" s="34" t="str">
        <f>IF(B226="ー","ー",IF(B226+1&gt;DATE(基本情報!$F$10,基本情報!$H$10,基本情報!$J$10),"ー",IF(MONTH(B226+1)=MONTH(B226),B226+1,"ー")))</f>
        <v>ー</v>
      </c>
      <c r="C227" s="35" t="str">
        <f t="shared" si="9"/>
        <v>ー</v>
      </c>
      <c r="D227" s="94" t="str">
        <f>IF(B227="","",IF(AND(B227&gt;=基本情報!$G$17,B227&lt;=基本情報!$J$17),"夏季休暇",IF(AND(B227&gt;=基本情報!$G$18,B227&lt;=基本情報!$J$18),"年末年始休暇",(IF($C227=基本情報!$G$16,"休日",IF($C227=基本情報!$I$16,"休日",""))))))</f>
        <v/>
      </c>
      <c r="E227" s="95"/>
      <c r="F227" s="96"/>
      <c r="G227" s="97"/>
      <c r="H227" s="98"/>
      <c r="I227" s="99"/>
      <c r="J227" s="100"/>
      <c r="K227" s="101"/>
      <c r="L227" s="102"/>
      <c r="M227" s="103"/>
      <c r="N227" s="103"/>
      <c r="O227" s="103"/>
      <c r="P227" s="103"/>
      <c r="Q227" s="104" t="s">
        <v>57</v>
      </c>
      <c r="T227" s="106" t="str">
        <f>IF(AND(D227="",G227=プルダウン!$B$4),"振替作業不可",IF(G227=プルダウン!$B$5,IF(J227="","振替作業日未入力",IF(AND(J227-B227&gt;=-28,J227-B227&lt;=28),"","28日以内に変更")),""))</f>
        <v/>
      </c>
      <c r="U227" s="107"/>
      <c r="V227" s="108"/>
    </row>
    <row r="228" spans="2:22">
      <c r="B228" s="34" t="str">
        <f>IF(B227="ー","ー",IF(B227+1&gt;DATE(基本情報!$F$10,基本情報!$H$10,基本情報!$J$10),"ー",IF(MONTH(B227+1)=MONTH(B227),B227+1,"ー")))</f>
        <v>ー</v>
      </c>
      <c r="C228" s="35" t="str">
        <f t="shared" si="9"/>
        <v>ー</v>
      </c>
      <c r="D228" s="94" t="str">
        <f>IF(B228="","",IF(AND(B228&gt;=基本情報!$G$17,B228&lt;=基本情報!$J$17),"夏季休暇",IF(AND(B228&gt;=基本情報!$G$18,B228&lt;=基本情報!$J$18),"年末年始休暇",(IF($C228=基本情報!$G$16,"休日",IF($C228=基本情報!$I$16,"休日",""))))))</f>
        <v/>
      </c>
      <c r="E228" s="95"/>
      <c r="F228" s="96"/>
      <c r="G228" s="97"/>
      <c r="H228" s="98"/>
      <c r="I228" s="99"/>
      <c r="J228" s="100"/>
      <c r="K228" s="101"/>
      <c r="L228" s="102"/>
      <c r="M228" s="103"/>
      <c r="N228" s="103"/>
      <c r="O228" s="103"/>
      <c r="P228" s="103"/>
      <c r="Q228" s="105"/>
      <c r="T228" s="106" t="str">
        <f>IF(AND(D228="",G228=プルダウン!$B$4),"振替作業不可",IF(G228=プルダウン!$B$5,IF(J228="","振替作業日未入力",IF(AND(J228-B228&gt;=-28,J228-B228&lt;=28),"","28日以内に変更")),""))</f>
        <v/>
      </c>
      <c r="U228" s="107"/>
      <c r="V228" s="108"/>
    </row>
    <row r="229" spans="2:22" ht="9.75" customHeight="1"/>
    <row r="230" spans="2:22">
      <c r="E230" s="37" t="s">
        <v>39</v>
      </c>
      <c r="F230" s="38"/>
      <c r="G230" s="38"/>
      <c r="H230" s="38"/>
      <c r="I230" s="38"/>
      <c r="J230" s="39"/>
      <c r="K230" s="39"/>
      <c r="L230" s="40" t="s">
        <v>27</v>
      </c>
      <c r="M230" s="41"/>
      <c r="N230" s="41"/>
      <c r="O230" s="41"/>
      <c r="P230" s="41"/>
      <c r="Q230" s="42"/>
    </row>
    <row r="231" spans="2:22">
      <c r="E231" s="43" t="s">
        <v>31</v>
      </c>
      <c r="F231" s="44" t="s">
        <v>32</v>
      </c>
      <c r="G231" s="44" t="s">
        <v>33</v>
      </c>
      <c r="H231" s="44" t="s">
        <v>34</v>
      </c>
      <c r="I231" s="44" t="s">
        <v>35</v>
      </c>
      <c r="J231" s="45" t="s">
        <v>36</v>
      </c>
      <c r="K231" s="46" t="s">
        <v>37</v>
      </c>
      <c r="L231" s="47" t="s">
        <v>59</v>
      </c>
      <c r="M231" s="48"/>
      <c r="N231" s="47" t="s">
        <v>60</v>
      </c>
      <c r="O231" s="49"/>
      <c r="P231" s="50" t="s">
        <v>67</v>
      </c>
      <c r="Q231" s="51"/>
    </row>
    <row r="232" spans="2:22">
      <c r="E232" s="52">
        <f>COUNTIFS($B192:$B228,"&gt;="&amp;$B$8,$G192:$G228,プルダウン!$B$3)</f>
        <v>0</v>
      </c>
      <c r="F232" s="53">
        <f>COUNTIFS($B192:$B228,"&gt;="&amp;$B$8,$G192:$G228,プルダウン!$B$4)</f>
        <v>0</v>
      </c>
      <c r="G232" s="53">
        <f>COUNTIFS($B192:$B228,"&gt;="&amp;$B$8,$G192:$G228,プルダウン!$B$5)</f>
        <v>0</v>
      </c>
      <c r="H232" s="53">
        <f>COUNTIFS($B192:$B228,"&gt;="&amp;$B$8,$G192:$G228,プルダウン!$B$6)</f>
        <v>0</v>
      </c>
      <c r="I232" s="53">
        <f>COUNTIFS($B192:$B228,"&gt;="&amp;$B$8,$G192:$G228,プルダウン!$B$7)</f>
        <v>0</v>
      </c>
      <c r="J232" s="54">
        <f>COUNTIFS($B192:$B228,"&gt;="&amp;$B$8,$G192:$G228,プルダウン!$B$8)</f>
        <v>0</v>
      </c>
      <c r="K232" s="55">
        <f>COUNTIFS($B192:$B228,"&gt;="&amp;$B$8,$G192:$G228,プルダウン!$B$9)</f>
        <v>0</v>
      </c>
      <c r="L232" s="56">
        <f>COUNTIF(Q192:Q228,"○")+COUNTIF(Q192:Q228,"×")</f>
        <v>0</v>
      </c>
      <c r="M232" s="48"/>
      <c r="N232" s="47">
        <f>COUNTIF(Q192:Q228,"○")</f>
        <v>0</v>
      </c>
      <c r="O232" s="49"/>
      <c r="P232" s="74" t="e">
        <f>N232/L232</f>
        <v>#DIV/0!</v>
      </c>
      <c r="Q232" s="51"/>
    </row>
    <row r="233" spans="2:22">
      <c r="E233" s="57" t="s">
        <v>40</v>
      </c>
      <c r="F233" s="38"/>
      <c r="G233" s="38"/>
      <c r="H233" s="38"/>
      <c r="I233" s="38"/>
      <c r="J233" s="39"/>
      <c r="K233" s="58"/>
      <c r="L233" s="59"/>
      <c r="M233" s="41"/>
      <c r="N233" s="41"/>
      <c r="O233" s="41"/>
      <c r="P233" s="41"/>
      <c r="Q233" s="42"/>
    </row>
    <row r="234" spans="2:22">
      <c r="E234" s="43" t="s">
        <v>31</v>
      </c>
      <c r="F234" s="44" t="s">
        <v>32</v>
      </c>
      <c r="G234" s="44" t="s">
        <v>33</v>
      </c>
      <c r="H234" s="44" t="s">
        <v>34</v>
      </c>
      <c r="I234" s="44" t="s">
        <v>35</v>
      </c>
      <c r="J234" s="45" t="s">
        <v>36</v>
      </c>
      <c r="K234" s="46" t="s">
        <v>37</v>
      </c>
      <c r="L234" s="47" t="s">
        <v>59</v>
      </c>
      <c r="M234" s="48"/>
      <c r="N234" s="47" t="s">
        <v>60</v>
      </c>
      <c r="O234" s="49"/>
      <c r="P234" s="50" t="s">
        <v>67</v>
      </c>
      <c r="Q234" s="51"/>
    </row>
    <row r="235" spans="2:22">
      <c r="E235" s="52">
        <f t="shared" ref="E235:L235" si="10">E232+E188</f>
        <v>10</v>
      </c>
      <c r="F235" s="53">
        <f t="shared" si="10"/>
        <v>5</v>
      </c>
      <c r="G235" s="53">
        <f t="shared" si="10"/>
        <v>5</v>
      </c>
      <c r="H235" s="53">
        <f t="shared" si="10"/>
        <v>0</v>
      </c>
      <c r="I235" s="53">
        <f t="shared" si="10"/>
        <v>3</v>
      </c>
      <c r="J235" s="54">
        <f t="shared" si="10"/>
        <v>0</v>
      </c>
      <c r="K235" s="55">
        <f t="shared" si="10"/>
        <v>0</v>
      </c>
      <c r="L235" s="56">
        <f t="shared" si="10"/>
        <v>6</v>
      </c>
      <c r="M235" s="48"/>
      <c r="N235" s="47">
        <f>N232+N188</f>
        <v>5</v>
      </c>
      <c r="O235" s="49"/>
      <c r="P235" s="74">
        <f>N235/L235</f>
        <v>0.83333333333333337</v>
      </c>
      <c r="Q235" s="51"/>
    </row>
    <row r="236" spans="2:22" ht="9.75" customHeight="1">
      <c r="E236" s="75"/>
      <c r="F236" s="75"/>
      <c r="G236" s="75"/>
      <c r="H236" s="75"/>
      <c r="I236" s="75"/>
      <c r="J236" s="76"/>
      <c r="K236" s="76"/>
      <c r="L236" s="77"/>
      <c r="M236" s="78"/>
      <c r="N236" s="78"/>
      <c r="O236" s="78"/>
      <c r="P236" s="79"/>
      <c r="Q236" s="78"/>
    </row>
    <row r="237" spans="2:22" ht="19.5">
      <c r="B237" s="112">
        <f>EDATE(B190,1)</f>
        <v>45261</v>
      </c>
      <c r="C237" s="112"/>
      <c r="M237" s="113" t="s">
        <v>38</v>
      </c>
      <c r="N237" s="113"/>
      <c r="O237" s="114"/>
      <c r="P237" s="114"/>
      <c r="Q237" s="114"/>
    </row>
    <row r="238" spans="2:22">
      <c r="B238" s="71" t="s">
        <v>24</v>
      </c>
      <c r="C238" s="71" t="s">
        <v>3</v>
      </c>
      <c r="D238" s="115" t="s">
        <v>4</v>
      </c>
      <c r="E238" s="115"/>
      <c r="F238" s="115"/>
      <c r="G238" s="116" t="s">
        <v>5</v>
      </c>
      <c r="H238" s="116"/>
      <c r="I238" s="116"/>
      <c r="J238" s="116" t="s">
        <v>19</v>
      </c>
      <c r="K238" s="116"/>
      <c r="L238" s="116"/>
      <c r="M238" s="116" t="s">
        <v>25</v>
      </c>
      <c r="N238" s="116"/>
      <c r="O238" s="116"/>
      <c r="P238" s="116"/>
      <c r="Q238" s="73" t="s">
        <v>61</v>
      </c>
      <c r="T238" s="87" t="s">
        <v>62</v>
      </c>
      <c r="U238" s="87"/>
      <c r="V238" s="87"/>
    </row>
    <row r="239" spans="2:22">
      <c r="B239" s="34" t="str">
        <f>IF(B237&gt;DATE(基本情報!$F$10,基本情報!$H$10,基本情報!$J$10),"ー",IF(COUNTIF(C192:C228,C192)=COUNTIF(C192:C228,C198),B237,IF(COUNTIF(C192:C228,C192)=0,"",LOOKUP(1,0/(C192:C228=C192),B192:B228))))</f>
        <v>ー</v>
      </c>
      <c r="C239" s="35" t="str">
        <f>IF(B239="ー","ー",$C$10)</f>
        <v>ー</v>
      </c>
      <c r="D239" s="94" t="str">
        <f>IF(B239="","",IF(AND(B239&gt;=基本情報!$G$17,B239&lt;=基本情報!$J$17),"夏季休暇",IF(AND(B239&gt;=基本情報!$G$18,B239&lt;=基本情報!$J$18),"年末年始休暇",(IF($C239=基本情報!$G$16,"休日",IF($C239=基本情報!$I$16,"休日",""))))))</f>
        <v/>
      </c>
      <c r="E239" s="95"/>
      <c r="F239" s="96"/>
      <c r="G239" s="97"/>
      <c r="H239" s="98"/>
      <c r="I239" s="99"/>
      <c r="J239" s="100"/>
      <c r="K239" s="101"/>
      <c r="L239" s="102"/>
      <c r="M239" s="103"/>
      <c r="N239" s="103"/>
      <c r="O239" s="103"/>
      <c r="P239" s="103"/>
      <c r="Q239" s="109" t="str">
        <f>IF(COUNTIF(B239:B245,"ー")&gt;0,"ー",IF(COUNTIF(G239:G245,プルダウン!$B$6)+COUNTIF(G239:G245,プルダウン!$B$7)+COUNTIF(G239:G245,プルダウン!$B$8)+COUNTIF(G239:G245,プルダウン!$B$9)&gt;0,"ー",IF(COUNTIF(G239:G245,プルダウン!$B$3)+COUNTIF(G239:G245,プルダウン!$B$4)&gt;=2,"○","×")))</f>
        <v>ー</v>
      </c>
      <c r="T239" s="106" t="str">
        <f>IF(AND(D239="",G239=プルダウン!$B$4),"振替作業不可",IF(G239=プルダウン!$B$5,IF(J239="","振替作業日未入力",IF(AND(J239-B239&gt;=-28,J239-B239&lt;=28),"","28日以内に変更")),""))</f>
        <v/>
      </c>
      <c r="U239" s="107"/>
      <c r="V239" s="108"/>
    </row>
    <row r="240" spans="2:22">
      <c r="B240" s="34" t="str">
        <f>IF(B239="ー","ー",IF(B239+1&gt;DATE(基本情報!$F$10,基本情報!$H$10,基本情報!$J$10),"ー",B239+1))</f>
        <v>ー</v>
      </c>
      <c r="C240" s="35" t="str">
        <f t="shared" ref="C240:C275" si="11">IFERROR(TEXT(B240,"aaa"),"")</f>
        <v>ー</v>
      </c>
      <c r="D240" s="94" t="str">
        <f>IF(B240="","",IF(AND(B240&gt;=基本情報!$G$17,B240&lt;=基本情報!$J$17),"夏季休暇",IF(AND(B240&gt;=基本情報!$G$18,B240&lt;=基本情報!$J$18),"年末年始休暇",(IF($C240=基本情報!$G$16,"休日",IF($C240=基本情報!$I$16,"休日",""))))))</f>
        <v/>
      </c>
      <c r="E240" s="95"/>
      <c r="F240" s="96"/>
      <c r="G240" s="97"/>
      <c r="H240" s="98"/>
      <c r="I240" s="99"/>
      <c r="J240" s="100"/>
      <c r="K240" s="101"/>
      <c r="L240" s="102"/>
      <c r="M240" s="103"/>
      <c r="N240" s="103"/>
      <c r="O240" s="103"/>
      <c r="P240" s="103"/>
      <c r="Q240" s="110"/>
      <c r="T240" s="106" t="str">
        <f>IF(AND(D240="",G240=プルダウン!$B$4),"振替作業不可",IF(G240=プルダウン!$B$5,IF(J240="","振替作業日未入力",IF(AND(J240-B240&gt;=-28,J240-B240&lt;=28),"","28日以内に変更")),""))</f>
        <v/>
      </c>
      <c r="U240" s="107"/>
      <c r="V240" s="108"/>
    </row>
    <row r="241" spans="2:22">
      <c r="B241" s="34" t="str">
        <f>IF(B240="ー","ー",IF(B240+1&gt;DATE(基本情報!$F$10,基本情報!$H$10,基本情報!$J$10),"ー",B240+1))</f>
        <v>ー</v>
      </c>
      <c r="C241" s="35" t="str">
        <f t="shared" si="11"/>
        <v>ー</v>
      </c>
      <c r="D241" s="94" t="str">
        <f>IF(B241="","",IF(AND(B241&gt;=基本情報!$G$17,B241&lt;=基本情報!$J$17),"夏季休暇",IF(AND(B241&gt;=基本情報!$G$18,B241&lt;=基本情報!$J$18),"年末年始休暇",(IF($C241=基本情報!$G$16,"休日",IF($C241=基本情報!$I$16,"休日",""))))))</f>
        <v/>
      </c>
      <c r="E241" s="95"/>
      <c r="F241" s="96"/>
      <c r="G241" s="97"/>
      <c r="H241" s="98"/>
      <c r="I241" s="99"/>
      <c r="J241" s="100"/>
      <c r="K241" s="101"/>
      <c r="L241" s="102"/>
      <c r="M241" s="103"/>
      <c r="N241" s="103"/>
      <c r="O241" s="103"/>
      <c r="P241" s="103"/>
      <c r="Q241" s="110"/>
      <c r="T241" s="106" t="str">
        <f>IF(AND(D241="",G241=プルダウン!$B$4),"振替作業不可",IF(G241=プルダウン!$B$5,IF(J241="","振替作業日未入力",IF(AND(J241-B241&gt;=-28,J241-B241&lt;=28),"","28日以内に変更")),""))</f>
        <v/>
      </c>
      <c r="U241" s="107"/>
      <c r="V241" s="108"/>
    </row>
    <row r="242" spans="2:22">
      <c r="B242" s="34" t="str">
        <f>IF(B241="ー","ー",IF(B241+1&gt;DATE(基本情報!$F$10,基本情報!$H$10,基本情報!$J$10),"ー",B241+1))</f>
        <v>ー</v>
      </c>
      <c r="C242" s="35" t="str">
        <f t="shared" si="11"/>
        <v>ー</v>
      </c>
      <c r="D242" s="94" t="str">
        <f>IF(B242="","",IF(AND(B242&gt;=基本情報!$G$17,B242&lt;=基本情報!$J$17),"夏季休暇",IF(AND(B242&gt;=基本情報!$G$18,B242&lt;=基本情報!$J$18),"年末年始休暇",(IF($C242=基本情報!$G$16,"休日",IF($C242=基本情報!$I$16,"休日",""))))))</f>
        <v/>
      </c>
      <c r="E242" s="95"/>
      <c r="F242" s="96"/>
      <c r="G242" s="97"/>
      <c r="H242" s="98"/>
      <c r="I242" s="99"/>
      <c r="J242" s="100"/>
      <c r="K242" s="101"/>
      <c r="L242" s="102"/>
      <c r="M242" s="103"/>
      <c r="N242" s="103"/>
      <c r="O242" s="103"/>
      <c r="P242" s="103"/>
      <c r="Q242" s="110"/>
      <c r="T242" s="106" t="str">
        <f>IF(AND(D242="",G242=プルダウン!$B$4),"振替作業不可",IF(G242=プルダウン!$B$5,IF(J242="","振替作業日未入力",IF(AND(J242-B242&gt;=-28,J242-B242&lt;=28),"","28日以内に変更")),""))</f>
        <v/>
      </c>
      <c r="U242" s="107"/>
      <c r="V242" s="108"/>
    </row>
    <row r="243" spans="2:22">
      <c r="B243" s="34" t="str">
        <f>IF(B242="ー","ー",IF(B242+1&gt;DATE(基本情報!$F$10,基本情報!$H$10,基本情報!$J$10),"ー",B242+1))</f>
        <v>ー</v>
      </c>
      <c r="C243" s="35" t="str">
        <f t="shared" si="11"/>
        <v>ー</v>
      </c>
      <c r="D243" s="94" t="str">
        <f>IF(B243="","",IF(AND(B243&gt;=基本情報!$G$17,B243&lt;=基本情報!$J$17),"夏季休暇",IF(AND(B243&gt;=基本情報!$G$18,B243&lt;=基本情報!$J$18),"年末年始休暇",(IF($C243=基本情報!$G$16,"休日",IF($C243=基本情報!$I$16,"休日",""))))))</f>
        <v/>
      </c>
      <c r="E243" s="95"/>
      <c r="F243" s="96"/>
      <c r="G243" s="97"/>
      <c r="H243" s="98"/>
      <c r="I243" s="99"/>
      <c r="J243" s="100"/>
      <c r="K243" s="101"/>
      <c r="L243" s="102"/>
      <c r="M243" s="103"/>
      <c r="N243" s="103"/>
      <c r="O243" s="103"/>
      <c r="P243" s="103"/>
      <c r="Q243" s="110"/>
      <c r="T243" s="106" t="str">
        <f>IF(AND(D243="",G243=プルダウン!$B$4),"振替作業不可",IF(G243=プルダウン!$B$5,IF(J243="","振替作業日未入力",IF(AND(J243-B243&gt;=-28,J243-B243&lt;=28),"","28日以内に変更")),""))</f>
        <v/>
      </c>
      <c r="U243" s="107"/>
      <c r="V243" s="108"/>
    </row>
    <row r="244" spans="2:22">
      <c r="B244" s="34" t="str">
        <f>IF(B243="ー","ー",IF(B243+1&gt;DATE(基本情報!$F$10,基本情報!$H$10,基本情報!$J$10),"ー",B243+1))</f>
        <v>ー</v>
      </c>
      <c r="C244" s="35" t="str">
        <f t="shared" si="11"/>
        <v>ー</v>
      </c>
      <c r="D244" s="94" t="str">
        <f>IF(B244="","",IF(AND(B244&gt;=基本情報!$G$17,B244&lt;=基本情報!$J$17),"夏季休暇",IF(AND(B244&gt;=基本情報!$G$18,B244&lt;=基本情報!$J$18),"年末年始休暇",(IF($C244=基本情報!$G$16,"休日",IF($C244=基本情報!$I$16,"休日",""))))))</f>
        <v/>
      </c>
      <c r="E244" s="95"/>
      <c r="F244" s="96"/>
      <c r="G244" s="97"/>
      <c r="H244" s="98"/>
      <c r="I244" s="99"/>
      <c r="J244" s="100"/>
      <c r="K244" s="101"/>
      <c r="L244" s="102"/>
      <c r="M244" s="103"/>
      <c r="N244" s="103"/>
      <c r="O244" s="103"/>
      <c r="P244" s="103"/>
      <c r="Q244" s="110"/>
      <c r="T244" s="106" t="str">
        <f>IF(AND(D244="",G244=プルダウン!$B$4),"振替作業不可",IF(G244=プルダウン!$B$5,IF(J244="","振替作業日未入力",IF(AND(J244-B244&gt;=-28,J244-B244&lt;=28),"","28日以内に変更")),""))</f>
        <v/>
      </c>
      <c r="U244" s="107"/>
      <c r="V244" s="108"/>
    </row>
    <row r="245" spans="2:22">
      <c r="B245" s="34" t="str">
        <f>IF(B244="ー","ー",IF(B244+1&gt;DATE(基本情報!$F$10,基本情報!$H$10,基本情報!$J$10),"ー",B244+1))</f>
        <v>ー</v>
      </c>
      <c r="C245" s="35" t="str">
        <f t="shared" si="11"/>
        <v>ー</v>
      </c>
      <c r="D245" s="94" t="str">
        <f>IF(B245="","",IF(AND(B245&gt;=基本情報!$G$17,B245&lt;=基本情報!$J$17),"夏季休暇",IF(AND(B245&gt;=基本情報!$G$18,B245&lt;=基本情報!$J$18),"年末年始休暇",(IF($C245=基本情報!$G$16,"休日",IF($C245=基本情報!$I$16,"休日",""))))))</f>
        <v/>
      </c>
      <c r="E245" s="95"/>
      <c r="F245" s="96"/>
      <c r="G245" s="97"/>
      <c r="H245" s="98"/>
      <c r="I245" s="99"/>
      <c r="J245" s="100"/>
      <c r="K245" s="101"/>
      <c r="L245" s="102"/>
      <c r="M245" s="103"/>
      <c r="N245" s="103"/>
      <c r="O245" s="103"/>
      <c r="P245" s="103"/>
      <c r="Q245" s="111"/>
      <c r="T245" s="106" t="str">
        <f>IF(AND(D245="",G245=プルダウン!$B$4),"振替作業不可",IF(G245=プルダウン!$B$5,IF(J245="","振替作業日未入力",IF(AND(J245-B245&gt;=-28,J245-B245&lt;=28),"","28日以内に変更")),""))</f>
        <v/>
      </c>
      <c r="U245" s="107"/>
      <c r="V245" s="108"/>
    </row>
    <row r="246" spans="2:22">
      <c r="B246" s="34" t="str">
        <f>IF(B245="ー","ー",IF(B245+1&gt;DATE(基本情報!$F$10,基本情報!$H$10,基本情報!$J$10),"ー",B245+1))</f>
        <v>ー</v>
      </c>
      <c r="C246" s="35" t="str">
        <f t="shared" si="11"/>
        <v>ー</v>
      </c>
      <c r="D246" s="94" t="str">
        <f>IF(B246="","",IF(AND(B246&gt;=基本情報!$G$17,B246&lt;=基本情報!$J$17),"夏季休暇",IF(AND(B246&gt;=基本情報!$G$18,B246&lt;=基本情報!$J$18),"年末年始休暇",(IF($C246=基本情報!$G$16,"休日",IF($C246=基本情報!$I$16,"休日",""))))))</f>
        <v/>
      </c>
      <c r="E246" s="95"/>
      <c r="F246" s="96"/>
      <c r="G246" s="97"/>
      <c r="H246" s="98"/>
      <c r="I246" s="99"/>
      <c r="J246" s="100"/>
      <c r="K246" s="101"/>
      <c r="L246" s="102"/>
      <c r="M246" s="103"/>
      <c r="N246" s="103"/>
      <c r="O246" s="103"/>
      <c r="P246" s="103"/>
      <c r="Q246" s="109" t="str">
        <f>IF(COUNTIF(B246:B252,"ー")&gt;0,"ー",IF(COUNTIF(G246:G252,プルダウン!$B$6)+COUNTIF(G246:G252,プルダウン!$B$7)+COUNTIF(G246:G252,プルダウン!$B$8)+COUNTIF(G246:G252,プルダウン!$B$9)&gt;0,"ー",IF(COUNTIF(G246:G252,プルダウン!$B$3)+COUNTIF(G246:G252,プルダウン!$B$4)&gt;=2,"○","×")))</f>
        <v>ー</v>
      </c>
      <c r="T246" s="106" t="str">
        <f>IF(AND(D246="",G246=プルダウン!$B$4),"振替作業不可",IF(G246=プルダウン!$B$5,IF(J246="","振替作業日未入力",IF(AND(J246-B246&gt;=-28,J246-B246&lt;=28),"","28日以内に変更")),""))</f>
        <v/>
      </c>
      <c r="U246" s="107"/>
      <c r="V246" s="108"/>
    </row>
    <row r="247" spans="2:22">
      <c r="B247" s="34" t="str">
        <f>IF(B246="ー","ー",IF(B246+1&gt;DATE(基本情報!$F$10,基本情報!$H$10,基本情報!$J$10),"ー",IF(MONTH(B246+1)=MONTH(B246),B246+1,"ー")))</f>
        <v>ー</v>
      </c>
      <c r="C247" s="35" t="str">
        <f t="shared" si="11"/>
        <v>ー</v>
      </c>
      <c r="D247" s="94" t="str">
        <f>IF(B247="","",IF(AND(B247&gt;=基本情報!$G$17,B247&lt;=基本情報!$J$17),"夏季休暇",IF(AND(B247&gt;=基本情報!$G$18,B247&lt;=基本情報!$J$18),"年末年始休暇",(IF($C247=基本情報!$G$16,"休日",IF($C247=基本情報!$I$16,"休日",""))))))</f>
        <v/>
      </c>
      <c r="E247" s="95"/>
      <c r="F247" s="96"/>
      <c r="G247" s="97"/>
      <c r="H247" s="98"/>
      <c r="I247" s="99"/>
      <c r="J247" s="100"/>
      <c r="K247" s="101"/>
      <c r="L247" s="102"/>
      <c r="M247" s="103"/>
      <c r="N247" s="103"/>
      <c r="O247" s="103"/>
      <c r="P247" s="103"/>
      <c r="Q247" s="110"/>
      <c r="T247" s="106" t="str">
        <f>IF(AND(D247="",G247=プルダウン!$B$4),"振替作業不可",IF(G247=プルダウン!$B$5,IF(J247="","振替作業日未入力",IF(AND(J247-B247&gt;=-28,J247-B247&lt;=28),"","28日以内に変更")),""))</f>
        <v/>
      </c>
      <c r="U247" s="107"/>
      <c r="V247" s="108"/>
    </row>
    <row r="248" spans="2:22">
      <c r="B248" s="34" t="str">
        <f>IF(B247="ー","ー",IF(B247+1&gt;DATE(基本情報!$F$10,基本情報!$H$10,基本情報!$J$10),"ー",IF(MONTH(B247+1)=MONTH(B247),B247+1,"ー")))</f>
        <v>ー</v>
      </c>
      <c r="C248" s="35" t="str">
        <f t="shared" si="11"/>
        <v>ー</v>
      </c>
      <c r="D248" s="94" t="str">
        <f>IF(B248="","",IF(AND(B248&gt;=基本情報!$G$17,B248&lt;=基本情報!$J$17),"夏季休暇",IF(AND(B248&gt;=基本情報!$G$18,B248&lt;=基本情報!$J$18),"年末年始休暇",(IF($C248=基本情報!$G$16,"休日",IF($C248=基本情報!$I$16,"休日",""))))))</f>
        <v/>
      </c>
      <c r="E248" s="95"/>
      <c r="F248" s="96"/>
      <c r="G248" s="97"/>
      <c r="H248" s="98"/>
      <c r="I248" s="99"/>
      <c r="J248" s="100"/>
      <c r="K248" s="101"/>
      <c r="L248" s="102"/>
      <c r="M248" s="103"/>
      <c r="N248" s="103"/>
      <c r="O248" s="103"/>
      <c r="P248" s="103"/>
      <c r="Q248" s="110"/>
      <c r="T248" s="106" t="str">
        <f>IF(AND(D248="",G248=プルダウン!$B$4),"振替作業不可",IF(G248=プルダウン!$B$5,IF(J248="","振替作業日未入力",IF(AND(J248-B248&gt;=-28,J248-B248&lt;=28),"","28日以内に変更")),""))</f>
        <v/>
      </c>
      <c r="U248" s="107"/>
      <c r="V248" s="108"/>
    </row>
    <row r="249" spans="2:22">
      <c r="B249" s="34" t="str">
        <f>IF(B248="ー","ー",IF(B248+1&gt;DATE(基本情報!$F$10,基本情報!$H$10,基本情報!$J$10),"ー",IF(MONTH(B248+1)=MONTH(B248),B248+1,"ー")))</f>
        <v>ー</v>
      </c>
      <c r="C249" s="35" t="str">
        <f t="shared" si="11"/>
        <v>ー</v>
      </c>
      <c r="D249" s="94" t="str">
        <f>IF(B249="","",IF(AND(B249&gt;=基本情報!$G$17,B249&lt;=基本情報!$J$17),"夏季休暇",IF(AND(B249&gt;=基本情報!$G$18,B249&lt;=基本情報!$J$18),"年末年始休暇",(IF($C249=基本情報!$G$16,"休日",IF($C249=基本情報!$I$16,"休日",""))))))</f>
        <v/>
      </c>
      <c r="E249" s="95"/>
      <c r="F249" s="96"/>
      <c r="G249" s="97"/>
      <c r="H249" s="98"/>
      <c r="I249" s="99"/>
      <c r="J249" s="100"/>
      <c r="K249" s="101"/>
      <c r="L249" s="102"/>
      <c r="M249" s="103"/>
      <c r="N249" s="103"/>
      <c r="O249" s="103"/>
      <c r="P249" s="103"/>
      <c r="Q249" s="110"/>
      <c r="T249" s="106" t="str">
        <f>IF(AND(D249="",G249=プルダウン!$B$4),"振替作業不可",IF(G249=プルダウン!$B$5,IF(J249="","振替作業日未入力",IF(AND(J249-B249&gt;=-28,J249-B249&lt;=28),"","28日以内に変更")),""))</f>
        <v/>
      </c>
      <c r="U249" s="107"/>
      <c r="V249" s="108"/>
    </row>
    <row r="250" spans="2:22">
      <c r="B250" s="34" t="str">
        <f>IF(B249="ー","ー",IF(B249+1&gt;DATE(基本情報!$F$10,基本情報!$H$10,基本情報!$J$10),"ー",IF(MONTH(B249+1)=MONTH(B249),B249+1,"ー")))</f>
        <v>ー</v>
      </c>
      <c r="C250" s="35" t="str">
        <f t="shared" si="11"/>
        <v>ー</v>
      </c>
      <c r="D250" s="94" t="str">
        <f>IF(B250="","",IF(AND(B250&gt;=基本情報!$G$17,B250&lt;=基本情報!$J$17),"夏季休暇",IF(AND(B250&gt;=基本情報!$G$18,B250&lt;=基本情報!$J$18),"年末年始休暇",(IF($C250=基本情報!$G$16,"休日",IF($C250=基本情報!$I$16,"休日",""))))))</f>
        <v/>
      </c>
      <c r="E250" s="95"/>
      <c r="F250" s="96"/>
      <c r="G250" s="97"/>
      <c r="H250" s="98"/>
      <c r="I250" s="99"/>
      <c r="J250" s="100"/>
      <c r="K250" s="101"/>
      <c r="L250" s="102"/>
      <c r="M250" s="103"/>
      <c r="N250" s="103"/>
      <c r="O250" s="103"/>
      <c r="P250" s="103"/>
      <c r="Q250" s="110"/>
      <c r="T250" s="106" t="str">
        <f>IF(AND(D250="",G250=プルダウン!$B$4),"振替作業不可",IF(G250=プルダウン!$B$5,IF(J250="","振替作業日未入力",IF(AND(J250-B250&gt;=-28,J250-B250&lt;=28),"","28日以内に変更")),""))</f>
        <v/>
      </c>
      <c r="U250" s="107"/>
      <c r="V250" s="108"/>
    </row>
    <row r="251" spans="2:22">
      <c r="B251" s="34" t="str">
        <f>IF(B250="ー","ー",IF(B250+1&gt;DATE(基本情報!$F$10,基本情報!$H$10,基本情報!$J$10),"ー",IF(MONTH(B250+1)=MONTH(B250),B250+1,"ー")))</f>
        <v>ー</v>
      </c>
      <c r="C251" s="35" t="str">
        <f t="shared" si="11"/>
        <v>ー</v>
      </c>
      <c r="D251" s="94" t="str">
        <f>IF(B251="","",IF(AND(B251&gt;=基本情報!$G$17,B251&lt;=基本情報!$J$17),"夏季休暇",IF(AND(B251&gt;=基本情報!$G$18,B251&lt;=基本情報!$J$18),"年末年始休暇",(IF($C251=基本情報!$G$16,"休日",IF($C251=基本情報!$I$16,"休日",""))))))</f>
        <v/>
      </c>
      <c r="E251" s="95"/>
      <c r="F251" s="96"/>
      <c r="G251" s="97"/>
      <c r="H251" s="98"/>
      <c r="I251" s="99"/>
      <c r="J251" s="100"/>
      <c r="K251" s="101"/>
      <c r="L251" s="102"/>
      <c r="M251" s="103"/>
      <c r="N251" s="103"/>
      <c r="O251" s="103"/>
      <c r="P251" s="103"/>
      <c r="Q251" s="110"/>
      <c r="T251" s="106" t="str">
        <f>IF(AND(D251="",G251=プルダウン!$B$4),"振替作業不可",IF(G251=プルダウン!$B$5,IF(J251="","振替作業日未入力",IF(AND(J251-B251&gt;=-28,J251-B251&lt;=28),"","28日以内に変更")),""))</f>
        <v/>
      </c>
      <c r="U251" s="107"/>
      <c r="V251" s="108"/>
    </row>
    <row r="252" spans="2:22">
      <c r="B252" s="34" t="str">
        <f>IF(B251="ー","ー",IF(B251+1&gt;DATE(基本情報!$F$10,基本情報!$H$10,基本情報!$J$10),"ー",IF(MONTH(B251+1)=MONTH(B251),B251+1,"ー")))</f>
        <v>ー</v>
      </c>
      <c r="C252" s="35" t="str">
        <f t="shared" si="11"/>
        <v>ー</v>
      </c>
      <c r="D252" s="94" t="str">
        <f>IF(B252="","",IF(AND(B252&gt;=基本情報!$G$17,B252&lt;=基本情報!$J$17),"夏季休暇",IF(AND(B252&gt;=基本情報!$G$18,B252&lt;=基本情報!$J$18),"年末年始休暇",(IF($C252=基本情報!$G$16,"休日",IF($C252=基本情報!$I$16,"休日",""))))))</f>
        <v/>
      </c>
      <c r="E252" s="95"/>
      <c r="F252" s="96"/>
      <c r="G252" s="97"/>
      <c r="H252" s="98"/>
      <c r="I252" s="99"/>
      <c r="J252" s="100"/>
      <c r="K252" s="101"/>
      <c r="L252" s="102"/>
      <c r="M252" s="103"/>
      <c r="N252" s="103"/>
      <c r="O252" s="103"/>
      <c r="P252" s="103"/>
      <c r="Q252" s="111"/>
      <c r="T252" s="106" t="str">
        <f>IF(AND(D252="",G252=プルダウン!$B$4),"振替作業不可",IF(G252=プルダウン!$B$5,IF(J252="","振替作業日未入力",IF(AND(J252-B252&gt;=-28,J252-B252&lt;=28),"","28日以内に変更")),""))</f>
        <v/>
      </c>
      <c r="U252" s="107"/>
      <c r="V252" s="108"/>
    </row>
    <row r="253" spans="2:22">
      <c r="B253" s="34" t="str">
        <f>IF(B252="ー","ー",IF(B252+1&gt;DATE(基本情報!$F$10,基本情報!$H$10,基本情報!$J$10),"ー",IF(MONTH(B252+1)=MONTH(B252),B252+1,"ー")))</f>
        <v>ー</v>
      </c>
      <c r="C253" s="35" t="str">
        <f t="shared" si="11"/>
        <v>ー</v>
      </c>
      <c r="D253" s="94" t="str">
        <f>IF(B253="","",IF(AND(B253&gt;=基本情報!$G$17,B253&lt;=基本情報!$J$17),"夏季休暇",IF(AND(B253&gt;=基本情報!$G$18,B253&lt;=基本情報!$J$18),"年末年始休暇",(IF($C253=基本情報!$G$16,"休日",IF($C253=基本情報!$I$16,"休日",""))))))</f>
        <v/>
      </c>
      <c r="E253" s="95"/>
      <c r="F253" s="96"/>
      <c r="G253" s="97"/>
      <c r="H253" s="98"/>
      <c r="I253" s="99"/>
      <c r="J253" s="100"/>
      <c r="K253" s="101"/>
      <c r="L253" s="102"/>
      <c r="M253" s="103"/>
      <c r="N253" s="103"/>
      <c r="O253" s="103"/>
      <c r="P253" s="103"/>
      <c r="Q253" s="109" t="str">
        <f>IF(COUNTIF(B253:B259,"ー")&gt;0,"ー",IF(COUNTIF(G253:G259,プルダウン!$B$6)+COUNTIF(G253:G259,プルダウン!$B$7)+COUNTIF(G253:G259,プルダウン!$B$8)+COUNTIF(G253:G259,プルダウン!$B$9)&gt;0,"ー",IF(COUNTIF(G253:G259,プルダウン!$B$3)+COUNTIF(G253:G259,プルダウン!$B$4)&gt;=2,"○","×")))</f>
        <v>ー</v>
      </c>
      <c r="T253" s="106" t="str">
        <f>IF(AND(D253="",G253=プルダウン!$B$4),"振替作業不可",IF(G253=プルダウン!$B$5,IF(J253="","振替作業日未入力",IF(AND(J253-B253&gt;=-28,J253-B253&lt;=28),"","28日以内に変更")),""))</f>
        <v/>
      </c>
      <c r="U253" s="107"/>
      <c r="V253" s="108"/>
    </row>
    <row r="254" spans="2:22">
      <c r="B254" s="34" t="str">
        <f>IF(B253="ー","ー",IF(B253+1&gt;DATE(基本情報!$F$10,基本情報!$H$10,基本情報!$J$10),"ー",IF(MONTH(B253+1)=MONTH(B253),B253+1,"ー")))</f>
        <v>ー</v>
      </c>
      <c r="C254" s="35" t="str">
        <f t="shared" si="11"/>
        <v>ー</v>
      </c>
      <c r="D254" s="94" t="str">
        <f>IF(B254="","",IF(AND(B254&gt;=基本情報!$G$17,B254&lt;=基本情報!$J$17),"夏季休暇",IF(AND(B254&gt;=基本情報!$G$18,B254&lt;=基本情報!$J$18),"年末年始休暇",(IF($C254=基本情報!$G$16,"休日",IF($C254=基本情報!$I$16,"休日",""))))))</f>
        <v/>
      </c>
      <c r="E254" s="95"/>
      <c r="F254" s="96"/>
      <c r="G254" s="97"/>
      <c r="H254" s="98"/>
      <c r="I254" s="99"/>
      <c r="J254" s="100"/>
      <c r="K254" s="101"/>
      <c r="L254" s="102"/>
      <c r="M254" s="103"/>
      <c r="N254" s="103"/>
      <c r="O254" s="103"/>
      <c r="P254" s="103"/>
      <c r="Q254" s="110"/>
      <c r="T254" s="106" t="str">
        <f>IF(AND(D254="",G254=プルダウン!$B$4),"振替作業不可",IF(G254=プルダウン!$B$5,IF(J254="","振替作業日未入力",IF(AND(J254-B254&gt;=-28,J254-B254&lt;=28),"","28日以内に変更")),""))</f>
        <v/>
      </c>
      <c r="U254" s="107"/>
      <c r="V254" s="108"/>
    </row>
    <row r="255" spans="2:22">
      <c r="B255" s="34" t="str">
        <f>IF(B254="ー","ー",IF(B254+1&gt;DATE(基本情報!$F$10,基本情報!$H$10,基本情報!$J$10),"ー",IF(MONTH(B254+1)=MONTH(B254),B254+1,"ー")))</f>
        <v>ー</v>
      </c>
      <c r="C255" s="35" t="str">
        <f t="shared" si="11"/>
        <v>ー</v>
      </c>
      <c r="D255" s="94" t="str">
        <f>IF(B255="","",IF(AND(B255&gt;=基本情報!$G$17,B255&lt;=基本情報!$J$17),"夏季休暇",IF(AND(B255&gt;=基本情報!$G$18,B255&lt;=基本情報!$J$18),"年末年始休暇",(IF($C255=基本情報!$G$16,"休日",IF($C255=基本情報!$I$16,"休日",""))))))</f>
        <v/>
      </c>
      <c r="E255" s="95"/>
      <c r="F255" s="96"/>
      <c r="G255" s="97"/>
      <c r="H255" s="98"/>
      <c r="I255" s="99"/>
      <c r="J255" s="100"/>
      <c r="K255" s="101"/>
      <c r="L255" s="102"/>
      <c r="M255" s="103"/>
      <c r="N255" s="103"/>
      <c r="O255" s="103"/>
      <c r="P255" s="103"/>
      <c r="Q255" s="110"/>
      <c r="T255" s="106" t="str">
        <f>IF(AND(D255="",G255=プルダウン!$B$4),"振替作業不可",IF(G255=プルダウン!$B$5,IF(J255="","振替作業日未入力",IF(AND(J255-B255&gt;=-28,J255-B255&lt;=28),"","28日以内に変更")),""))</f>
        <v/>
      </c>
      <c r="U255" s="107"/>
      <c r="V255" s="108"/>
    </row>
    <row r="256" spans="2:22">
      <c r="B256" s="34" t="str">
        <f>IF(B255="ー","ー",IF(B255+1&gt;DATE(基本情報!$F$10,基本情報!$H$10,基本情報!$J$10),"ー",IF(MONTH(B255+1)=MONTH(B255),B255+1,"ー")))</f>
        <v>ー</v>
      </c>
      <c r="C256" s="35" t="str">
        <f t="shared" si="11"/>
        <v>ー</v>
      </c>
      <c r="D256" s="94" t="str">
        <f>IF(B256="","",IF(AND(B256&gt;=基本情報!$G$17,B256&lt;=基本情報!$J$17),"夏季休暇",IF(AND(B256&gt;=基本情報!$G$18,B256&lt;=基本情報!$J$18),"年末年始休暇",(IF($C256=基本情報!$G$16,"休日",IF($C256=基本情報!$I$16,"休日",""))))))</f>
        <v/>
      </c>
      <c r="E256" s="95"/>
      <c r="F256" s="96"/>
      <c r="G256" s="97"/>
      <c r="H256" s="98"/>
      <c r="I256" s="99"/>
      <c r="J256" s="100"/>
      <c r="K256" s="101"/>
      <c r="L256" s="102"/>
      <c r="M256" s="103"/>
      <c r="N256" s="103"/>
      <c r="O256" s="103"/>
      <c r="P256" s="103"/>
      <c r="Q256" s="110"/>
      <c r="T256" s="106" t="str">
        <f>IF(AND(D256="",G256=プルダウン!$B$4),"振替作業不可",IF(G256=プルダウン!$B$5,IF(J256="","振替作業日未入力",IF(AND(J256-B256&gt;=-28,J256-B256&lt;=28),"","28日以内に変更")),""))</f>
        <v/>
      </c>
      <c r="U256" s="107"/>
      <c r="V256" s="108"/>
    </row>
    <row r="257" spans="2:22">
      <c r="B257" s="34" t="str">
        <f>IF(B256="ー","ー",IF(B256+1&gt;DATE(基本情報!$F$10,基本情報!$H$10,基本情報!$J$10),"ー",IF(MONTH(B256+1)=MONTH(B256),B256+1,"ー")))</f>
        <v>ー</v>
      </c>
      <c r="C257" s="35" t="str">
        <f t="shared" si="11"/>
        <v>ー</v>
      </c>
      <c r="D257" s="94" t="str">
        <f>IF(B257="","",IF(AND(B257&gt;=基本情報!$G$17,B257&lt;=基本情報!$J$17),"夏季休暇",IF(AND(B257&gt;=基本情報!$G$18,B257&lt;=基本情報!$J$18),"年末年始休暇",(IF($C257=基本情報!$G$16,"休日",IF($C257=基本情報!$I$16,"休日",""))))))</f>
        <v/>
      </c>
      <c r="E257" s="95"/>
      <c r="F257" s="96"/>
      <c r="G257" s="97"/>
      <c r="H257" s="98"/>
      <c r="I257" s="99"/>
      <c r="J257" s="100"/>
      <c r="K257" s="101"/>
      <c r="L257" s="102"/>
      <c r="M257" s="103"/>
      <c r="N257" s="103"/>
      <c r="O257" s="103"/>
      <c r="P257" s="103"/>
      <c r="Q257" s="110"/>
      <c r="T257" s="106" t="str">
        <f>IF(AND(D257="",G257=プルダウン!$B$4),"振替作業不可",IF(G257=プルダウン!$B$5,IF(J257="","振替作業日未入力",IF(AND(J257-B257&gt;=-28,J257-B257&lt;=28),"","28日以内に変更")),""))</f>
        <v/>
      </c>
      <c r="U257" s="107"/>
      <c r="V257" s="108"/>
    </row>
    <row r="258" spans="2:22">
      <c r="B258" s="34" t="str">
        <f>IF(B257="ー","ー",IF(B257+1&gt;DATE(基本情報!$F$10,基本情報!$H$10,基本情報!$J$10),"ー",IF(MONTH(B257+1)=MONTH(B257),B257+1,"ー")))</f>
        <v>ー</v>
      </c>
      <c r="C258" s="35" t="str">
        <f t="shared" si="11"/>
        <v>ー</v>
      </c>
      <c r="D258" s="94" t="str">
        <f>IF(B258="","",IF(AND(B258&gt;=基本情報!$G$17,B258&lt;=基本情報!$J$17),"夏季休暇",IF(AND(B258&gt;=基本情報!$G$18,B258&lt;=基本情報!$J$18),"年末年始休暇",(IF($C258=基本情報!$G$16,"休日",IF($C258=基本情報!$I$16,"休日",""))))))</f>
        <v/>
      </c>
      <c r="E258" s="95"/>
      <c r="F258" s="96"/>
      <c r="G258" s="97"/>
      <c r="H258" s="98"/>
      <c r="I258" s="99"/>
      <c r="J258" s="100"/>
      <c r="K258" s="101"/>
      <c r="L258" s="102"/>
      <c r="M258" s="103"/>
      <c r="N258" s="103"/>
      <c r="O258" s="103"/>
      <c r="P258" s="103"/>
      <c r="Q258" s="110"/>
      <c r="T258" s="106" t="str">
        <f>IF(AND(D258="",G258=プルダウン!$B$4),"振替作業不可",IF(G258=プルダウン!$B$5,IF(J258="","振替作業日未入力",IF(AND(J258-B258&gt;=-28,J258-B258&lt;=28),"","28日以内に変更")),""))</f>
        <v/>
      </c>
      <c r="U258" s="107"/>
      <c r="V258" s="108"/>
    </row>
    <row r="259" spans="2:22">
      <c r="B259" s="34" t="str">
        <f>IF(B258="ー","ー",IF(B258+1&gt;DATE(基本情報!$F$10,基本情報!$H$10,基本情報!$J$10),"ー",IF(MONTH(B258+1)=MONTH(B258),B258+1,"ー")))</f>
        <v>ー</v>
      </c>
      <c r="C259" s="35" t="str">
        <f t="shared" si="11"/>
        <v>ー</v>
      </c>
      <c r="D259" s="94" t="str">
        <f>IF(B259="","",IF(AND(B259&gt;=基本情報!$G$17,B259&lt;=基本情報!$J$17),"夏季休暇",IF(AND(B259&gt;=基本情報!$G$18,B259&lt;=基本情報!$J$18),"年末年始休暇",(IF($C259=基本情報!$G$16,"休日",IF($C259=基本情報!$I$16,"休日",""))))))</f>
        <v/>
      </c>
      <c r="E259" s="95"/>
      <c r="F259" s="96"/>
      <c r="G259" s="97"/>
      <c r="H259" s="98"/>
      <c r="I259" s="99"/>
      <c r="J259" s="100"/>
      <c r="K259" s="101"/>
      <c r="L259" s="102"/>
      <c r="M259" s="103"/>
      <c r="N259" s="103"/>
      <c r="O259" s="103"/>
      <c r="P259" s="103"/>
      <c r="Q259" s="111"/>
      <c r="T259" s="106" t="str">
        <f>IF(AND(D259="",G259=プルダウン!$B$4),"振替作業不可",IF(G259=プルダウン!$B$5,IF(J259="","振替作業日未入力",IF(AND(J259-B259&gt;=-28,J259-B259&lt;=28),"","28日以内に変更")),""))</f>
        <v/>
      </c>
      <c r="U259" s="107"/>
      <c r="V259" s="108"/>
    </row>
    <row r="260" spans="2:22">
      <c r="B260" s="34" t="str">
        <f>IF(B259="ー","ー",IF(B259+1&gt;DATE(基本情報!$F$10,基本情報!$H$10,基本情報!$J$10),"ー",IF(MONTH(B259+1)=MONTH(B259),B259+1,"ー")))</f>
        <v>ー</v>
      </c>
      <c r="C260" s="35" t="str">
        <f t="shared" si="11"/>
        <v>ー</v>
      </c>
      <c r="D260" s="94" t="str">
        <f>IF(B260="","",IF(AND(B260&gt;=基本情報!$G$17,B260&lt;=基本情報!$J$17),"夏季休暇",IF(AND(B260&gt;=基本情報!$G$18,B260&lt;=基本情報!$J$18),"年末年始休暇",(IF($C260=基本情報!$G$16,"休日",IF($C260=基本情報!$I$16,"休日",""))))))</f>
        <v/>
      </c>
      <c r="E260" s="95"/>
      <c r="F260" s="96"/>
      <c r="G260" s="97"/>
      <c r="H260" s="98"/>
      <c r="I260" s="99"/>
      <c r="J260" s="100"/>
      <c r="K260" s="101"/>
      <c r="L260" s="102"/>
      <c r="M260" s="103"/>
      <c r="N260" s="103"/>
      <c r="O260" s="103"/>
      <c r="P260" s="103"/>
      <c r="Q260" s="109" t="str">
        <f>IF(COUNTIF(B260:B266,"ー")&gt;0,"ー",IF(COUNTIF(G260:G266,プルダウン!$B$6)+COUNTIF(G260:G266,プルダウン!$B$7)+COUNTIF(G260:G266,プルダウン!$B$8)+COUNTIF(G260:G266,プルダウン!$B$9)&gt;0,"ー",IF(COUNTIF(G260:G266,プルダウン!$B$3)+COUNTIF(G260:G266,プルダウン!$B$4)&gt;=2,"○","×")))</f>
        <v>ー</v>
      </c>
      <c r="T260" s="106" t="str">
        <f>IF(AND(D260="",G260=プルダウン!$B$4),"振替作業不可",IF(G260=プルダウン!$B$5,IF(J260="","振替作業日未入力",IF(AND(J260-B260&gt;=-28,J260-B260&lt;=28),"","28日以内に変更")),""))</f>
        <v/>
      </c>
      <c r="U260" s="107"/>
      <c r="V260" s="108"/>
    </row>
    <row r="261" spans="2:22">
      <c r="B261" s="34" t="str">
        <f>IF(B260="ー","ー",IF(B260+1&gt;DATE(基本情報!$F$10,基本情報!$H$10,基本情報!$J$10),"ー",IF(MONTH(B260+1)=MONTH(B260),B260+1,"ー")))</f>
        <v>ー</v>
      </c>
      <c r="C261" s="35" t="str">
        <f t="shared" si="11"/>
        <v>ー</v>
      </c>
      <c r="D261" s="94" t="str">
        <f>IF(B261="","",IF(AND(B261&gt;=基本情報!$G$17,B261&lt;=基本情報!$J$17),"夏季休暇",IF(AND(B261&gt;=基本情報!$G$18,B261&lt;=基本情報!$J$18),"年末年始休暇",(IF($C261=基本情報!$G$16,"休日",IF($C261=基本情報!$I$16,"休日",""))))))</f>
        <v/>
      </c>
      <c r="E261" s="95"/>
      <c r="F261" s="96"/>
      <c r="G261" s="97"/>
      <c r="H261" s="98"/>
      <c r="I261" s="99"/>
      <c r="J261" s="100"/>
      <c r="K261" s="101"/>
      <c r="L261" s="102"/>
      <c r="M261" s="103"/>
      <c r="N261" s="103"/>
      <c r="O261" s="103"/>
      <c r="P261" s="103"/>
      <c r="Q261" s="110"/>
      <c r="T261" s="106" t="str">
        <f>IF(AND(D261="",G261=プルダウン!$B$4),"振替作業不可",IF(G261=プルダウン!$B$5,IF(J261="","振替作業日未入力",IF(AND(J261-B261&gt;=-28,J261-B261&lt;=28),"","28日以内に変更")),""))</f>
        <v/>
      </c>
      <c r="U261" s="107"/>
      <c r="V261" s="108"/>
    </row>
    <row r="262" spans="2:22">
      <c r="B262" s="34" t="str">
        <f>IF(B261="ー","ー",IF(B261+1&gt;DATE(基本情報!$F$10,基本情報!$H$10,基本情報!$J$10),"ー",IF(MONTH(B261+1)=MONTH(B261),B261+1,"ー")))</f>
        <v>ー</v>
      </c>
      <c r="C262" s="35" t="str">
        <f t="shared" si="11"/>
        <v>ー</v>
      </c>
      <c r="D262" s="94" t="str">
        <f>IF(B262="","",IF(AND(B262&gt;=基本情報!$G$17,B262&lt;=基本情報!$J$17),"夏季休暇",IF(AND(B262&gt;=基本情報!$G$18,B262&lt;=基本情報!$J$18),"年末年始休暇",(IF($C262=基本情報!$G$16,"休日",IF($C262=基本情報!$I$16,"休日",""))))))</f>
        <v/>
      </c>
      <c r="E262" s="95"/>
      <c r="F262" s="96"/>
      <c r="G262" s="97"/>
      <c r="H262" s="98"/>
      <c r="I262" s="99"/>
      <c r="J262" s="100"/>
      <c r="K262" s="101"/>
      <c r="L262" s="102"/>
      <c r="M262" s="103"/>
      <c r="N262" s="103"/>
      <c r="O262" s="103"/>
      <c r="P262" s="103"/>
      <c r="Q262" s="110"/>
      <c r="T262" s="106" t="str">
        <f>IF(AND(D262="",G262=プルダウン!$B$4),"振替作業不可",IF(G262=プルダウン!$B$5,IF(J262="","振替作業日未入力",IF(AND(J262-B262&gt;=-28,J262-B262&lt;=28),"","28日以内に変更")),""))</f>
        <v/>
      </c>
      <c r="U262" s="107"/>
      <c r="V262" s="108"/>
    </row>
    <row r="263" spans="2:22">
      <c r="B263" s="34" t="str">
        <f>IF(B262="ー","ー",IF(B262+1&gt;DATE(基本情報!$F$10,基本情報!$H$10,基本情報!$J$10),"ー",IF(MONTH(B262+1)=MONTH(B262),B262+1,"ー")))</f>
        <v>ー</v>
      </c>
      <c r="C263" s="35" t="str">
        <f t="shared" si="11"/>
        <v>ー</v>
      </c>
      <c r="D263" s="94" t="str">
        <f>IF(B263="","",IF(AND(B263&gt;=基本情報!$G$17,B263&lt;=基本情報!$J$17),"夏季休暇",IF(AND(B263&gt;=基本情報!$G$18,B263&lt;=基本情報!$J$18),"年末年始休暇",(IF($C263=基本情報!$G$16,"休日",IF($C263=基本情報!$I$16,"休日",""))))))</f>
        <v/>
      </c>
      <c r="E263" s="95"/>
      <c r="F263" s="96"/>
      <c r="G263" s="97"/>
      <c r="H263" s="98"/>
      <c r="I263" s="99"/>
      <c r="J263" s="100"/>
      <c r="K263" s="101"/>
      <c r="L263" s="102"/>
      <c r="M263" s="103"/>
      <c r="N263" s="103"/>
      <c r="O263" s="103"/>
      <c r="P263" s="103"/>
      <c r="Q263" s="110"/>
      <c r="T263" s="106" t="str">
        <f>IF(AND(D263="",G263=プルダウン!$B$4),"振替作業不可",IF(G263=プルダウン!$B$5,IF(J263="","振替作業日未入力",IF(AND(J263-B263&gt;=-28,J263-B263&lt;=28),"","28日以内に変更")),""))</f>
        <v/>
      </c>
      <c r="U263" s="107"/>
      <c r="V263" s="108"/>
    </row>
    <row r="264" spans="2:22">
      <c r="B264" s="34" t="str">
        <f>IF(B263="ー","ー",IF(B263+1&gt;DATE(基本情報!$F$10,基本情報!$H$10,基本情報!$J$10),"ー",IF(MONTH(B263+1)=MONTH(B263),B263+1,"ー")))</f>
        <v>ー</v>
      </c>
      <c r="C264" s="35" t="str">
        <f t="shared" si="11"/>
        <v>ー</v>
      </c>
      <c r="D264" s="94" t="str">
        <f>IF(B264="","",IF(AND(B264&gt;=基本情報!$G$17,B264&lt;=基本情報!$J$17),"夏季休暇",IF(AND(B264&gt;=基本情報!$G$18,B264&lt;=基本情報!$J$18),"年末年始休暇",(IF($C264=基本情報!$G$16,"休日",IF($C264=基本情報!$I$16,"休日",""))))))</f>
        <v/>
      </c>
      <c r="E264" s="95"/>
      <c r="F264" s="96"/>
      <c r="G264" s="97"/>
      <c r="H264" s="98"/>
      <c r="I264" s="99"/>
      <c r="J264" s="100"/>
      <c r="K264" s="101"/>
      <c r="L264" s="102"/>
      <c r="M264" s="103"/>
      <c r="N264" s="103"/>
      <c r="O264" s="103"/>
      <c r="P264" s="103"/>
      <c r="Q264" s="110"/>
      <c r="T264" s="106" t="str">
        <f>IF(AND(D264="",G264=プルダウン!$B$4),"振替作業不可",IF(G264=プルダウン!$B$5,IF(J264="","振替作業日未入力",IF(AND(J264-B264&gt;=-28,J264-B264&lt;=28),"","28日以内に変更")),""))</f>
        <v/>
      </c>
      <c r="U264" s="107"/>
      <c r="V264" s="108"/>
    </row>
    <row r="265" spans="2:22">
      <c r="B265" s="34" t="str">
        <f>IF(B264="ー","ー",IF(B264+1&gt;DATE(基本情報!$F$10,基本情報!$H$10,基本情報!$J$10),"ー",IF(MONTH(B264+1)=MONTH(B264),B264+1,"ー")))</f>
        <v>ー</v>
      </c>
      <c r="C265" s="35" t="str">
        <f t="shared" si="11"/>
        <v>ー</v>
      </c>
      <c r="D265" s="94" t="str">
        <f>IF(B265="","",IF(AND(B265&gt;=基本情報!$G$17,B265&lt;=基本情報!$J$17),"夏季休暇",IF(AND(B265&gt;=基本情報!$G$18,B265&lt;=基本情報!$J$18),"年末年始休暇",(IF($C265=基本情報!$G$16,"休日",IF($C265=基本情報!$I$16,"休日",""))))))</f>
        <v/>
      </c>
      <c r="E265" s="95"/>
      <c r="F265" s="96"/>
      <c r="G265" s="97"/>
      <c r="H265" s="98"/>
      <c r="I265" s="99"/>
      <c r="J265" s="100"/>
      <c r="K265" s="101"/>
      <c r="L265" s="102"/>
      <c r="M265" s="103"/>
      <c r="N265" s="103"/>
      <c r="O265" s="103"/>
      <c r="P265" s="103"/>
      <c r="Q265" s="110"/>
      <c r="T265" s="106" t="str">
        <f>IF(AND(D265="",G265=プルダウン!$B$4),"振替作業不可",IF(G265=プルダウン!$B$5,IF(J265="","振替作業日未入力",IF(AND(J265-B265&gt;=-28,J265-B265&lt;=28),"","28日以内に変更")),""))</f>
        <v/>
      </c>
      <c r="U265" s="107"/>
      <c r="V265" s="108"/>
    </row>
    <row r="266" spans="2:22">
      <c r="B266" s="34" t="str">
        <f>IF(B265="ー","ー",IF(B265+1&gt;DATE(基本情報!$F$10,基本情報!$H$10,基本情報!$J$10),"ー",IF(MONTH(B265+1)=MONTH(B265),B265+1,"ー")))</f>
        <v>ー</v>
      </c>
      <c r="C266" s="35" t="str">
        <f t="shared" si="11"/>
        <v>ー</v>
      </c>
      <c r="D266" s="94" t="str">
        <f>IF(B266="","",IF(AND(B266&gt;=基本情報!$G$17,B266&lt;=基本情報!$J$17),"夏季休暇",IF(AND(B266&gt;=基本情報!$G$18,B266&lt;=基本情報!$J$18),"年末年始休暇",(IF($C266=基本情報!$G$16,"休日",IF($C266=基本情報!$I$16,"休日",""))))))</f>
        <v/>
      </c>
      <c r="E266" s="95"/>
      <c r="F266" s="96"/>
      <c r="G266" s="97"/>
      <c r="H266" s="98"/>
      <c r="I266" s="99"/>
      <c r="J266" s="100"/>
      <c r="K266" s="101"/>
      <c r="L266" s="102"/>
      <c r="M266" s="103"/>
      <c r="N266" s="103"/>
      <c r="O266" s="103"/>
      <c r="P266" s="103"/>
      <c r="Q266" s="111"/>
      <c r="T266" s="106" t="str">
        <f>IF(AND(D266="",G266=プルダウン!$B$4),"振替作業不可",IF(G266=プルダウン!$B$5,IF(J266="","振替作業日未入力",IF(AND(J266-B266&gt;=-28,J266-B266&lt;=28),"","28日以内に変更")),""))</f>
        <v/>
      </c>
      <c r="U266" s="107"/>
      <c r="V266" s="108"/>
    </row>
    <row r="267" spans="2:22">
      <c r="B267" s="34" t="str">
        <f>IF(B266="ー","ー",IF(B266+1&gt;DATE(基本情報!$F$10,基本情報!$H$10,基本情報!$J$10),"ー",IF(MONTH(B266+1)=MONTH(B266),B266+1,"ー")))</f>
        <v>ー</v>
      </c>
      <c r="C267" s="35" t="str">
        <f t="shared" si="11"/>
        <v>ー</v>
      </c>
      <c r="D267" s="94" t="str">
        <f>IF(B267="","",IF(AND(B267&gt;=基本情報!$G$17,B267&lt;=基本情報!$J$17),"夏季休暇",IF(AND(B267&gt;=基本情報!$G$18,B267&lt;=基本情報!$J$18),"年末年始休暇",(IF($C267=基本情報!$G$16,"休日",IF($C267=基本情報!$I$16,"休日",""))))))</f>
        <v/>
      </c>
      <c r="E267" s="95"/>
      <c r="F267" s="96"/>
      <c r="G267" s="97"/>
      <c r="H267" s="98"/>
      <c r="I267" s="99"/>
      <c r="J267" s="100"/>
      <c r="K267" s="101"/>
      <c r="L267" s="102"/>
      <c r="M267" s="103"/>
      <c r="N267" s="103"/>
      <c r="O267" s="103"/>
      <c r="P267" s="103"/>
      <c r="Q267" s="109" t="str">
        <f>IF(COUNTIF(B267:B273,"ー")&gt;0,"ー",IF(COUNTIF(G267:G273,プルダウン!$B$6)+COUNTIF(G267:G273,プルダウン!$B$7)+COUNTIF(G267:G273,プルダウン!$B$8)+COUNTIF(G267:G273,プルダウン!$B$9)&gt;0,"ー",IF(COUNTIF(G267:G273,プルダウン!$B$3)+COUNTIF(G267:G273,プルダウン!$B$4)&gt;=2,"○","×")))</f>
        <v>ー</v>
      </c>
      <c r="T267" s="106" t="str">
        <f>IF(AND(D267="",G267=プルダウン!$B$4),"振替作業不可",IF(G267=プルダウン!$B$5,IF(J267="","振替作業日未入力",IF(AND(J267-B267&gt;=-28,J267-B267&lt;=28),"","28日以内に変更")),""))</f>
        <v/>
      </c>
      <c r="U267" s="107"/>
      <c r="V267" s="108"/>
    </row>
    <row r="268" spans="2:22">
      <c r="B268" s="34" t="str">
        <f>IF(B267="ー","ー",IF(B267+1&gt;DATE(基本情報!$F$10,基本情報!$H$10,基本情報!$J$10),"ー",IF(MONTH(B267+1)=MONTH(B267),B267+1,"ー")))</f>
        <v>ー</v>
      </c>
      <c r="C268" s="35" t="str">
        <f t="shared" si="11"/>
        <v>ー</v>
      </c>
      <c r="D268" s="94" t="str">
        <f>IF(B268="","",IF(AND(B268&gt;=基本情報!$G$17,B268&lt;=基本情報!$J$17),"夏季休暇",IF(AND(B268&gt;=基本情報!$G$18,B268&lt;=基本情報!$J$18),"年末年始休暇",(IF($C268=基本情報!$G$16,"休日",IF($C268=基本情報!$I$16,"休日",""))))))</f>
        <v/>
      </c>
      <c r="E268" s="95"/>
      <c r="F268" s="96"/>
      <c r="G268" s="97"/>
      <c r="H268" s="98"/>
      <c r="I268" s="99"/>
      <c r="J268" s="100"/>
      <c r="K268" s="101"/>
      <c r="L268" s="102"/>
      <c r="M268" s="103"/>
      <c r="N268" s="103"/>
      <c r="O268" s="103"/>
      <c r="P268" s="103"/>
      <c r="Q268" s="110"/>
      <c r="T268" s="106" t="str">
        <f>IF(AND(D268="",G268=プルダウン!$B$4),"振替作業不可",IF(G268=プルダウン!$B$5,IF(J268="","振替作業日未入力",IF(AND(J268-B268&gt;=-28,J268-B268&lt;=28),"","28日以内に変更")),""))</f>
        <v/>
      </c>
      <c r="U268" s="107"/>
      <c r="V268" s="108"/>
    </row>
    <row r="269" spans="2:22">
      <c r="B269" s="34" t="str">
        <f>IF(B268="ー","ー",IF(B268+1&gt;DATE(基本情報!$F$10,基本情報!$H$10,基本情報!$J$10),"ー",IF(MONTH(B268+1)=MONTH(B268),B268+1,"ー")))</f>
        <v>ー</v>
      </c>
      <c r="C269" s="35" t="str">
        <f t="shared" si="11"/>
        <v>ー</v>
      </c>
      <c r="D269" s="94" t="str">
        <f>IF(B269="","",IF(AND(B269&gt;=基本情報!$G$17,B269&lt;=基本情報!$J$17),"夏季休暇",IF(AND(B269&gt;=基本情報!$G$18,B269&lt;=基本情報!$J$18),"年末年始休暇",(IF($C269=基本情報!$G$16,"休日",IF($C269=基本情報!$I$16,"休日",""))))))</f>
        <v/>
      </c>
      <c r="E269" s="95"/>
      <c r="F269" s="96"/>
      <c r="G269" s="97"/>
      <c r="H269" s="98"/>
      <c r="I269" s="99"/>
      <c r="J269" s="100"/>
      <c r="K269" s="101"/>
      <c r="L269" s="102"/>
      <c r="M269" s="103"/>
      <c r="N269" s="103"/>
      <c r="O269" s="103"/>
      <c r="P269" s="103"/>
      <c r="Q269" s="110"/>
      <c r="T269" s="106" t="str">
        <f>IF(AND(D269="",G269=プルダウン!$B$4),"振替作業不可",IF(G269=プルダウン!$B$5,IF(J269="","振替作業日未入力",IF(AND(J269-B269&gt;=-28,J269-B269&lt;=28),"","28日以内に変更")),""))</f>
        <v/>
      </c>
      <c r="U269" s="107"/>
      <c r="V269" s="108"/>
    </row>
    <row r="270" spans="2:22">
      <c r="B270" s="34" t="str">
        <f>IF(B269="ー","ー",IF(B269+1&gt;DATE(基本情報!$F$10,基本情報!$H$10,基本情報!$J$10),"ー",IF(MONTH(B269+1)=MONTH(B269),B269+1,"ー")))</f>
        <v>ー</v>
      </c>
      <c r="C270" s="35" t="str">
        <f t="shared" si="11"/>
        <v>ー</v>
      </c>
      <c r="D270" s="94" t="str">
        <f>IF(B270="","",IF(AND(B270&gt;=基本情報!$G$17,B270&lt;=基本情報!$J$17),"夏季休暇",IF(AND(B270&gt;=基本情報!$G$18,B270&lt;=基本情報!$J$18),"年末年始休暇",(IF($C270=基本情報!$G$16,"休日",IF($C270=基本情報!$I$16,"休日",""))))))</f>
        <v/>
      </c>
      <c r="E270" s="95"/>
      <c r="F270" s="96"/>
      <c r="G270" s="97"/>
      <c r="H270" s="98"/>
      <c r="I270" s="99"/>
      <c r="J270" s="100"/>
      <c r="K270" s="101"/>
      <c r="L270" s="102"/>
      <c r="M270" s="103"/>
      <c r="N270" s="103"/>
      <c r="O270" s="103"/>
      <c r="P270" s="103"/>
      <c r="Q270" s="110"/>
      <c r="T270" s="106" t="str">
        <f>IF(AND(D270="",G270=プルダウン!$B$4),"振替作業不可",IF(G270=プルダウン!$B$5,IF(J270="","振替作業日未入力",IF(AND(J270-B270&gt;=-28,J270-B270&lt;=28),"","28日以内に変更")),""))</f>
        <v/>
      </c>
      <c r="U270" s="107"/>
      <c r="V270" s="108"/>
    </row>
    <row r="271" spans="2:22">
      <c r="B271" s="34" t="str">
        <f>IF(B270="ー","ー",IF(B270+1&gt;DATE(基本情報!$F$10,基本情報!$H$10,基本情報!$J$10),"ー",IF(MONTH(B270+1)=MONTH(B270),B270+1,"ー")))</f>
        <v>ー</v>
      </c>
      <c r="C271" s="35" t="str">
        <f t="shared" si="11"/>
        <v>ー</v>
      </c>
      <c r="D271" s="94" t="str">
        <f>IF(B271="","",IF(AND(B271&gt;=基本情報!$G$17,B271&lt;=基本情報!$J$17),"夏季休暇",IF(AND(B271&gt;=基本情報!$G$18,B271&lt;=基本情報!$J$18),"年末年始休暇",(IF($C271=基本情報!$G$16,"休日",IF($C271=基本情報!$I$16,"休日",""))))))</f>
        <v/>
      </c>
      <c r="E271" s="95"/>
      <c r="F271" s="96"/>
      <c r="G271" s="97"/>
      <c r="H271" s="98"/>
      <c r="I271" s="99"/>
      <c r="J271" s="100"/>
      <c r="K271" s="101"/>
      <c r="L271" s="102"/>
      <c r="M271" s="103"/>
      <c r="N271" s="103"/>
      <c r="O271" s="103"/>
      <c r="P271" s="103"/>
      <c r="Q271" s="110"/>
      <c r="T271" s="106" t="str">
        <f>IF(AND(D271="",G271=プルダウン!$B$4),"振替作業不可",IF(G271=プルダウン!$B$5,IF(J271="","振替作業日未入力",IF(AND(J271-B271&gt;=-28,J271-B271&lt;=28),"","28日以内に変更")),""))</f>
        <v/>
      </c>
      <c r="U271" s="107"/>
      <c r="V271" s="108"/>
    </row>
    <row r="272" spans="2:22">
      <c r="B272" s="34" t="str">
        <f>IF(B271="ー","ー",IF(B271+1&gt;DATE(基本情報!$F$10,基本情報!$H$10,基本情報!$J$10),"ー",IF(MONTH(B271+1)=MONTH(B271),B271+1,"ー")))</f>
        <v>ー</v>
      </c>
      <c r="C272" s="35" t="str">
        <f t="shared" si="11"/>
        <v>ー</v>
      </c>
      <c r="D272" s="94" t="str">
        <f>IF(B272="","",IF(AND(B272&gt;=基本情報!$G$17,B272&lt;=基本情報!$J$17),"夏季休暇",IF(AND(B272&gt;=基本情報!$G$18,B272&lt;=基本情報!$J$18),"年末年始休暇",(IF($C272=基本情報!$G$16,"休日",IF($C272=基本情報!$I$16,"休日",""))))))</f>
        <v/>
      </c>
      <c r="E272" s="95"/>
      <c r="F272" s="96"/>
      <c r="G272" s="97"/>
      <c r="H272" s="98"/>
      <c r="I272" s="99"/>
      <c r="J272" s="100"/>
      <c r="K272" s="101"/>
      <c r="L272" s="102"/>
      <c r="M272" s="103"/>
      <c r="N272" s="103"/>
      <c r="O272" s="103"/>
      <c r="P272" s="103"/>
      <c r="Q272" s="110"/>
      <c r="T272" s="106" t="str">
        <f>IF(AND(D272="",G272=プルダウン!$B$4),"振替作業不可",IF(G272=プルダウン!$B$5,IF(J272="","振替作業日未入力",IF(AND(J272-B272&gt;=-28,J272-B272&lt;=28),"","28日以内に変更")),""))</f>
        <v/>
      </c>
      <c r="U272" s="107"/>
      <c r="V272" s="108"/>
    </row>
    <row r="273" spans="2:22">
      <c r="B273" s="34" t="str">
        <f>IF(B272="ー","ー",IF(B272+1&gt;DATE(基本情報!$F$10,基本情報!$H$10,基本情報!$J$10),"ー",IF(MONTH(B272+1)=MONTH(B272),B272+1,"ー")))</f>
        <v>ー</v>
      </c>
      <c r="C273" s="35" t="str">
        <f t="shared" si="11"/>
        <v>ー</v>
      </c>
      <c r="D273" s="94" t="str">
        <f>IF(B273="","",IF(AND(B273&gt;=基本情報!$G$17,B273&lt;=基本情報!$J$17),"夏季休暇",IF(AND(B273&gt;=基本情報!$G$18,B273&lt;=基本情報!$J$18),"年末年始休暇",(IF($C273=基本情報!$G$16,"休日",IF($C273=基本情報!$I$16,"休日",""))))))</f>
        <v/>
      </c>
      <c r="E273" s="95"/>
      <c r="F273" s="96"/>
      <c r="G273" s="97"/>
      <c r="H273" s="98"/>
      <c r="I273" s="99"/>
      <c r="J273" s="100"/>
      <c r="K273" s="101"/>
      <c r="L273" s="102"/>
      <c r="M273" s="103"/>
      <c r="N273" s="103"/>
      <c r="O273" s="103"/>
      <c r="P273" s="103"/>
      <c r="Q273" s="111"/>
      <c r="T273" s="106" t="str">
        <f>IF(AND(D273="",G273=プルダウン!$B$4),"振替作業不可",IF(G273=プルダウン!$B$5,IF(J273="","振替作業日未入力",IF(AND(J273-B273&gt;=-28,J273-B273&lt;=28),"","28日以内に変更")),""))</f>
        <v/>
      </c>
      <c r="U273" s="107"/>
      <c r="V273" s="108"/>
    </row>
    <row r="274" spans="2:22">
      <c r="B274" s="34" t="str">
        <f>IF(B273="ー","ー",IF(B273+1&gt;DATE(基本情報!$F$10,基本情報!$H$10,基本情報!$J$10),"ー",IF(MONTH(B273+1)=MONTH(B273),B273+1,"ー")))</f>
        <v>ー</v>
      </c>
      <c r="C274" s="35" t="str">
        <f t="shared" si="11"/>
        <v>ー</v>
      </c>
      <c r="D274" s="94" t="str">
        <f>IF(B274="","",IF(AND(B274&gt;=基本情報!$G$17,B274&lt;=基本情報!$J$17),"夏季休暇",IF(AND(B274&gt;=基本情報!$G$18,B274&lt;=基本情報!$J$18),"年末年始休暇",(IF($C274=基本情報!$G$16,"休日",IF($C274=基本情報!$I$16,"休日",""))))))</f>
        <v/>
      </c>
      <c r="E274" s="95"/>
      <c r="F274" s="96"/>
      <c r="G274" s="97"/>
      <c r="H274" s="98"/>
      <c r="I274" s="99"/>
      <c r="J274" s="100"/>
      <c r="K274" s="101"/>
      <c r="L274" s="102"/>
      <c r="M274" s="103"/>
      <c r="N274" s="103"/>
      <c r="O274" s="103"/>
      <c r="P274" s="103"/>
      <c r="Q274" s="104" t="s">
        <v>57</v>
      </c>
      <c r="T274" s="106" t="str">
        <f>IF(AND(D274="",G274=プルダウン!$B$4),"振替作業不可",IF(G274=プルダウン!$B$5,IF(J274="","振替作業日未入力",IF(AND(J274-B274&gt;=-28,J274-B274&lt;=28),"","28日以内に変更")),""))</f>
        <v/>
      </c>
      <c r="U274" s="107"/>
      <c r="V274" s="108"/>
    </row>
    <row r="275" spans="2:22">
      <c r="B275" s="34" t="str">
        <f>IF(B274="ー","ー",IF(B274+1&gt;DATE(基本情報!$F$10,基本情報!$H$10,基本情報!$J$10),"ー",IF(MONTH(B274+1)=MONTH(B274),B274+1,"ー")))</f>
        <v>ー</v>
      </c>
      <c r="C275" s="35" t="str">
        <f t="shared" si="11"/>
        <v>ー</v>
      </c>
      <c r="D275" s="94" t="str">
        <f>IF(B275="","",IF(AND(B275&gt;=基本情報!$G$17,B275&lt;=基本情報!$J$17),"夏季休暇",IF(AND(B275&gt;=基本情報!$G$18,B275&lt;=基本情報!$J$18),"年末年始休暇",(IF($C275=基本情報!$G$16,"休日",IF($C275=基本情報!$I$16,"休日",""))))))</f>
        <v/>
      </c>
      <c r="E275" s="95"/>
      <c r="F275" s="96"/>
      <c r="G275" s="97"/>
      <c r="H275" s="98"/>
      <c r="I275" s="99"/>
      <c r="J275" s="100"/>
      <c r="K275" s="101"/>
      <c r="L275" s="102"/>
      <c r="M275" s="103"/>
      <c r="N275" s="103"/>
      <c r="O275" s="103"/>
      <c r="P275" s="103"/>
      <c r="Q275" s="105"/>
      <c r="T275" s="106" t="str">
        <f>IF(AND(D275="",G275=プルダウン!$B$4),"振替作業不可",IF(G275=プルダウン!$B$5,IF(J275="","振替作業日未入力",IF(AND(J275-B275&gt;=-28,J275-B275&lt;=28),"","28日以内に変更")),""))</f>
        <v/>
      </c>
      <c r="U275" s="107"/>
      <c r="V275" s="108"/>
    </row>
    <row r="276" spans="2:22" ht="9.75" customHeight="1"/>
    <row r="277" spans="2:22">
      <c r="E277" s="37" t="s">
        <v>39</v>
      </c>
      <c r="F277" s="38"/>
      <c r="G277" s="38"/>
      <c r="H277" s="38"/>
      <c r="I277" s="38"/>
      <c r="J277" s="39"/>
      <c r="K277" s="39"/>
      <c r="L277" s="40" t="s">
        <v>27</v>
      </c>
      <c r="M277" s="41"/>
      <c r="N277" s="41"/>
      <c r="O277" s="41"/>
      <c r="P277" s="41"/>
      <c r="Q277" s="42"/>
    </row>
    <row r="278" spans="2:22">
      <c r="E278" s="43" t="s">
        <v>31</v>
      </c>
      <c r="F278" s="44" t="s">
        <v>32</v>
      </c>
      <c r="G278" s="44" t="s">
        <v>33</v>
      </c>
      <c r="H278" s="44" t="s">
        <v>34</v>
      </c>
      <c r="I278" s="44" t="s">
        <v>35</v>
      </c>
      <c r="J278" s="45" t="s">
        <v>36</v>
      </c>
      <c r="K278" s="46" t="s">
        <v>37</v>
      </c>
      <c r="L278" s="47" t="s">
        <v>59</v>
      </c>
      <c r="M278" s="48"/>
      <c r="N278" s="47" t="s">
        <v>60</v>
      </c>
      <c r="O278" s="49"/>
      <c r="P278" s="50" t="s">
        <v>67</v>
      </c>
      <c r="Q278" s="51"/>
    </row>
    <row r="279" spans="2:22">
      <c r="E279" s="52">
        <f>COUNTIFS($B239:$B275,"&gt;="&amp;$B$8,$G239:$G275,プルダウン!$B$3)</f>
        <v>0</v>
      </c>
      <c r="F279" s="53">
        <f>COUNTIFS($B239:$B275,"&gt;="&amp;$B$8,$G239:$G275,プルダウン!$B$4)</f>
        <v>0</v>
      </c>
      <c r="G279" s="53">
        <f>COUNTIFS($B239:$B275,"&gt;="&amp;$B$8,$G239:$G275,プルダウン!$B$5)</f>
        <v>0</v>
      </c>
      <c r="H279" s="53">
        <f>COUNTIFS($B239:$B275,"&gt;="&amp;$B$8,$G239:$G275,プルダウン!$B$6)</f>
        <v>0</v>
      </c>
      <c r="I279" s="53">
        <f>COUNTIFS($B239:$B275,"&gt;="&amp;$B$8,$G239:$G275,プルダウン!$B$7)</f>
        <v>0</v>
      </c>
      <c r="J279" s="54">
        <f>COUNTIFS($B239:$B275,"&gt;="&amp;$B$8,$G239:$G275,プルダウン!$B$8)</f>
        <v>0</v>
      </c>
      <c r="K279" s="55">
        <f>COUNTIFS($B239:$B275,"&gt;="&amp;$B$8,$G239:$G275,プルダウン!$B$9)</f>
        <v>0</v>
      </c>
      <c r="L279" s="56">
        <f>COUNTIF(Q239:Q275,"○")+COUNTIF(Q239:Q275,"×")</f>
        <v>0</v>
      </c>
      <c r="M279" s="48"/>
      <c r="N279" s="47">
        <f>COUNTIF(Q239:Q275,"○")</f>
        <v>0</v>
      </c>
      <c r="O279" s="49"/>
      <c r="P279" s="74" t="e">
        <f>N279/L279</f>
        <v>#DIV/0!</v>
      </c>
      <c r="Q279" s="51"/>
    </row>
    <row r="280" spans="2:22">
      <c r="E280" s="57" t="s">
        <v>40</v>
      </c>
      <c r="F280" s="38"/>
      <c r="G280" s="38"/>
      <c r="H280" s="38"/>
      <c r="I280" s="38"/>
      <c r="J280" s="39"/>
      <c r="K280" s="58"/>
      <c r="L280" s="59"/>
      <c r="M280" s="41"/>
      <c r="N280" s="41"/>
      <c r="O280" s="41"/>
      <c r="P280" s="41"/>
      <c r="Q280" s="42"/>
    </row>
    <row r="281" spans="2:22">
      <c r="E281" s="43" t="s">
        <v>31</v>
      </c>
      <c r="F281" s="44" t="s">
        <v>32</v>
      </c>
      <c r="G281" s="44" t="s">
        <v>33</v>
      </c>
      <c r="H281" s="44" t="s">
        <v>34</v>
      </c>
      <c r="I281" s="44" t="s">
        <v>35</v>
      </c>
      <c r="J281" s="45" t="s">
        <v>36</v>
      </c>
      <c r="K281" s="46" t="s">
        <v>37</v>
      </c>
      <c r="L281" s="47" t="s">
        <v>59</v>
      </c>
      <c r="M281" s="48"/>
      <c r="N281" s="47" t="s">
        <v>60</v>
      </c>
      <c r="O281" s="49"/>
      <c r="P281" s="50" t="s">
        <v>67</v>
      </c>
      <c r="Q281" s="51"/>
    </row>
    <row r="282" spans="2:22">
      <c r="E282" s="52">
        <f t="shared" ref="E282:L282" si="12">E279+E235</f>
        <v>10</v>
      </c>
      <c r="F282" s="53">
        <f t="shared" si="12"/>
        <v>5</v>
      </c>
      <c r="G282" s="53">
        <f t="shared" si="12"/>
        <v>5</v>
      </c>
      <c r="H282" s="53">
        <f t="shared" si="12"/>
        <v>0</v>
      </c>
      <c r="I282" s="53">
        <f t="shared" si="12"/>
        <v>3</v>
      </c>
      <c r="J282" s="54">
        <f t="shared" si="12"/>
        <v>0</v>
      </c>
      <c r="K282" s="55">
        <f t="shared" si="12"/>
        <v>0</v>
      </c>
      <c r="L282" s="56">
        <f t="shared" si="12"/>
        <v>6</v>
      </c>
      <c r="M282" s="48"/>
      <c r="N282" s="47">
        <f>N279+N235</f>
        <v>5</v>
      </c>
      <c r="O282" s="49"/>
      <c r="P282" s="74">
        <f>N282/L282</f>
        <v>0.83333333333333337</v>
      </c>
      <c r="Q282" s="51"/>
    </row>
    <row r="283" spans="2:22" ht="9.75" customHeight="1">
      <c r="E283" s="75"/>
      <c r="F283" s="75"/>
      <c r="G283" s="75"/>
      <c r="H283" s="75"/>
      <c r="I283" s="75"/>
      <c r="J283" s="76"/>
      <c r="K283" s="76"/>
      <c r="L283" s="77"/>
      <c r="M283" s="78"/>
      <c r="N283" s="78"/>
      <c r="O283" s="78"/>
      <c r="P283" s="79"/>
      <c r="Q283" s="78"/>
    </row>
    <row r="284" spans="2:22" ht="19.5">
      <c r="B284" s="112">
        <f>EDATE(B237,1)</f>
        <v>45292</v>
      </c>
      <c r="C284" s="112"/>
      <c r="M284" s="113" t="s">
        <v>38</v>
      </c>
      <c r="N284" s="113"/>
      <c r="O284" s="114"/>
      <c r="P284" s="114"/>
      <c r="Q284" s="114"/>
    </row>
    <row r="285" spans="2:22">
      <c r="B285" s="71" t="s">
        <v>24</v>
      </c>
      <c r="C285" s="71" t="s">
        <v>3</v>
      </c>
      <c r="D285" s="115" t="s">
        <v>4</v>
      </c>
      <c r="E285" s="115"/>
      <c r="F285" s="115"/>
      <c r="G285" s="116" t="s">
        <v>5</v>
      </c>
      <c r="H285" s="116"/>
      <c r="I285" s="116"/>
      <c r="J285" s="116" t="s">
        <v>19</v>
      </c>
      <c r="K285" s="116"/>
      <c r="L285" s="116"/>
      <c r="M285" s="116" t="s">
        <v>25</v>
      </c>
      <c r="N285" s="116"/>
      <c r="O285" s="116"/>
      <c r="P285" s="116"/>
      <c r="Q285" s="73" t="s">
        <v>61</v>
      </c>
      <c r="T285" s="87" t="s">
        <v>62</v>
      </c>
      <c r="U285" s="87"/>
      <c r="V285" s="87"/>
    </row>
    <row r="286" spans="2:22">
      <c r="B286" s="34" t="str">
        <f>IF(B284&gt;DATE(基本情報!$F$10,基本情報!$H$10,基本情報!$J$10),"ー",IF(COUNTIF(C239:C275,C239)=COUNTIF(C239:C275,C245),B284,IF(COUNTIF(C239:C275,C239)=0,"",LOOKUP(1,0/(C239:C275=C239),B239:B275))))</f>
        <v>ー</v>
      </c>
      <c r="C286" s="35" t="str">
        <f>IF(B286="ー","ー",$C$10)</f>
        <v>ー</v>
      </c>
      <c r="D286" s="94" t="str">
        <f>IF(B286="","",IF(AND(B286&gt;=基本情報!$G$17,B286&lt;=基本情報!$J$17),"夏季休暇",IF(AND(B286&gt;=基本情報!$G$18,B286&lt;=基本情報!$J$18),"年末年始休暇",(IF($C286=基本情報!$G$16,"休日",IF($C286=基本情報!$I$16,"休日",""))))))</f>
        <v/>
      </c>
      <c r="E286" s="95"/>
      <c r="F286" s="96"/>
      <c r="G286" s="97"/>
      <c r="H286" s="98"/>
      <c r="I286" s="99"/>
      <c r="J286" s="100"/>
      <c r="K286" s="101"/>
      <c r="L286" s="102"/>
      <c r="M286" s="103"/>
      <c r="N286" s="103"/>
      <c r="O286" s="103"/>
      <c r="P286" s="103"/>
      <c r="Q286" s="109" t="str">
        <f>IF(COUNTIF(B286:B292,"ー")&gt;0,"ー",IF(COUNTIF(G286:G292,プルダウン!$B$6)+COUNTIF(G286:G292,プルダウン!$B$7)+COUNTIF(G286:G292,プルダウン!$B$8)+COUNTIF(G286:G292,プルダウン!$B$9)&gt;0,"ー",IF(COUNTIF(G286:G292,プルダウン!$B$3)+COUNTIF(G286:G292,プルダウン!$B$4)&gt;=2,"○","×")))</f>
        <v>ー</v>
      </c>
      <c r="T286" s="106" t="str">
        <f>IF(AND(D286="",G286=プルダウン!$B$4),"振替作業不可",IF(G286=プルダウン!$B$5,IF(J286="","振替作業日未入力",IF(AND(J286-B286&gt;=-28,J286-B286&lt;=28),"","28日以内に変更")),""))</f>
        <v/>
      </c>
      <c r="U286" s="107"/>
      <c r="V286" s="108"/>
    </row>
    <row r="287" spans="2:22">
      <c r="B287" s="34" t="str">
        <f>IF(B286="ー","ー",IF(B286+1&gt;DATE(基本情報!$F$10,基本情報!$H$10,基本情報!$J$10),"ー",B286+1))</f>
        <v>ー</v>
      </c>
      <c r="C287" s="35" t="str">
        <f t="shared" ref="C287:C322" si="13">IFERROR(TEXT(B287,"aaa"),"")</f>
        <v>ー</v>
      </c>
      <c r="D287" s="94" t="str">
        <f>IF(B287="","",IF(AND(B287&gt;=基本情報!$G$17,B287&lt;=基本情報!$J$17),"夏季休暇",IF(AND(B287&gt;=基本情報!$G$18,B287&lt;=基本情報!$J$18),"年末年始休暇",(IF($C287=基本情報!$G$16,"休日",IF($C287=基本情報!$I$16,"休日",""))))))</f>
        <v/>
      </c>
      <c r="E287" s="95"/>
      <c r="F287" s="96"/>
      <c r="G287" s="97"/>
      <c r="H287" s="98"/>
      <c r="I287" s="99"/>
      <c r="J287" s="100"/>
      <c r="K287" s="101"/>
      <c r="L287" s="102"/>
      <c r="M287" s="103"/>
      <c r="N287" s="103"/>
      <c r="O287" s="103"/>
      <c r="P287" s="103"/>
      <c r="Q287" s="110"/>
      <c r="T287" s="106" t="str">
        <f>IF(AND(D287="",G287=プルダウン!$B$4),"振替作業不可",IF(G287=プルダウン!$B$5,IF(J287="","振替作業日未入力",IF(AND(J287-B287&gt;=-28,J287-B287&lt;=28),"","28日以内に変更")),""))</f>
        <v/>
      </c>
      <c r="U287" s="107"/>
      <c r="V287" s="108"/>
    </row>
    <row r="288" spans="2:22">
      <c r="B288" s="34" t="str">
        <f>IF(B287="ー","ー",IF(B287+1&gt;DATE(基本情報!$F$10,基本情報!$H$10,基本情報!$J$10),"ー",B287+1))</f>
        <v>ー</v>
      </c>
      <c r="C288" s="35" t="str">
        <f t="shared" si="13"/>
        <v>ー</v>
      </c>
      <c r="D288" s="94" t="str">
        <f>IF(B288="","",IF(AND(B288&gt;=基本情報!$G$17,B288&lt;=基本情報!$J$17),"夏季休暇",IF(AND(B288&gt;=基本情報!$G$18,B288&lt;=基本情報!$J$18),"年末年始休暇",(IF($C288=基本情報!$G$16,"休日",IF($C288=基本情報!$I$16,"休日",""))))))</f>
        <v/>
      </c>
      <c r="E288" s="95"/>
      <c r="F288" s="96"/>
      <c r="G288" s="97"/>
      <c r="H288" s="98"/>
      <c r="I288" s="99"/>
      <c r="J288" s="100"/>
      <c r="K288" s="101"/>
      <c r="L288" s="102"/>
      <c r="M288" s="103"/>
      <c r="N288" s="103"/>
      <c r="O288" s="103"/>
      <c r="P288" s="103"/>
      <c r="Q288" s="110"/>
      <c r="T288" s="106" t="str">
        <f>IF(AND(D288="",G288=プルダウン!$B$4),"振替作業不可",IF(G288=プルダウン!$B$5,IF(J288="","振替作業日未入力",IF(AND(J288-B288&gt;=-28,J288-B288&lt;=28),"","28日以内に変更")),""))</f>
        <v/>
      </c>
      <c r="U288" s="107"/>
      <c r="V288" s="108"/>
    </row>
    <row r="289" spans="2:22">
      <c r="B289" s="34" t="str">
        <f>IF(B288="ー","ー",IF(B288+1&gt;DATE(基本情報!$F$10,基本情報!$H$10,基本情報!$J$10),"ー",B288+1))</f>
        <v>ー</v>
      </c>
      <c r="C289" s="35" t="str">
        <f t="shared" si="13"/>
        <v>ー</v>
      </c>
      <c r="D289" s="94" t="str">
        <f>IF(B289="","",IF(AND(B289&gt;=基本情報!$G$17,B289&lt;=基本情報!$J$17),"夏季休暇",IF(AND(B289&gt;=基本情報!$G$18,B289&lt;=基本情報!$J$18),"年末年始休暇",(IF($C289=基本情報!$G$16,"休日",IF($C289=基本情報!$I$16,"休日",""))))))</f>
        <v/>
      </c>
      <c r="E289" s="95"/>
      <c r="F289" s="96"/>
      <c r="G289" s="97"/>
      <c r="H289" s="98"/>
      <c r="I289" s="99"/>
      <c r="J289" s="100"/>
      <c r="K289" s="101"/>
      <c r="L289" s="102"/>
      <c r="M289" s="103"/>
      <c r="N289" s="103"/>
      <c r="O289" s="103"/>
      <c r="P289" s="103"/>
      <c r="Q289" s="110"/>
      <c r="T289" s="106" t="str">
        <f>IF(AND(D289="",G289=プルダウン!$B$4),"振替作業不可",IF(G289=プルダウン!$B$5,IF(J289="","振替作業日未入力",IF(AND(J289-B289&gt;=-28,J289-B289&lt;=28),"","28日以内に変更")),""))</f>
        <v/>
      </c>
      <c r="U289" s="107"/>
      <c r="V289" s="108"/>
    </row>
    <row r="290" spans="2:22">
      <c r="B290" s="34" t="str">
        <f>IF(B289="ー","ー",IF(B289+1&gt;DATE(基本情報!$F$10,基本情報!$H$10,基本情報!$J$10),"ー",B289+1))</f>
        <v>ー</v>
      </c>
      <c r="C290" s="35" t="str">
        <f t="shared" si="13"/>
        <v>ー</v>
      </c>
      <c r="D290" s="94" t="str">
        <f>IF(B290="","",IF(AND(B290&gt;=基本情報!$G$17,B290&lt;=基本情報!$J$17),"夏季休暇",IF(AND(B290&gt;=基本情報!$G$18,B290&lt;=基本情報!$J$18),"年末年始休暇",(IF($C290=基本情報!$G$16,"休日",IF($C290=基本情報!$I$16,"休日",""))))))</f>
        <v/>
      </c>
      <c r="E290" s="95"/>
      <c r="F290" s="96"/>
      <c r="G290" s="97"/>
      <c r="H290" s="98"/>
      <c r="I290" s="99"/>
      <c r="J290" s="100"/>
      <c r="K290" s="101"/>
      <c r="L290" s="102"/>
      <c r="M290" s="103"/>
      <c r="N290" s="103"/>
      <c r="O290" s="103"/>
      <c r="P290" s="103"/>
      <c r="Q290" s="110"/>
      <c r="T290" s="106" t="str">
        <f>IF(AND(D290="",G290=プルダウン!$B$4),"振替作業不可",IF(G290=プルダウン!$B$5,IF(J290="","振替作業日未入力",IF(AND(J290-B290&gt;=-28,J290-B290&lt;=28),"","28日以内に変更")),""))</f>
        <v/>
      </c>
      <c r="U290" s="107"/>
      <c r="V290" s="108"/>
    </row>
    <row r="291" spans="2:22">
      <c r="B291" s="34" t="str">
        <f>IF(B290="ー","ー",IF(B290+1&gt;DATE(基本情報!$F$10,基本情報!$H$10,基本情報!$J$10),"ー",B290+1))</f>
        <v>ー</v>
      </c>
      <c r="C291" s="35" t="str">
        <f t="shared" si="13"/>
        <v>ー</v>
      </c>
      <c r="D291" s="94" t="str">
        <f>IF(B291="","",IF(AND(B291&gt;=基本情報!$G$17,B291&lt;=基本情報!$J$17),"夏季休暇",IF(AND(B291&gt;=基本情報!$G$18,B291&lt;=基本情報!$J$18),"年末年始休暇",(IF($C291=基本情報!$G$16,"休日",IF($C291=基本情報!$I$16,"休日",""))))))</f>
        <v/>
      </c>
      <c r="E291" s="95"/>
      <c r="F291" s="96"/>
      <c r="G291" s="97"/>
      <c r="H291" s="98"/>
      <c r="I291" s="99"/>
      <c r="J291" s="100"/>
      <c r="K291" s="101"/>
      <c r="L291" s="102"/>
      <c r="M291" s="103"/>
      <c r="N291" s="103"/>
      <c r="O291" s="103"/>
      <c r="P291" s="103"/>
      <c r="Q291" s="110"/>
      <c r="T291" s="106" t="str">
        <f>IF(AND(D291="",G291=プルダウン!$B$4),"振替作業不可",IF(G291=プルダウン!$B$5,IF(J291="","振替作業日未入力",IF(AND(J291-B291&gt;=-28,J291-B291&lt;=28),"","28日以内に変更")),""))</f>
        <v/>
      </c>
      <c r="U291" s="107"/>
      <c r="V291" s="108"/>
    </row>
    <row r="292" spans="2:22">
      <c r="B292" s="34" t="str">
        <f>IF(B291="ー","ー",IF(B291+1&gt;DATE(基本情報!$F$10,基本情報!$H$10,基本情報!$J$10),"ー",B291+1))</f>
        <v>ー</v>
      </c>
      <c r="C292" s="35" t="str">
        <f t="shared" si="13"/>
        <v>ー</v>
      </c>
      <c r="D292" s="94" t="str">
        <f>IF(B292="","",IF(AND(B292&gt;=基本情報!$G$17,B292&lt;=基本情報!$J$17),"夏季休暇",IF(AND(B292&gt;=基本情報!$G$18,B292&lt;=基本情報!$J$18),"年末年始休暇",(IF($C292=基本情報!$G$16,"休日",IF($C292=基本情報!$I$16,"休日",""))))))</f>
        <v/>
      </c>
      <c r="E292" s="95"/>
      <c r="F292" s="96"/>
      <c r="G292" s="97"/>
      <c r="H292" s="98"/>
      <c r="I292" s="99"/>
      <c r="J292" s="100"/>
      <c r="K292" s="101"/>
      <c r="L292" s="102"/>
      <c r="M292" s="103"/>
      <c r="N292" s="103"/>
      <c r="O292" s="103"/>
      <c r="P292" s="103"/>
      <c r="Q292" s="111"/>
      <c r="T292" s="106" t="str">
        <f>IF(AND(D292="",G292=プルダウン!$B$4),"振替作業不可",IF(G292=プルダウン!$B$5,IF(J292="","振替作業日未入力",IF(AND(J292-B292&gt;=-28,J292-B292&lt;=28),"","28日以内に変更")),""))</f>
        <v/>
      </c>
      <c r="U292" s="107"/>
      <c r="V292" s="108"/>
    </row>
    <row r="293" spans="2:22">
      <c r="B293" s="34" t="str">
        <f>IF(B292="ー","ー",IF(B292+1&gt;DATE(基本情報!$F$10,基本情報!$H$10,基本情報!$J$10),"ー",B292+1))</f>
        <v>ー</v>
      </c>
      <c r="C293" s="35" t="str">
        <f t="shared" si="13"/>
        <v>ー</v>
      </c>
      <c r="D293" s="94" t="str">
        <f>IF(B293="","",IF(AND(B293&gt;=基本情報!$G$17,B293&lt;=基本情報!$J$17),"夏季休暇",IF(AND(B293&gt;=基本情報!$G$18,B293&lt;=基本情報!$J$18),"年末年始休暇",(IF($C293=基本情報!$G$16,"休日",IF($C293=基本情報!$I$16,"休日",""))))))</f>
        <v/>
      </c>
      <c r="E293" s="95"/>
      <c r="F293" s="96"/>
      <c r="G293" s="97"/>
      <c r="H293" s="98"/>
      <c r="I293" s="99"/>
      <c r="J293" s="100"/>
      <c r="K293" s="101"/>
      <c r="L293" s="102"/>
      <c r="M293" s="103"/>
      <c r="N293" s="103"/>
      <c r="O293" s="103"/>
      <c r="P293" s="103"/>
      <c r="Q293" s="109" t="str">
        <f>IF(COUNTIF(B293:B299,"ー")&gt;0,"ー",IF(COUNTIF(G293:G299,プルダウン!$B$6)+COUNTIF(G293:G299,プルダウン!$B$7)+COUNTIF(G293:G299,プルダウン!$B$8)+COUNTIF(G293:G299,プルダウン!$B$9)&gt;0,"ー",IF(COUNTIF(G293:G299,プルダウン!$B$3)+COUNTIF(G293:G299,プルダウン!$B$4)&gt;=2,"○","×")))</f>
        <v>ー</v>
      </c>
      <c r="T293" s="106" t="str">
        <f>IF(AND(D293="",G293=プルダウン!$B$4),"振替作業不可",IF(G293=プルダウン!$B$5,IF(J293="","振替作業日未入力",IF(AND(J293-B293&gt;=-28,J293-B293&lt;=28),"","28日以内に変更")),""))</f>
        <v/>
      </c>
      <c r="U293" s="107"/>
      <c r="V293" s="108"/>
    </row>
    <row r="294" spans="2:22">
      <c r="B294" s="34" t="str">
        <f>IF(B293="ー","ー",IF(B293+1&gt;DATE(基本情報!$F$10,基本情報!$H$10,基本情報!$J$10),"ー",IF(MONTH(B293+1)=MONTH(B293),B293+1,"ー")))</f>
        <v>ー</v>
      </c>
      <c r="C294" s="35" t="str">
        <f t="shared" si="13"/>
        <v>ー</v>
      </c>
      <c r="D294" s="94" t="str">
        <f>IF(B294="","",IF(AND(B294&gt;=基本情報!$G$17,B294&lt;=基本情報!$J$17),"夏季休暇",IF(AND(B294&gt;=基本情報!$G$18,B294&lt;=基本情報!$J$18),"年末年始休暇",(IF($C294=基本情報!$G$16,"休日",IF($C294=基本情報!$I$16,"休日",""))))))</f>
        <v/>
      </c>
      <c r="E294" s="95"/>
      <c r="F294" s="96"/>
      <c r="G294" s="97"/>
      <c r="H294" s="98"/>
      <c r="I294" s="99"/>
      <c r="J294" s="100"/>
      <c r="K294" s="101"/>
      <c r="L294" s="102"/>
      <c r="M294" s="103"/>
      <c r="N294" s="103"/>
      <c r="O294" s="103"/>
      <c r="P294" s="103"/>
      <c r="Q294" s="110"/>
      <c r="T294" s="106" t="str">
        <f>IF(AND(D294="",G294=プルダウン!$B$4),"振替作業不可",IF(G294=プルダウン!$B$5,IF(J294="","振替作業日未入力",IF(AND(J294-B294&gt;=-28,J294-B294&lt;=28),"","28日以内に変更")),""))</f>
        <v/>
      </c>
      <c r="U294" s="107"/>
      <c r="V294" s="108"/>
    </row>
    <row r="295" spans="2:22">
      <c r="B295" s="34" t="str">
        <f>IF(B294="ー","ー",IF(B294+1&gt;DATE(基本情報!$F$10,基本情報!$H$10,基本情報!$J$10),"ー",IF(MONTH(B294+1)=MONTH(B294),B294+1,"ー")))</f>
        <v>ー</v>
      </c>
      <c r="C295" s="35" t="str">
        <f t="shared" si="13"/>
        <v>ー</v>
      </c>
      <c r="D295" s="94" t="str">
        <f>IF(B295="","",IF(AND(B295&gt;=基本情報!$G$17,B295&lt;=基本情報!$J$17),"夏季休暇",IF(AND(B295&gt;=基本情報!$G$18,B295&lt;=基本情報!$J$18),"年末年始休暇",(IF($C295=基本情報!$G$16,"休日",IF($C295=基本情報!$I$16,"休日",""))))))</f>
        <v/>
      </c>
      <c r="E295" s="95"/>
      <c r="F295" s="96"/>
      <c r="G295" s="97"/>
      <c r="H295" s="98"/>
      <c r="I295" s="99"/>
      <c r="J295" s="100"/>
      <c r="K295" s="101"/>
      <c r="L295" s="102"/>
      <c r="M295" s="103"/>
      <c r="N295" s="103"/>
      <c r="O295" s="103"/>
      <c r="P295" s="103"/>
      <c r="Q295" s="110"/>
      <c r="T295" s="106" t="str">
        <f>IF(AND(D295="",G295=プルダウン!$B$4),"振替作業不可",IF(G295=プルダウン!$B$5,IF(J295="","振替作業日未入力",IF(AND(J295-B295&gt;=-28,J295-B295&lt;=28),"","28日以内に変更")),""))</f>
        <v/>
      </c>
      <c r="U295" s="107"/>
      <c r="V295" s="108"/>
    </row>
    <row r="296" spans="2:22">
      <c r="B296" s="34" t="str">
        <f>IF(B295="ー","ー",IF(B295+1&gt;DATE(基本情報!$F$10,基本情報!$H$10,基本情報!$J$10),"ー",IF(MONTH(B295+1)=MONTH(B295),B295+1,"ー")))</f>
        <v>ー</v>
      </c>
      <c r="C296" s="35" t="str">
        <f t="shared" si="13"/>
        <v>ー</v>
      </c>
      <c r="D296" s="94" t="str">
        <f>IF(B296="","",IF(AND(B296&gt;=基本情報!$G$17,B296&lt;=基本情報!$J$17),"夏季休暇",IF(AND(B296&gt;=基本情報!$G$18,B296&lt;=基本情報!$J$18),"年末年始休暇",(IF($C296=基本情報!$G$16,"休日",IF($C296=基本情報!$I$16,"休日",""))))))</f>
        <v/>
      </c>
      <c r="E296" s="95"/>
      <c r="F296" s="96"/>
      <c r="G296" s="97"/>
      <c r="H296" s="98"/>
      <c r="I296" s="99"/>
      <c r="J296" s="100"/>
      <c r="K296" s="101"/>
      <c r="L296" s="102"/>
      <c r="M296" s="103"/>
      <c r="N296" s="103"/>
      <c r="O296" s="103"/>
      <c r="P296" s="103"/>
      <c r="Q296" s="110"/>
      <c r="T296" s="106" t="str">
        <f>IF(AND(D296="",G296=プルダウン!$B$4),"振替作業不可",IF(G296=プルダウン!$B$5,IF(J296="","振替作業日未入力",IF(AND(J296-B296&gt;=-28,J296-B296&lt;=28),"","28日以内に変更")),""))</f>
        <v/>
      </c>
      <c r="U296" s="107"/>
      <c r="V296" s="108"/>
    </row>
    <row r="297" spans="2:22">
      <c r="B297" s="34" t="str">
        <f>IF(B296="ー","ー",IF(B296+1&gt;DATE(基本情報!$F$10,基本情報!$H$10,基本情報!$J$10),"ー",IF(MONTH(B296+1)=MONTH(B296),B296+1,"ー")))</f>
        <v>ー</v>
      </c>
      <c r="C297" s="35" t="str">
        <f t="shared" si="13"/>
        <v>ー</v>
      </c>
      <c r="D297" s="94" t="str">
        <f>IF(B297="","",IF(AND(B297&gt;=基本情報!$G$17,B297&lt;=基本情報!$J$17),"夏季休暇",IF(AND(B297&gt;=基本情報!$G$18,B297&lt;=基本情報!$J$18),"年末年始休暇",(IF($C297=基本情報!$G$16,"休日",IF($C297=基本情報!$I$16,"休日",""))))))</f>
        <v/>
      </c>
      <c r="E297" s="95"/>
      <c r="F297" s="96"/>
      <c r="G297" s="97"/>
      <c r="H297" s="98"/>
      <c r="I297" s="99"/>
      <c r="J297" s="100"/>
      <c r="K297" s="101"/>
      <c r="L297" s="102"/>
      <c r="M297" s="103"/>
      <c r="N297" s="103"/>
      <c r="O297" s="103"/>
      <c r="P297" s="103"/>
      <c r="Q297" s="110"/>
      <c r="T297" s="106" t="str">
        <f>IF(AND(D297="",G297=プルダウン!$B$4),"振替作業不可",IF(G297=プルダウン!$B$5,IF(J297="","振替作業日未入力",IF(AND(J297-B297&gt;=-28,J297-B297&lt;=28),"","28日以内に変更")),""))</f>
        <v/>
      </c>
      <c r="U297" s="107"/>
      <c r="V297" s="108"/>
    </row>
    <row r="298" spans="2:22">
      <c r="B298" s="34" t="str">
        <f>IF(B297="ー","ー",IF(B297+1&gt;DATE(基本情報!$F$10,基本情報!$H$10,基本情報!$J$10),"ー",IF(MONTH(B297+1)=MONTH(B297),B297+1,"ー")))</f>
        <v>ー</v>
      </c>
      <c r="C298" s="35" t="str">
        <f t="shared" si="13"/>
        <v>ー</v>
      </c>
      <c r="D298" s="94" t="str">
        <f>IF(B298="","",IF(AND(B298&gt;=基本情報!$G$17,B298&lt;=基本情報!$J$17),"夏季休暇",IF(AND(B298&gt;=基本情報!$G$18,B298&lt;=基本情報!$J$18),"年末年始休暇",(IF($C298=基本情報!$G$16,"休日",IF($C298=基本情報!$I$16,"休日",""))))))</f>
        <v/>
      </c>
      <c r="E298" s="95"/>
      <c r="F298" s="96"/>
      <c r="G298" s="97"/>
      <c r="H298" s="98"/>
      <c r="I298" s="99"/>
      <c r="J298" s="100"/>
      <c r="K298" s="101"/>
      <c r="L298" s="102"/>
      <c r="M298" s="103"/>
      <c r="N298" s="103"/>
      <c r="O298" s="103"/>
      <c r="P298" s="103"/>
      <c r="Q298" s="110"/>
      <c r="T298" s="106" t="str">
        <f>IF(AND(D298="",G298=プルダウン!$B$4),"振替作業不可",IF(G298=プルダウン!$B$5,IF(J298="","振替作業日未入力",IF(AND(J298-B298&gt;=-28,J298-B298&lt;=28),"","28日以内に変更")),""))</f>
        <v/>
      </c>
      <c r="U298" s="107"/>
      <c r="V298" s="108"/>
    </row>
    <row r="299" spans="2:22">
      <c r="B299" s="34" t="str">
        <f>IF(B298="ー","ー",IF(B298+1&gt;DATE(基本情報!$F$10,基本情報!$H$10,基本情報!$J$10),"ー",IF(MONTH(B298+1)=MONTH(B298),B298+1,"ー")))</f>
        <v>ー</v>
      </c>
      <c r="C299" s="35" t="str">
        <f t="shared" si="13"/>
        <v>ー</v>
      </c>
      <c r="D299" s="94" t="str">
        <f>IF(B299="","",IF(AND(B299&gt;=基本情報!$G$17,B299&lt;=基本情報!$J$17),"夏季休暇",IF(AND(B299&gt;=基本情報!$G$18,B299&lt;=基本情報!$J$18),"年末年始休暇",(IF($C299=基本情報!$G$16,"休日",IF($C299=基本情報!$I$16,"休日",""))))))</f>
        <v/>
      </c>
      <c r="E299" s="95"/>
      <c r="F299" s="96"/>
      <c r="G299" s="97"/>
      <c r="H299" s="98"/>
      <c r="I299" s="99"/>
      <c r="J299" s="100"/>
      <c r="K299" s="101"/>
      <c r="L299" s="102"/>
      <c r="M299" s="103"/>
      <c r="N299" s="103"/>
      <c r="O299" s="103"/>
      <c r="P299" s="103"/>
      <c r="Q299" s="111"/>
      <c r="T299" s="106" t="str">
        <f>IF(AND(D299="",G299=プルダウン!$B$4),"振替作業不可",IF(G299=プルダウン!$B$5,IF(J299="","振替作業日未入力",IF(AND(J299-B299&gt;=-28,J299-B299&lt;=28),"","28日以内に変更")),""))</f>
        <v/>
      </c>
      <c r="U299" s="107"/>
      <c r="V299" s="108"/>
    </row>
    <row r="300" spans="2:22">
      <c r="B300" s="34" t="str">
        <f>IF(B299="ー","ー",IF(B299+1&gt;DATE(基本情報!$F$10,基本情報!$H$10,基本情報!$J$10),"ー",IF(MONTH(B299+1)=MONTH(B299),B299+1,"ー")))</f>
        <v>ー</v>
      </c>
      <c r="C300" s="35" t="str">
        <f t="shared" si="13"/>
        <v>ー</v>
      </c>
      <c r="D300" s="94" t="str">
        <f>IF(B300="","",IF(AND(B300&gt;=基本情報!$G$17,B300&lt;=基本情報!$J$17),"夏季休暇",IF(AND(B300&gt;=基本情報!$G$18,B300&lt;=基本情報!$J$18),"年末年始休暇",(IF($C300=基本情報!$G$16,"休日",IF($C300=基本情報!$I$16,"休日",""))))))</f>
        <v/>
      </c>
      <c r="E300" s="95"/>
      <c r="F300" s="96"/>
      <c r="G300" s="97"/>
      <c r="H300" s="98"/>
      <c r="I300" s="99"/>
      <c r="J300" s="100"/>
      <c r="K300" s="101"/>
      <c r="L300" s="102"/>
      <c r="M300" s="103"/>
      <c r="N300" s="103"/>
      <c r="O300" s="103"/>
      <c r="P300" s="103"/>
      <c r="Q300" s="109" t="str">
        <f>IF(COUNTIF(B300:B306,"ー")&gt;0,"ー",IF(COUNTIF(G300:G306,プルダウン!$B$6)+COUNTIF(G300:G306,プルダウン!$B$7)+COUNTIF(G300:G306,プルダウン!$B$8)+COUNTIF(G300:G306,プルダウン!$B$9)&gt;0,"ー",IF(COUNTIF(G300:G306,プルダウン!$B$3)+COUNTIF(G300:G306,プルダウン!$B$4)&gt;=2,"○","×")))</f>
        <v>ー</v>
      </c>
      <c r="T300" s="106" t="str">
        <f>IF(AND(D300="",G300=プルダウン!$B$4),"振替作業不可",IF(G300=プルダウン!$B$5,IF(J300="","振替作業日未入力",IF(AND(J300-B300&gt;=-28,J300-B300&lt;=28),"","28日以内に変更")),""))</f>
        <v/>
      </c>
      <c r="U300" s="107"/>
      <c r="V300" s="108"/>
    </row>
    <row r="301" spans="2:22">
      <c r="B301" s="34" t="str">
        <f>IF(B300="ー","ー",IF(B300+1&gt;DATE(基本情報!$F$10,基本情報!$H$10,基本情報!$J$10),"ー",IF(MONTH(B300+1)=MONTH(B300),B300+1,"ー")))</f>
        <v>ー</v>
      </c>
      <c r="C301" s="35" t="str">
        <f t="shared" si="13"/>
        <v>ー</v>
      </c>
      <c r="D301" s="94" t="str">
        <f>IF(B301="","",IF(AND(B301&gt;=基本情報!$G$17,B301&lt;=基本情報!$J$17),"夏季休暇",IF(AND(B301&gt;=基本情報!$G$18,B301&lt;=基本情報!$J$18),"年末年始休暇",(IF($C301=基本情報!$G$16,"休日",IF($C301=基本情報!$I$16,"休日",""))))))</f>
        <v/>
      </c>
      <c r="E301" s="95"/>
      <c r="F301" s="96"/>
      <c r="G301" s="97"/>
      <c r="H301" s="98"/>
      <c r="I301" s="99"/>
      <c r="J301" s="100"/>
      <c r="K301" s="101"/>
      <c r="L301" s="102"/>
      <c r="M301" s="103"/>
      <c r="N301" s="103"/>
      <c r="O301" s="103"/>
      <c r="P301" s="103"/>
      <c r="Q301" s="110"/>
      <c r="T301" s="106" t="str">
        <f>IF(AND(D301="",G301=プルダウン!$B$4),"振替作業不可",IF(G301=プルダウン!$B$5,IF(J301="","振替作業日未入力",IF(AND(J301-B301&gt;=-28,J301-B301&lt;=28),"","28日以内に変更")),""))</f>
        <v/>
      </c>
      <c r="U301" s="107"/>
      <c r="V301" s="108"/>
    </row>
    <row r="302" spans="2:22">
      <c r="B302" s="34" t="str">
        <f>IF(B301="ー","ー",IF(B301+1&gt;DATE(基本情報!$F$10,基本情報!$H$10,基本情報!$J$10),"ー",IF(MONTH(B301+1)=MONTH(B301),B301+1,"ー")))</f>
        <v>ー</v>
      </c>
      <c r="C302" s="35" t="str">
        <f t="shared" si="13"/>
        <v>ー</v>
      </c>
      <c r="D302" s="94" t="str">
        <f>IF(B302="","",IF(AND(B302&gt;=基本情報!$G$17,B302&lt;=基本情報!$J$17),"夏季休暇",IF(AND(B302&gt;=基本情報!$G$18,B302&lt;=基本情報!$J$18),"年末年始休暇",(IF($C302=基本情報!$G$16,"休日",IF($C302=基本情報!$I$16,"休日",""))))))</f>
        <v/>
      </c>
      <c r="E302" s="95"/>
      <c r="F302" s="96"/>
      <c r="G302" s="97"/>
      <c r="H302" s="98"/>
      <c r="I302" s="99"/>
      <c r="J302" s="100"/>
      <c r="K302" s="101"/>
      <c r="L302" s="102"/>
      <c r="M302" s="103"/>
      <c r="N302" s="103"/>
      <c r="O302" s="103"/>
      <c r="P302" s="103"/>
      <c r="Q302" s="110"/>
      <c r="T302" s="106" t="str">
        <f>IF(AND(D302="",G302=プルダウン!$B$4),"振替作業不可",IF(G302=プルダウン!$B$5,IF(J302="","振替作業日未入力",IF(AND(J302-B302&gt;=-28,J302-B302&lt;=28),"","28日以内に変更")),""))</f>
        <v/>
      </c>
      <c r="U302" s="107"/>
      <c r="V302" s="108"/>
    </row>
    <row r="303" spans="2:22">
      <c r="B303" s="34" t="str">
        <f>IF(B302="ー","ー",IF(B302+1&gt;DATE(基本情報!$F$10,基本情報!$H$10,基本情報!$J$10),"ー",IF(MONTH(B302+1)=MONTH(B302),B302+1,"ー")))</f>
        <v>ー</v>
      </c>
      <c r="C303" s="35" t="str">
        <f t="shared" si="13"/>
        <v>ー</v>
      </c>
      <c r="D303" s="94" t="str">
        <f>IF(B303="","",IF(AND(B303&gt;=基本情報!$G$17,B303&lt;=基本情報!$J$17),"夏季休暇",IF(AND(B303&gt;=基本情報!$G$18,B303&lt;=基本情報!$J$18),"年末年始休暇",(IF($C303=基本情報!$G$16,"休日",IF($C303=基本情報!$I$16,"休日",""))))))</f>
        <v/>
      </c>
      <c r="E303" s="95"/>
      <c r="F303" s="96"/>
      <c r="G303" s="97"/>
      <c r="H303" s="98"/>
      <c r="I303" s="99"/>
      <c r="J303" s="100"/>
      <c r="K303" s="101"/>
      <c r="L303" s="102"/>
      <c r="M303" s="103"/>
      <c r="N303" s="103"/>
      <c r="O303" s="103"/>
      <c r="P303" s="103"/>
      <c r="Q303" s="110"/>
      <c r="T303" s="106" t="str">
        <f>IF(AND(D303="",G303=プルダウン!$B$4),"振替作業不可",IF(G303=プルダウン!$B$5,IF(J303="","振替作業日未入力",IF(AND(J303-B303&gt;=-28,J303-B303&lt;=28),"","28日以内に変更")),""))</f>
        <v/>
      </c>
      <c r="U303" s="107"/>
      <c r="V303" s="108"/>
    </row>
    <row r="304" spans="2:22">
      <c r="B304" s="34" t="str">
        <f>IF(B303="ー","ー",IF(B303+1&gt;DATE(基本情報!$F$10,基本情報!$H$10,基本情報!$J$10),"ー",IF(MONTH(B303+1)=MONTH(B303),B303+1,"ー")))</f>
        <v>ー</v>
      </c>
      <c r="C304" s="35" t="str">
        <f t="shared" si="13"/>
        <v>ー</v>
      </c>
      <c r="D304" s="94" t="str">
        <f>IF(B304="","",IF(AND(B304&gt;=基本情報!$G$17,B304&lt;=基本情報!$J$17),"夏季休暇",IF(AND(B304&gt;=基本情報!$G$18,B304&lt;=基本情報!$J$18),"年末年始休暇",(IF($C304=基本情報!$G$16,"休日",IF($C304=基本情報!$I$16,"休日",""))))))</f>
        <v/>
      </c>
      <c r="E304" s="95"/>
      <c r="F304" s="96"/>
      <c r="G304" s="97"/>
      <c r="H304" s="98"/>
      <c r="I304" s="99"/>
      <c r="J304" s="100"/>
      <c r="K304" s="101"/>
      <c r="L304" s="102"/>
      <c r="M304" s="103"/>
      <c r="N304" s="103"/>
      <c r="O304" s="103"/>
      <c r="P304" s="103"/>
      <c r="Q304" s="110"/>
      <c r="T304" s="106" t="str">
        <f>IF(AND(D304="",G304=プルダウン!$B$4),"振替作業不可",IF(G304=プルダウン!$B$5,IF(J304="","振替作業日未入力",IF(AND(J304-B304&gt;=-28,J304-B304&lt;=28),"","28日以内に変更")),""))</f>
        <v/>
      </c>
      <c r="U304" s="107"/>
      <c r="V304" s="108"/>
    </row>
    <row r="305" spans="2:22">
      <c r="B305" s="34" t="str">
        <f>IF(B304="ー","ー",IF(B304+1&gt;DATE(基本情報!$F$10,基本情報!$H$10,基本情報!$J$10),"ー",IF(MONTH(B304+1)=MONTH(B304),B304+1,"ー")))</f>
        <v>ー</v>
      </c>
      <c r="C305" s="35" t="str">
        <f t="shared" si="13"/>
        <v>ー</v>
      </c>
      <c r="D305" s="94" t="str">
        <f>IF(B305="","",IF(AND(B305&gt;=基本情報!$G$17,B305&lt;=基本情報!$J$17),"夏季休暇",IF(AND(B305&gt;=基本情報!$G$18,B305&lt;=基本情報!$J$18),"年末年始休暇",(IF($C305=基本情報!$G$16,"休日",IF($C305=基本情報!$I$16,"休日",""))))))</f>
        <v/>
      </c>
      <c r="E305" s="95"/>
      <c r="F305" s="96"/>
      <c r="G305" s="97"/>
      <c r="H305" s="98"/>
      <c r="I305" s="99"/>
      <c r="J305" s="100"/>
      <c r="K305" s="101"/>
      <c r="L305" s="102"/>
      <c r="M305" s="103"/>
      <c r="N305" s="103"/>
      <c r="O305" s="103"/>
      <c r="P305" s="103"/>
      <c r="Q305" s="110"/>
      <c r="T305" s="106" t="str">
        <f>IF(AND(D305="",G305=プルダウン!$B$4),"振替作業不可",IF(G305=プルダウン!$B$5,IF(J305="","振替作業日未入力",IF(AND(J305-B305&gt;=-28,J305-B305&lt;=28),"","28日以内に変更")),""))</f>
        <v/>
      </c>
      <c r="U305" s="107"/>
      <c r="V305" s="108"/>
    </row>
    <row r="306" spans="2:22">
      <c r="B306" s="34" t="str">
        <f>IF(B305="ー","ー",IF(B305+1&gt;DATE(基本情報!$F$10,基本情報!$H$10,基本情報!$J$10),"ー",IF(MONTH(B305+1)=MONTH(B305),B305+1,"ー")))</f>
        <v>ー</v>
      </c>
      <c r="C306" s="35" t="str">
        <f t="shared" si="13"/>
        <v>ー</v>
      </c>
      <c r="D306" s="94" t="str">
        <f>IF(B306="","",IF(AND(B306&gt;=基本情報!$G$17,B306&lt;=基本情報!$J$17),"夏季休暇",IF(AND(B306&gt;=基本情報!$G$18,B306&lt;=基本情報!$J$18),"年末年始休暇",(IF($C306=基本情報!$G$16,"休日",IF($C306=基本情報!$I$16,"休日",""))))))</f>
        <v/>
      </c>
      <c r="E306" s="95"/>
      <c r="F306" s="96"/>
      <c r="G306" s="97"/>
      <c r="H306" s="98"/>
      <c r="I306" s="99"/>
      <c r="J306" s="100"/>
      <c r="K306" s="101"/>
      <c r="L306" s="102"/>
      <c r="M306" s="103"/>
      <c r="N306" s="103"/>
      <c r="O306" s="103"/>
      <c r="P306" s="103"/>
      <c r="Q306" s="111"/>
      <c r="T306" s="106" t="str">
        <f>IF(AND(D306="",G306=プルダウン!$B$4),"振替作業不可",IF(G306=プルダウン!$B$5,IF(J306="","振替作業日未入力",IF(AND(J306-B306&gt;=-28,J306-B306&lt;=28),"","28日以内に変更")),""))</f>
        <v/>
      </c>
      <c r="U306" s="107"/>
      <c r="V306" s="108"/>
    </row>
    <row r="307" spans="2:22">
      <c r="B307" s="34" t="str">
        <f>IF(B306="ー","ー",IF(B306+1&gt;DATE(基本情報!$F$10,基本情報!$H$10,基本情報!$J$10),"ー",IF(MONTH(B306+1)=MONTH(B306),B306+1,"ー")))</f>
        <v>ー</v>
      </c>
      <c r="C307" s="35" t="str">
        <f t="shared" si="13"/>
        <v>ー</v>
      </c>
      <c r="D307" s="94" t="str">
        <f>IF(B307="","",IF(AND(B307&gt;=基本情報!$G$17,B307&lt;=基本情報!$J$17),"夏季休暇",IF(AND(B307&gt;=基本情報!$G$18,B307&lt;=基本情報!$J$18),"年末年始休暇",(IF($C307=基本情報!$G$16,"休日",IF($C307=基本情報!$I$16,"休日",""))))))</f>
        <v/>
      </c>
      <c r="E307" s="95"/>
      <c r="F307" s="96"/>
      <c r="G307" s="97"/>
      <c r="H307" s="98"/>
      <c r="I307" s="99"/>
      <c r="J307" s="100"/>
      <c r="K307" s="101"/>
      <c r="L307" s="102"/>
      <c r="M307" s="103"/>
      <c r="N307" s="103"/>
      <c r="O307" s="103"/>
      <c r="P307" s="103"/>
      <c r="Q307" s="109" t="str">
        <f>IF(COUNTIF(B307:B313,"ー")&gt;0,"ー",IF(COUNTIF(G307:G313,プルダウン!$B$6)+COUNTIF(G307:G313,プルダウン!$B$7)+COUNTIF(G307:G313,プルダウン!$B$8)+COUNTIF(G307:G313,プルダウン!$B$9)&gt;0,"ー",IF(COUNTIF(G307:G313,プルダウン!$B$3)+COUNTIF(G307:G313,プルダウン!$B$4)&gt;=2,"○","×")))</f>
        <v>ー</v>
      </c>
      <c r="T307" s="106" t="str">
        <f>IF(AND(D307="",G307=プルダウン!$B$4),"振替作業不可",IF(G307=プルダウン!$B$5,IF(J307="","振替作業日未入力",IF(AND(J307-B307&gt;=-28,J307-B307&lt;=28),"","28日以内に変更")),""))</f>
        <v/>
      </c>
      <c r="U307" s="107"/>
      <c r="V307" s="108"/>
    </row>
    <row r="308" spans="2:22">
      <c r="B308" s="34" t="str">
        <f>IF(B307="ー","ー",IF(B307+1&gt;DATE(基本情報!$F$10,基本情報!$H$10,基本情報!$J$10),"ー",IF(MONTH(B307+1)=MONTH(B307),B307+1,"ー")))</f>
        <v>ー</v>
      </c>
      <c r="C308" s="35" t="str">
        <f t="shared" si="13"/>
        <v>ー</v>
      </c>
      <c r="D308" s="94" t="str">
        <f>IF(B308="","",IF(AND(B308&gt;=基本情報!$G$17,B308&lt;=基本情報!$J$17),"夏季休暇",IF(AND(B308&gt;=基本情報!$G$18,B308&lt;=基本情報!$J$18),"年末年始休暇",(IF($C308=基本情報!$G$16,"休日",IF($C308=基本情報!$I$16,"休日",""))))))</f>
        <v/>
      </c>
      <c r="E308" s="95"/>
      <c r="F308" s="96"/>
      <c r="G308" s="97"/>
      <c r="H308" s="98"/>
      <c r="I308" s="99"/>
      <c r="J308" s="100"/>
      <c r="K308" s="101"/>
      <c r="L308" s="102"/>
      <c r="M308" s="103"/>
      <c r="N308" s="103"/>
      <c r="O308" s="103"/>
      <c r="P308" s="103"/>
      <c r="Q308" s="110"/>
      <c r="T308" s="106" t="str">
        <f>IF(AND(D308="",G308=プルダウン!$B$4),"振替作業不可",IF(G308=プルダウン!$B$5,IF(J308="","振替作業日未入力",IF(AND(J308-B308&gt;=-28,J308-B308&lt;=28),"","28日以内に変更")),""))</f>
        <v/>
      </c>
      <c r="U308" s="107"/>
      <c r="V308" s="108"/>
    </row>
    <row r="309" spans="2:22">
      <c r="B309" s="34" t="str">
        <f>IF(B308="ー","ー",IF(B308+1&gt;DATE(基本情報!$F$10,基本情報!$H$10,基本情報!$J$10),"ー",IF(MONTH(B308+1)=MONTH(B308),B308+1,"ー")))</f>
        <v>ー</v>
      </c>
      <c r="C309" s="35" t="str">
        <f t="shared" si="13"/>
        <v>ー</v>
      </c>
      <c r="D309" s="94" t="str">
        <f>IF(B309="","",IF(AND(B309&gt;=基本情報!$G$17,B309&lt;=基本情報!$J$17),"夏季休暇",IF(AND(B309&gt;=基本情報!$G$18,B309&lt;=基本情報!$J$18),"年末年始休暇",(IF($C309=基本情報!$G$16,"休日",IF($C309=基本情報!$I$16,"休日",""))))))</f>
        <v/>
      </c>
      <c r="E309" s="95"/>
      <c r="F309" s="96"/>
      <c r="G309" s="97"/>
      <c r="H309" s="98"/>
      <c r="I309" s="99"/>
      <c r="J309" s="100"/>
      <c r="K309" s="101"/>
      <c r="L309" s="102"/>
      <c r="M309" s="103"/>
      <c r="N309" s="103"/>
      <c r="O309" s="103"/>
      <c r="P309" s="103"/>
      <c r="Q309" s="110"/>
      <c r="T309" s="106" t="str">
        <f>IF(AND(D309="",G309=プルダウン!$B$4),"振替作業不可",IF(G309=プルダウン!$B$5,IF(J309="","振替作業日未入力",IF(AND(J309-B309&gt;=-28,J309-B309&lt;=28),"","28日以内に変更")),""))</f>
        <v/>
      </c>
      <c r="U309" s="107"/>
      <c r="V309" s="108"/>
    </row>
    <row r="310" spans="2:22">
      <c r="B310" s="34" t="str">
        <f>IF(B309="ー","ー",IF(B309+1&gt;DATE(基本情報!$F$10,基本情報!$H$10,基本情報!$J$10),"ー",IF(MONTH(B309+1)=MONTH(B309),B309+1,"ー")))</f>
        <v>ー</v>
      </c>
      <c r="C310" s="35" t="str">
        <f t="shared" si="13"/>
        <v>ー</v>
      </c>
      <c r="D310" s="94" t="str">
        <f>IF(B310="","",IF(AND(B310&gt;=基本情報!$G$17,B310&lt;=基本情報!$J$17),"夏季休暇",IF(AND(B310&gt;=基本情報!$G$18,B310&lt;=基本情報!$J$18),"年末年始休暇",(IF($C310=基本情報!$G$16,"休日",IF($C310=基本情報!$I$16,"休日",""))))))</f>
        <v/>
      </c>
      <c r="E310" s="95"/>
      <c r="F310" s="96"/>
      <c r="G310" s="97"/>
      <c r="H310" s="98"/>
      <c r="I310" s="99"/>
      <c r="J310" s="100"/>
      <c r="K310" s="101"/>
      <c r="L310" s="102"/>
      <c r="M310" s="103"/>
      <c r="N310" s="103"/>
      <c r="O310" s="103"/>
      <c r="P310" s="103"/>
      <c r="Q310" s="110"/>
      <c r="T310" s="106" t="str">
        <f>IF(AND(D310="",G310=プルダウン!$B$4),"振替作業不可",IF(G310=プルダウン!$B$5,IF(J310="","振替作業日未入力",IF(AND(J310-B310&gt;=-28,J310-B310&lt;=28),"","28日以内に変更")),""))</f>
        <v/>
      </c>
      <c r="U310" s="107"/>
      <c r="V310" s="108"/>
    </row>
    <row r="311" spans="2:22">
      <c r="B311" s="34" t="str">
        <f>IF(B310="ー","ー",IF(B310+1&gt;DATE(基本情報!$F$10,基本情報!$H$10,基本情報!$J$10),"ー",IF(MONTH(B310+1)=MONTH(B310),B310+1,"ー")))</f>
        <v>ー</v>
      </c>
      <c r="C311" s="35" t="str">
        <f t="shared" si="13"/>
        <v>ー</v>
      </c>
      <c r="D311" s="94" t="str">
        <f>IF(B311="","",IF(AND(B311&gt;=基本情報!$G$17,B311&lt;=基本情報!$J$17),"夏季休暇",IF(AND(B311&gt;=基本情報!$G$18,B311&lt;=基本情報!$J$18),"年末年始休暇",(IF($C311=基本情報!$G$16,"休日",IF($C311=基本情報!$I$16,"休日",""))))))</f>
        <v/>
      </c>
      <c r="E311" s="95"/>
      <c r="F311" s="96"/>
      <c r="G311" s="97"/>
      <c r="H311" s="98"/>
      <c r="I311" s="99"/>
      <c r="J311" s="100"/>
      <c r="K311" s="101"/>
      <c r="L311" s="102"/>
      <c r="M311" s="103"/>
      <c r="N311" s="103"/>
      <c r="O311" s="103"/>
      <c r="P311" s="103"/>
      <c r="Q311" s="110"/>
      <c r="T311" s="106" t="str">
        <f>IF(AND(D311="",G311=プルダウン!$B$4),"振替作業不可",IF(G311=プルダウン!$B$5,IF(J311="","振替作業日未入力",IF(AND(J311-B311&gt;=-28,J311-B311&lt;=28),"","28日以内に変更")),""))</f>
        <v/>
      </c>
      <c r="U311" s="107"/>
      <c r="V311" s="108"/>
    </row>
    <row r="312" spans="2:22">
      <c r="B312" s="34" t="str">
        <f>IF(B311="ー","ー",IF(B311+1&gt;DATE(基本情報!$F$10,基本情報!$H$10,基本情報!$J$10),"ー",IF(MONTH(B311+1)=MONTH(B311),B311+1,"ー")))</f>
        <v>ー</v>
      </c>
      <c r="C312" s="35" t="str">
        <f t="shared" si="13"/>
        <v>ー</v>
      </c>
      <c r="D312" s="94" t="str">
        <f>IF(B312="","",IF(AND(B312&gt;=基本情報!$G$17,B312&lt;=基本情報!$J$17),"夏季休暇",IF(AND(B312&gt;=基本情報!$G$18,B312&lt;=基本情報!$J$18),"年末年始休暇",(IF($C312=基本情報!$G$16,"休日",IF($C312=基本情報!$I$16,"休日",""))))))</f>
        <v/>
      </c>
      <c r="E312" s="95"/>
      <c r="F312" s="96"/>
      <c r="G312" s="97"/>
      <c r="H312" s="98"/>
      <c r="I312" s="99"/>
      <c r="J312" s="100"/>
      <c r="K312" s="101"/>
      <c r="L312" s="102"/>
      <c r="M312" s="103"/>
      <c r="N312" s="103"/>
      <c r="O312" s="103"/>
      <c r="P312" s="103"/>
      <c r="Q312" s="110"/>
      <c r="T312" s="106" t="str">
        <f>IF(AND(D312="",G312=プルダウン!$B$4),"振替作業不可",IF(G312=プルダウン!$B$5,IF(J312="","振替作業日未入力",IF(AND(J312-B312&gt;=-28,J312-B312&lt;=28),"","28日以内に変更")),""))</f>
        <v/>
      </c>
      <c r="U312" s="107"/>
      <c r="V312" s="108"/>
    </row>
    <row r="313" spans="2:22">
      <c r="B313" s="34" t="str">
        <f>IF(B312="ー","ー",IF(B312+1&gt;DATE(基本情報!$F$10,基本情報!$H$10,基本情報!$J$10),"ー",IF(MONTH(B312+1)=MONTH(B312),B312+1,"ー")))</f>
        <v>ー</v>
      </c>
      <c r="C313" s="35" t="str">
        <f t="shared" si="13"/>
        <v>ー</v>
      </c>
      <c r="D313" s="94" t="str">
        <f>IF(B313="","",IF(AND(B313&gt;=基本情報!$G$17,B313&lt;=基本情報!$J$17),"夏季休暇",IF(AND(B313&gt;=基本情報!$G$18,B313&lt;=基本情報!$J$18),"年末年始休暇",(IF($C313=基本情報!$G$16,"休日",IF($C313=基本情報!$I$16,"休日",""))))))</f>
        <v/>
      </c>
      <c r="E313" s="95"/>
      <c r="F313" s="96"/>
      <c r="G313" s="97"/>
      <c r="H313" s="98"/>
      <c r="I313" s="99"/>
      <c r="J313" s="100"/>
      <c r="K313" s="101"/>
      <c r="L313" s="102"/>
      <c r="M313" s="103"/>
      <c r="N313" s="103"/>
      <c r="O313" s="103"/>
      <c r="P313" s="103"/>
      <c r="Q313" s="111"/>
      <c r="T313" s="106" t="str">
        <f>IF(AND(D313="",G313=プルダウン!$B$4),"振替作業不可",IF(G313=プルダウン!$B$5,IF(J313="","振替作業日未入力",IF(AND(J313-B313&gt;=-28,J313-B313&lt;=28),"","28日以内に変更")),""))</f>
        <v/>
      </c>
      <c r="U313" s="107"/>
      <c r="V313" s="108"/>
    </row>
    <row r="314" spans="2:22">
      <c r="B314" s="34" t="str">
        <f>IF(B313="ー","ー",IF(B313+1&gt;DATE(基本情報!$F$10,基本情報!$H$10,基本情報!$J$10),"ー",IF(MONTH(B313+1)=MONTH(B313),B313+1,"ー")))</f>
        <v>ー</v>
      </c>
      <c r="C314" s="35" t="str">
        <f t="shared" si="13"/>
        <v>ー</v>
      </c>
      <c r="D314" s="94" t="str">
        <f>IF(B314="","",IF(AND(B314&gt;=基本情報!$G$17,B314&lt;=基本情報!$J$17),"夏季休暇",IF(AND(B314&gt;=基本情報!$G$18,B314&lt;=基本情報!$J$18),"年末年始休暇",(IF($C314=基本情報!$G$16,"休日",IF($C314=基本情報!$I$16,"休日",""))))))</f>
        <v/>
      </c>
      <c r="E314" s="95"/>
      <c r="F314" s="96"/>
      <c r="G314" s="97"/>
      <c r="H314" s="98"/>
      <c r="I314" s="99"/>
      <c r="J314" s="100"/>
      <c r="K314" s="101"/>
      <c r="L314" s="102"/>
      <c r="M314" s="103"/>
      <c r="N314" s="103"/>
      <c r="O314" s="103"/>
      <c r="P314" s="103"/>
      <c r="Q314" s="109" t="str">
        <f>IF(COUNTIF(B314:B320,"ー")&gt;0,"ー",IF(COUNTIF(G314:G320,プルダウン!$B$6)+COUNTIF(G314:G320,プルダウン!$B$7)+COUNTIF(G314:G320,プルダウン!$B$8)+COUNTIF(G314:G320,プルダウン!$B$9)&gt;0,"ー",IF(COUNTIF(G314:G320,プルダウン!$B$3)+COUNTIF(G314:G320,プルダウン!$B$4)&gt;=2,"○","×")))</f>
        <v>ー</v>
      </c>
      <c r="T314" s="106" t="str">
        <f>IF(AND(D314="",G314=プルダウン!$B$4),"振替作業不可",IF(G314=プルダウン!$B$5,IF(J314="","振替作業日未入力",IF(AND(J314-B314&gt;=-28,J314-B314&lt;=28),"","28日以内に変更")),""))</f>
        <v/>
      </c>
      <c r="U314" s="107"/>
      <c r="V314" s="108"/>
    </row>
    <row r="315" spans="2:22">
      <c r="B315" s="34" t="str">
        <f>IF(B314="ー","ー",IF(B314+1&gt;DATE(基本情報!$F$10,基本情報!$H$10,基本情報!$J$10),"ー",IF(MONTH(B314+1)=MONTH(B314),B314+1,"ー")))</f>
        <v>ー</v>
      </c>
      <c r="C315" s="35" t="str">
        <f t="shared" si="13"/>
        <v>ー</v>
      </c>
      <c r="D315" s="94" t="str">
        <f>IF(B315="","",IF(AND(B315&gt;=基本情報!$G$17,B315&lt;=基本情報!$J$17),"夏季休暇",IF(AND(B315&gt;=基本情報!$G$18,B315&lt;=基本情報!$J$18),"年末年始休暇",(IF($C315=基本情報!$G$16,"休日",IF($C315=基本情報!$I$16,"休日",""))))))</f>
        <v/>
      </c>
      <c r="E315" s="95"/>
      <c r="F315" s="96"/>
      <c r="G315" s="97"/>
      <c r="H315" s="98"/>
      <c r="I315" s="99"/>
      <c r="J315" s="100"/>
      <c r="K315" s="101"/>
      <c r="L315" s="102"/>
      <c r="M315" s="103"/>
      <c r="N315" s="103"/>
      <c r="O315" s="103"/>
      <c r="P315" s="103"/>
      <c r="Q315" s="110"/>
      <c r="T315" s="106" t="str">
        <f>IF(AND(D315="",G315=プルダウン!$B$4),"振替作業不可",IF(G315=プルダウン!$B$5,IF(J315="","振替作業日未入力",IF(AND(J315-B315&gt;=-28,J315-B315&lt;=28),"","28日以内に変更")),""))</f>
        <v/>
      </c>
      <c r="U315" s="107"/>
      <c r="V315" s="108"/>
    </row>
    <row r="316" spans="2:22">
      <c r="B316" s="34" t="str">
        <f>IF(B315="ー","ー",IF(B315+1&gt;DATE(基本情報!$F$10,基本情報!$H$10,基本情報!$J$10),"ー",IF(MONTH(B315+1)=MONTH(B315),B315+1,"ー")))</f>
        <v>ー</v>
      </c>
      <c r="C316" s="35" t="str">
        <f t="shared" si="13"/>
        <v>ー</v>
      </c>
      <c r="D316" s="94" t="str">
        <f>IF(B316="","",IF(AND(B316&gt;=基本情報!$G$17,B316&lt;=基本情報!$J$17),"夏季休暇",IF(AND(B316&gt;=基本情報!$G$18,B316&lt;=基本情報!$J$18),"年末年始休暇",(IF($C316=基本情報!$G$16,"休日",IF($C316=基本情報!$I$16,"休日",""))))))</f>
        <v/>
      </c>
      <c r="E316" s="95"/>
      <c r="F316" s="96"/>
      <c r="G316" s="97"/>
      <c r="H316" s="98"/>
      <c r="I316" s="99"/>
      <c r="J316" s="100"/>
      <c r="K316" s="101"/>
      <c r="L316" s="102"/>
      <c r="M316" s="103"/>
      <c r="N316" s="103"/>
      <c r="O316" s="103"/>
      <c r="P316" s="103"/>
      <c r="Q316" s="110"/>
      <c r="T316" s="106" t="str">
        <f>IF(AND(D316="",G316=プルダウン!$B$4),"振替作業不可",IF(G316=プルダウン!$B$5,IF(J316="","振替作業日未入力",IF(AND(J316-B316&gt;=-28,J316-B316&lt;=28),"","28日以内に変更")),""))</f>
        <v/>
      </c>
      <c r="U316" s="107"/>
      <c r="V316" s="108"/>
    </row>
    <row r="317" spans="2:22">
      <c r="B317" s="34" t="str">
        <f>IF(B316="ー","ー",IF(B316+1&gt;DATE(基本情報!$F$10,基本情報!$H$10,基本情報!$J$10),"ー",IF(MONTH(B316+1)=MONTH(B316),B316+1,"ー")))</f>
        <v>ー</v>
      </c>
      <c r="C317" s="35" t="str">
        <f t="shared" si="13"/>
        <v>ー</v>
      </c>
      <c r="D317" s="94" t="str">
        <f>IF(B317="","",IF(AND(B317&gt;=基本情報!$G$17,B317&lt;=基本情報!$J$17),"夏季休暇",IF(AND(B317&gt;=基本情報!$G$18,B317&lt;=基本情報!$J$18),"年末年始休暇",(IF($C317=基本情報!$G$16,"休日",IF($C317=基本情報!$I$16,"休日",""))))))</f>
        <v/>
      </c>
      <c r="E317" s="95"/>
      <c r="F317" s="96"/>
      <c r="G317" s="97"/>
      <c r="H317" s="98"/>
      <c r="I317" s="99"/>
      <c r="J317" s="100"/>
      <c r="K317" s="101"/>
      <c r="L317" s="102"/>
      <c r="M317" s="103"/>
      <c r="N317" s="103"/>
      <c r="O317" s="103"/>
      <c r="P317" s="103"/>
      <c r="Q317" s="110"/>
      <c r="T317" s="106" t="str">
        <f>IF(AND(D317="",G317=プルダウン!$B$4),"振替作業不可",IF(G317=プルダウン!$B$5,IF(J317="","振替作業日未入力",IF(AND(J317-B317&gt;=-28,J317-B317&lt;=28),"","28日以内に変更")),""))</f>
        <v/>
      </c>
      <c r="U317" s="107"/>
      <c r="V317" s="108"/>
    </row>
    <row r="318" spans="2:22">
      <c r="B318" s="34" t="str">
        <f>IF(B317="ー","ー",IF(B317+1&gt;DATE(基本情報!$F$10,基本情報!$H$10,基本情報!$J$10),"ー",IF(MONTH(B317+1)=MONTH(B317),B317+1,"ー")))</f>
        <v>ー</v>
      </c>
      <c r="C318" s="35" t="str">
        <f t="shared" si="13"/>
        <v>ー</v>
      </c>
      <c r="D318" s="94" t="str">
        <f>IF(B318="","",IF(AND(B318&gt;=基本情報!$G$17,B318&lt;=基本情報!$J$17),"夏季休暇",IF(AND(B318&gt;=基本情報!$G$18,B318&lt;=基本情報!$J$18),"年末年始休暇",(IF($C318=基本情報!$G$16,"休日",IF($C318=基本情報!$I$16,"休日",""))))))</f>
        <v/>
      </c>
      <c r="E318" s="95"/>
      <c r="F318" s="96"/>
      <c r="G318" s="97"/>
      <c r="H318" s="98"/>
      <c r="I318" s="99"/>
      <c r="J318" s="100"/>
      <c r="K318" s="101"/>
      <c r="L318" s="102"/>
      <c r="M318" s="103"/>
      <c r="N318" s="103"/>
      <c r="O318" s="103"/>
      <c r="P318" s="103"/>
      <c r="Q318" s="110"/>
      <c r="T318" s="106" t="str">
        <f>IF(AND(D318="",G318=プルダウン!$B$4),"振替作業不可",IF(G318=プルダウン!$B$5,IF(J318="","振替作業日未入力",IF(AND(J318-B318&gt;=-28,J318-B318&lt;=28),"","28日以内に変更")),""))</f>
        <v/>
      </c>
      <c r="U318" s="107"/>
      <c r="V318" s="108"/>
    </row>
    <row r="319" spans="2:22">
      <c r="B319" s="34" t="str">
        <f>IF(B318="ー","ー",IF(B318+1&gt;DATE(基本情報!$F$10,基本情報!$H$10,基本情報!$J$10),"ー",IF(MONTH(B318+1)=MONTH(B318),B318+1,"ー")))</f>
        <v>ー</v>
      </c>
      <c r="C319" s="35" t="str">
        <f t="shared" si="13"/>
        <v>ー</v>
      </c>
      <c r="D319" s="94" t="str">
        <f>IF(B319="","",IF(AND(B319&gt;=基本情報!$G$17,B319&lt;=基本情報!$J$17),"夏季休暇",IF(AND(B319&gt;=基本情報!$G$18,B319&lt;=基本情報!$J$18),"年末年始休暇",(IF($C319=基本情報!$G$16,"休日",IF($C319=基本情報!$I$16,"休日",""))))))</f>
        <v/>
      </c>
      <c r="E319" s="95"/>
      <c r="F319" s="96"/>
      <c r="G319" s="97"/>
      <c r="H319" s="98"/>
      <c r="I319" s="99"/>
      <c r="J319" s="100"/>
      <c r="K319" s="101"/>
      <c r="L319" s="102"/>
      <c r="M319" s="103"/>
      <c r="N319" s="103"/>
      <c r="O319" s="103"/>
      <c r="P319" s="103"/>
      <c r="Q319" s="110"/>
      <c r="T319" s="106" t="str">
        <f>IF(AND(D319="",G319=プルダウン!$B$4),"振替作業不可",IF(G319=プルダウン!$B$5,IF(J319="","振替作業日未入力",IF(AND(J319-B319&gt;=-28,J319-B319&lt;=28),"","28日以内に変更")),""))</f>
        <v/>
      </c>
      <c r="U319" s="107"/>
      <c r="V319" s="108"/>
    </row>
    <row r="320" spans="2:22">
      <c r="B320" s="34" t="str">
        <f>IF(B319="ー","ー",IF(B319+1&gt;DATE(基本情報!$F$10,基本情報!$H$10,基本情報!$J$10),"ー",IF(MONTH(B319+1)=MONTH(B319),B319+1,"ー")))</f>
        <v>ー</v>
      </c>
      <c r="C320" s="35" t="str">
        <f t="shared" si="13"/>
        <v>ー</v>
      </c>
      <c r="D320" s="94" t="str">
        <f>IF(B320="","",IF(AND(B320&gt;=基本情報!$G$17,B320&lt;=基本情報!$J$17),"夏季休暇",IF(AND(B320&gt;=基本情報!$G$18,B320&lt;=基本情報!$J$18),"年末年始休暇",(IF($C320=基本情報!$G$16,"休日",IF($C320=基本情報!$I$16,"休日",""))))))</f>
        <v/>
      </c>
      <c r="E320" s="95"/>
      <c r="F320" s="96"/>
      <c r="G320" s="97"/>
      <c r="H320" s="98"/>
      <c r="I320" s="99"/>
      <c r="J320" s="100"/>
      <c r="K320" s="101"/>
      <c r="L320" s="102"/>
      <c r="M320" s="103"/>
      <c r="N320" s="103"/>
      <c r="O320" s="103"/>
      <c r="P320" s="103"/>
      <c r="Q320" s="111"/>
      <c r="T320" s="106" t="str">
        <f>IF(AND(D320="",G320=プルダウン!$B$4),"振替作業不可",IF(G320=プルダウン!$B$5,IF(J320="","振替作業日未入力",IF(AND(J320-B320&gt;=-28,J320-B320&lt;=28),"","28日以内に変更")),""))</f>
        <v/>
      </c>
      <c r="U320" s="107"/>
      <c r="V320" s="108"/>
    </row>
    <row r="321" spans="2:22">
      <c r="B321" s="34" t="str">
        <f>IF(B320="ー","ー",IF(B320+1&gt;DATE(基本情報!$F$10,基本情報!$H$10,基本情報!$J$10),"ー",IF(MONTH(B320+1)=MONTH(B320),B320+1,"ー")))</f>
        <v>ー</v>
      </c>
      <c r="C321" s="35" t="str">
        <f t="shared" si="13"/>
        <v>ー</v>
      </c>
      <c r="D321" s="94" t="str">
        <f>IF(B321="","",IF(AND(B321&gt;=基本情報!$G$17,B321&lt;=基本情報!$J$17),"夏季休暇",IF(AND(B321&gt;=基本情報!$G$18,B321&lt;=基本情報!$J$18),"年末年始休暇",(IF($C321=基本情報!$G$16,"休日",IF($C321=基本情報!$I$16,"休日",""))))))</f>
        <v/>
      </c>
      <c r="E321" s="95"/>
      <c r="F321" s="96"/>
      <c r="G321" s="97"/>
      <c r="H321" s="98"/>
      <c r="I321" s="99"/>
      <c r="J321" s="100"/>
      <c r="K321" s="101"/>
      <c r="L321" s="102"/>
      <c r="M321" s="103"/>
      <c r="N321" s="103"/>
      <c r="O321" s="103"/>
      <c r="P321" s="103"/>
      <c r="Q321" s="104" t="s">
        <v>57</v>
      </c>
      <c r="T321" s="106" t="str">
        <f>IF(AND(D321="",G321=プルダウン!$B$4),"振替作業不可",IF(G321=プルダウン!$B$5,IF(J321="","振替作業日未入力",IF(AND(J321-B321&gt;=-28,J321-B321&lt;=28),"","28日以内に変更")),""))</f>
        <v/>
      </c>
      <c r="U321" s="107"/>
      <c r="V321" s="108"/>
    </row>
    <row r="322" spans="2:22">
      <c r="B322" s="34" t="str">
        <f>IF(B321="ー","ー",IF(B321+1&gt;DATE(基本情報!$F$10,基本情報!$H$10,基本情報!$J$10),"ー",IF(MONTH(B321+1)=MONTH(B321),B321+1,"ー")))</f>
        <v>ー</v>
      </c>
      <c r="C322" s="35" t="str">
        <f t="shared" si="13"/>
        <v>ー</v>
      </c>
      <c r="D322" s="94" t="str">
        <f>IF(B322="","",IF(AND(B322&gt;=基本情報!$G$17,B322&lt;=基本情報!$J$17),"夏季休暇",IF(AND(B322&gt;=基本情報!$G$18,B322&lt;=基本情報!$J$18),"年末年始休暇",(IF($C322=基本情報!$G$16,"休日",IF($C322=基本情報!$I$16,"休日",""))))))</f>
        <v/>
      </c>
      <c r="E322" s="95"/>
      <c r="F322" s="96"/>
      <c r="G322" s="97"/>
      <c r="H322" s="98"/>
      <c r="I322" s="99"/>
      <c r="J322" s="100"/>
      <c r="K322" s="101"/>
      <c r="L322" s="102"/>
      <c r="M322" s="103"/>
      <c r="N322" s="103"/>
      <c r="O322" s="103"/>
      <c r="P322" s="103"/>
      <c r="Q322" s="105"/>
      <c r="T322" s="106" t="str">
        <f>IF(AND(D322="",G322=プルダウン!$B$4),"振替作業不可",IF(G322=プルダウン!$B$5,IF(J322="","振替作業日未入力",IF(AND(J322-B322&gt;=-28,J322-B322&lt;=28),"","28日以内に変更")),""))</f>
        <v/>
      </c>
      <c r="U322" s="107"/>
      <c r="V322" s="108"/>
    </row>
    <row r="323" spans="2:22" ht="9.75" customHeight="1"/>
    <row r="324" spans="2:22">
      <c r="E324" s="37" t="s">
        <v>39</v>
      </c>
      <c r="F324" s="38"/>
      <c r="G324" s="38"/>
      <c r="H324" s="38"/>
      <c r="I324" s="38"/>
      <c r="J324" s="39"/>
      <c r="K324" s="39"/>
      <c r="L324" s="40" t="s">
        <v>27</v>
      </c>
      <c r="M324" s="41"/>
      <c r="N324" s="41"/>
      <c r="O324" s="41"/>
      <c r="P324" s="41"/>
      <c r="Q324" s="42"/>
    </row>
    <row r="325" spans="2:22">
      <c r="E325" s="43" t="s">
        <v>31</v>
      </c>
      <c r="F325" s="44" t="s">
        <v>32</v>
      </c>
      <c r="G325" s="44" t="s">
        <v>33</v>
      </c>
      <c r="H325" s="44" t="s">
        <v>34</v>
      </c>
      <c r="I325" s="44" t="s">
        <v>35</v>
      </c>
      <c r="J325" s="45" t="s">
        <v>36</v>
      </c>
      <c r="K325" s="46" t="s">
        <v>37</v>
      </c>
      <c r="L325" s="47" t="s">
        <v>59</v>
      </c>
      <c r="M325" s="48"/>
      <c r="N325" s="47" t="s">
        <v>60</v>
      </c>
      <c r="O325" s="49"/>
      <c r="P325" s="50" t="s">
        <v>67</v>
      </c>
      <c r="Q325" s="51"/>
    </row>
    <row r="326" spans="2:22">
      <c r="E326" s="52">
        <f>COUNTIFS($B286:$B322,"&gt;="&amp;$B$8,$G286:$G322,プルダウン!$B$3)</f>
        <v>0</v>
      </c>
      <c r="F326" s="53">
        <f>COUNTIFS($B286:$B322,"&gt;="&amp;$B$8,$G286:$G322,プルダウン!$B$4)</f>
        <v>0</v>
      </c>
      <c r="G326" s="53">
        <f>COUNTIFS($B286:$B322,"&gt;="&amp;$B$8,$G286:$G322,プルダウン!$B$5)</f>
        <v>0</v>
      </c>
      <c r="H326" s="53">
        <f>COUNTIFS($B286:$B322,"&gt;="&amp;$B$8,$G286:$G322,プルダウン!$B$6)</f>
        <v>0</v>
      </c>
      <c r="I326" s="53">
        <f>COUNTIFS($B286:$B322,"&gt;="&amp;$B$8,$G286:$G322,プルダウン!$B$7)</f>
        <v>0</v>
      </c>
      <c r="J326" s="54">
        <f>COUNTIFS($B286:$B322,"&gt;="&amp;$B$8,$G286:$G322,プルダウン!$B$8)</f>
        <v>0</v>
      </c>
      <c r="K326" s="55">
        <f>COUNTIFS($B286:$B322,"&gt;="&amp;$B$8,$G286:$G322,プルダウン!$B$9)</f>
        <v>0</v>
      </c>
      <c r="L326" s="56">
        <f>COUNTIF(Q286:Q322,"○")+COUNTIF(Q286:Q322,"×")</f>
        <v>0</v>
      </c>
      <c r="M326" s="48"/>
      <c r="N326" s="47">
        <f>COUNTIF(Q286:Q322,"○")</f>
        <v>0</v>
      </c>
      <c r="O326" s="49"/>
      <c r="P326" s="74" t="e">
        <f>N326/L326</f>
        <v>#DIV/0!</v>
      </c>
      <c r="Q326" s="51"/>
    </row>
    <row r="327" spans="2:22">
      <c r="E327" s="57" t="s">
        <v>40</v>
      </c>
      <c r="F327" s="38"/>
      <c r="G327" s="38"/>
      <c r="H327" s="38"/>
      <c r="I327" s="38"/>
      <c r="J327" s="39"/>
      <c r="K327" s="58"/>
      <c r="L327" s="59"/>
      <c r="M327" s="41"/>
      <c r="N327" s="41"/>
      <c r="O327" s="41"/>
      <c r="P327" s="41"/>
      <c r="Q327" s="42"/>
    </row>
    <row r="328" spans="2:22">
      <c r="E328" s="43" t="s">
        <v>31</v>
      </c>
      <c r="F328" s="44" t="s">
        <v>32</v>
      </c>
      <c r="G328" s="44" t="s">
        <v>33</v>
      </c>
      <c r="H328" s="44" t="s">
        <v>34</v>
      </c>
      <c r="I328" s="44" t="s">
        <v>35</v>
      </c>
      <c r="J328" s="45" t="s">
        <v>36</v>
      </c>
      <c r="K328" s="46" t="s">
        <v>37</v>
      </c>
      <c r="L328" s="47" t="s">
        <v>59</v>
      </c>
      <c r="M328" s="48"/>
      <c r="N328" s="47" t="s">
        <v>60</v>
      </c>
      <c r="O328" s="49"/>
      <c r="P328" s="50" t="s">
        <v>67</v>
      </c>
      <c r="Q328" s="51"/>
    </row>
    <row r="329" spans="2:22">
      <c r="E329" s="52">
        <f t="shared" ref="E329:L329" si="14">E326+E282</f>
        <v>10</v>
      </c>
      <c r="F329" s="53">
        <f t="shared" si="14"/>
        <v>5</v>
      </c>
      <c r="G329" s="53">
        <f t="shared" si="14"/>
        <v>5</v>
      </c>
      <c r="H329" s="53">
        <f t="shared" si="14"/>
        <v>0</v>
      </c>
      <c r="I329" s="53">
        <f t="shared" si="14"/>
        <v>3</v>
      </c>
      <c r="J329" s="54">
        <f t="shared" si="14"/>
        <v>0</v>
      </c>
      <c r="K329" s="55">
        <f t="shared" si="14"/>
        <v>0</v>
      </c>
      <c r="L329" s="56">
        <f t="shared" si="14"/>
        <v>6</v>
      </c>
      <c r="M329" s="48"/>
      <c r="N329" s="47">
        <f>N326+N282</f>
        <v>5</v>
      </c>
      <c r="O329" s="49"/>
      <c r="P329" s="74">
        <f>N329/L329</f>
        <v>0.83333333333333337</v>
      </c>
      <c r="Q329" s="51"/>
    </row>
    <row r="330" spans="2:22" ht="9.75" customHeight="1">
      <c r="E330" s="75"/>
      <c r="F330" s="75"/>
      <c r="G330" s="75"/>
      <c r="H330" s="75"/>
      <c r="I330" s="75"/>
      <c r="J330" s="76"/>
      <c r="K330" s="76"/>
      <c r="L330" s="77"/>
      <c r="M330" s="78"/>
      <c r="N330" s="78"/>
      <c r="O330" s="78"/>
      <c r="P330" s="79"/>
      <c r="Q330" s="78"/>
    </row>
    <row r="331" spans="2:22" ht="19.5">
      <c r="B331" s="112">
        <f>EDATE(B284,1)</f>
        <v>45323</v>
      </c>
      <c r="C331" s="112"/>
      <c r="M331" s="113" t="s">
        <v>38</v>
      </c>
      <c r="N331" s="113"/>
      <c r="O331" s="114"/>
      <c r="P331" s="114"/>
      <c r="Q331" s="114"/>
    </row>
    <row r="332" spans="2:22">
      <c r="B332" s="71" t="s">
        <v>24</v>
      </c>
      <c r="C332" s="71" t="s">
        <v>3</v>
      </c>
      <c r="D332" s="115" t="s">
        <v>4</v>
      </c>
      <c r="E332" s="115"/>
      <c r="F332" s="115"/>
      <c r="G332" s="116" t="s">
        <v>5</v>
      </c>
      <c r="H332" s="116"/>
      <c r="I332" s="116"/>
      <c r="J332" s="116" t="s">
        <v>19</v>
      </c>
      <c r="K332" s="116"/>
      <c r="L332" s="116"/>
      <c r="M332" s="116" t="s">
        <v>25</v>
      </c>
      <c r="N332" s="116"/>
      <c r="O332" s="116"/>
      <c r="P332" s="116"/>
      <c r="Q332" s="73" t="s">
        <v>61</v>
      </c>
      <c r="T332" s="87" t="s">
        <v>62</v>
      </c>
      <c r="U332" s="87"/>
      <c r="V332" s="87"/>
    </row>
    <row r="333" spans="2:22">
      <c r="B333" s="34" t="str">
        <f>IF(B331&gt;DATE(基本情報!$F$10,基本情報!$H$10,基本情報!$J$10),"ー",IF(COUNTIF(C286:C322,C286)=COUNTIF(C286:C322,C292),B331,IF(COUNTIF(C286:C322,C286)=0,"",LOOKUP(1,0/(C286:C322=C286),B286:B322))))</f>
        <v>ー</v>
      </c>
      <c r="C333" s="35" t="str">
        <f>IF(B333="ー","ー",$C$10)</f>
        <v>ー</v>
      </c>
      <c r="D333" s="94" t="str">
        <f>IF(B333="","",IF(AND(B333&gt;=基本情報!$G$17,B333&lt;=基本情報!$J$17),"夏季休暇",IF(AND(B333&gt;=基本情報!$G$18,B333&lt;=基本情報!$J$18),"年末年始休暇",(IF($C333=基本情報!$G$16,"休日",IF($C333=基本情報!$I$16,"休日",""))))))</f>
        <v/>
      </c>
      <c r="E333" s="95"/>
      <c r="F333" s="96"/>
      <c r="G333" s="97"/>
      <c r="H333" s="98"/>
      <c r="I333" s="99"/>
      <c r="J333" s="100"/>
      <c r="K333" s="101"/>
      <c r="L333" s="102"/>
      <c r="M333" s="103"/>
      <c r="N333" s="103"/>
      <c r="O333" s="103"/>
      <c r="P333" s="103"/>
      <c r="Q333" s="109" t="str">
        <f>IF(COUNTIF(B333:B339,"ー")&gt;0,"ー",IF(COUNTIF(G333:G339,プルダウン!$B$6)+COUNTIF(G333:G339,プルダウン!$B$7)+COUNTIF(G333:G339,プルダウン!$B$8)+COUNTIF(G333:G339,プルダウン!$B$9)&gt;0,"ー",IF(COUNTIF(G333:G339,プルダウン!$B$3)+COUNTIF(G333:G339,プルダウン!$B$4)&gt;=2,"○","×")))</f>
        <v>ー</v>
      </c>
      <c r="T333" s="106" t="str">
        <f>IF(AND(D333="",G333=プルダウン!$B$4),"振替作業不可",IF(G333=プルダウン!$B$5,IF(J333="","振替作業日未入力",IF(AND(J333-B333&gt;=-28,J333-B333&lt;=28),"","28日以内に変更")),""))</f>
        <v/>
      </c>
      <c r="U333" s="107"/>
      <c r="V333" s="108"/>
    </row>
    <row r="334" spans="2:22">
      <c r="B334" s="34" t="str">
        <f>IF(B333="ー","ー",IF(B333+1&gt;DATE(基本情報!$F$10,基本情報!$H$10,基本情報!$J$10),"ー",B333+1))</f>
        <v>ー</v>
      </c>
      <c r="C334" s="35" t="str">
        <f t="shared" ref="C334:C369" si="15">IFERROR(TEXT(B334,"aaa"),"")</f>
        <v>ー</v>
      </c>
      <c r="D334" s="94" t="str">
        <f>IF(B334="","",IF(AND(B334&gt;=基本情報!$G$17,B334&lt;=基本情報!$J$17),"夏季休暇",IF(AND(B334&gt;=基本情報!$G$18,B334&lt;=基本情報!$J$18),"年末年始休暇",(IF($C334=基本情報!$G$16,"休日",IF($C334=基本情報!$I$16,"休日",""))))))</f>
        <v/>
      </c>
      <c r="E334" s="95"/>
      <c r="F334" s="96"/>
      <c r="G334" s="97"/>
      <c r="H334" s="98"/>
      <c r="I334" s="99"/>
      <c r="J334" s="100"/>
      <c r="K334" s="101"/>
      <c r="L334" s="102"/>
      <c r="M334" s="103"/>
      <c r="N334" s="103"/>
      <c r="O334" s="103"/>
      <c r="P334" s="103"/>
      <c r="Q334" s="110"/>
      <c r="T334" s="106" t="str">
        <f>IF(AND(D334="",G334=プルダウン!$B$4),"振替作業不可",IF(G334=プルダウン!$B$5,IF(J334="","振替作業日未入力",IF(AND(J334-B334&gt;=-28,J334-B334&lt;=28),"","28日以内に変更")),""))</f>
        <v/>
      </c>
      <c r="U334" s="107"/>
      <c r="V334" s="108"/>
    </row>
    <row r="335" spans="2:22">
      <c r="B335" s="34" t="str">
        <f>IF(B334="ー","ー",IF(B334+1&gt;DATE(基本情報!$F$10,基本情報!$H$10,基本情報!$J$10),"ー",B334+1))</f>
        <v>ー</v>
      </c>
      <c r="C335" s="35" t="str">
        <f t="shared" si="15"/>
        <v>ー</v>
      </c>
      <c r="D335" s="94" t="str">
        <f>IF(B335="","",IF(AND(B335&gt;=基本情報!$G$17,B335&lt;=基本情報!$J$17),"夏季休暇",IF(AND(B335&gt;=基本情報!$G$18,B335&lt;=基本情報!$J$18),"年末年始休暇",(IF($C335=基本情報!$G$16,"休日",IF($C335=基本情報!$I$16,"休日",""))))))</f>
        <v/>
      </c>
      <c r="E335" s="95"/>
      <c r="F335" s="96"/>
      <c r="G335" s="97"/>
      <c r="H335" s="98"/>
      <c r="I335" s="99"/>
      <c r="J335" s="100"/>
      <c r="K335" s="101"/>
      <c r="L335" s="102"/>
      <c r="M335" s="103"/>
      <c r="N335" s="103"/>
      <c r="O335" s="103"/>
      <c r="P335" s="103"/>
      <c r="Q335" s="110"/>
      <c r="T335" s="106" t="str">
        <f>IF(AND(D335="",G335=プルダウン!$B$4),"振替作業不可",IF(G335=プルダウン!$B$5,IF(J335="","振替作業日未入力",IF(AND(J335-B335&gt;=-28,J335-B335&lt;=28),"","28日以内に変更")),""))</f>
        <v/>
      </c>
      <c r="U335" s="107"/>
      <c r="V335" s="108"/>
    </row>
    <row r="336" spans="2:22">
      <c r="B336" s="34" t="str">
        <f>IF(B335="ー","ー",IF(B335+1&gt;DATE(基本情報!$F$10,基本情報!$H$10,基本情報!$J$10),"ー",B335+1))</f>
        <v>ー</v>
      </c>
      <c r="C336" s="35" t="str">
        <f t="shared" si="15"/>
        <v>ー</v>
      </c>
      <c r="D336" s="94" t="str">
        <f>IF(B336="","",IF(AND(B336&gt;=基本情報!$G$17,B336&lt;=基本情報!$J$17),"夏季休暇",IF(AND(B336&gt;=基本情報!$G$18,B336&lt;=基本情報!$J$18),"年末年始休暇",(IF($C336=基本情報!$G$16,"休日",IF($C336=基本情報!$I$16,"休日",""))))))</f>
        <v/>
      </c>
      <c r="E336" s="95"/>
      <c r="F336" s="96"/>
      <c r="G336" s="97"/>
      <c r="H336" s="98"/>
      <c r="I336" s="99"/>
      <c r="J336" s="100"/>
      <c r="K336" s="101"/>
      <c r="L336" s="102"/>
      <c r="M336" s="103"/>
      <c r="N336" s="103"/>
      <c r="O336" s="103"/>
      <c r="P336" s="103"/>
      <c r="Q336" s="110"/>
      <c r="T336" s="106" t="str">
        <f>IF(AND(D336="",G336=プルダウン!$B$4),"振替作業不可",IF(G336=プルダウン!$B$5,IF(J336="","振替作業日未入力",IF(AND(J336-B336&gt;=-28,J336-B336&lt;=28),"","28日以内に変更")),""))</f>
        <v/>
      </c>
      <c r="U336" s="107"/>
      <c r="V336" s="108"/>
    </row>
    <row r="337" spans="2:22">
      <c r="B337" s="34" t="str">
        <f>IF(B336="ー","ー",IF(B336+1&gt;DATE(基本情報!$F$10,基本情報!$H$10,基本情報!$J$10),"ー",B336+1))</f>
        <v>ー</v>
      </c>
      <c r="C337" s="35" t="str">
        <f t="shared" si="15"/>
        <v>ー</v>
      </c>
      <c r="D337" s="94" t="str">
        <f>IF(B337="","",IF(AND(B337&gt;=基本情報!$G$17,B337&lt;=基本情報!$J$17),"夏季休暇",IF(AND(B337&gt;=基本情報!$G$18,B337&lt;=基本情報!$J$18),"年末年始休暇",(IF($C337=基本情報!$G$16,"休日",IF($C337=基本情報!$I$16,"休日",""))))))</f>
        <v/>
      </c>
      <c r="E337" s="95"/>
      <c r="F337" s="96"/>
      <c r="G337" s="97"/>
      <c r="H337" s="98"/>
      <c r="I337" s="99"/>
      <c r="J337" s="100"/>
      <c r="K337" s="101"/>
      <c r="L337" s="102"/>
      <c r="M337" s="103"/>
      <c r="N337" s="103"/>
      <c r="O337" s="103"/>
      <c r="P337" s="103"/>
      <c r="Q337" s="110"/>
      <c r="T337" s="106" t="str">
        <f>IF(AND(D337="",G337=プルダウン!$B$4),"振替作業不可",IF(G337=プルダウン!$B$5,IF(J337="","振替作業日未入力",IF(AND(J337-B337&gt;=-28,J337-B337&lt;=28),"","28日以内に変更")),""))</f>
        <v/>
      </c>
      <c r="U337" s="107"/>
      <c r="V337" s="108"/>
    </row>
    <row r="338" spans="2:22">
      <c r="B338" s="34" t="str">
        <f>IF(B337="ー","ー",IF(B337+1&gt;DATE(基本情報!$F$10,基本情報!$H$10,基本情報!$J$10),"ー",B337+1))</f>
        <v>ー</v>
      </c>
      <c r="C338" s="35" t="str">
        <f t="shared" si="15"/>
        <v>ー</v>
      </c>
      <c r="D338" s="94" t="str">
        <f>IF(B338="","",IF(AND(B338&gt;=基本情報!$G$17,B338&lt;=基本情報!$J$17),"夏季休暇",IF(AND(B338&gt;=基本情報!$G$18,B338&lt;=基本情報!$J$18),"年末年始休暇",(IF($C338=基本情報!$G$16,"休日",IF($C338=基本情報!$I$16,"休日",""))))))</f>
        <v/>
      </c>
      <c r="E338" s="95"/>
      <c r="F338" s="96"/>
      <c r="G338" s="97"/>
      <c r="H338" s="98"/>
      <c r="I338" s="99"/>
      <c r="J338" s="100"/>
      <c r="K338" s="101"/>
      <c r="L338" s="102"/>
      <c r="M338" s="103"/>
      <c r="N338" s="103"/>
      <c r="O338" s="103"/>
      <c r="P338" s="103"/>
      <c r="Q338" s="110"/>
      <c r="T338" s="106" t="str">
        <f>IF(AND(D338="",G338=プルダウン!$B$4),"振替作業不可",IF(G338=プルダウン!$B$5,IF(J338="","振替作業日未入力",IF(AND(J338-B338&gt;=-28,J338-B338&lt;=28),"","28日以内に変更")),""))</f>
        <v/>
      </c>
      <c r="U338" s="107"/>
      <c r="V338" s="108"/>
    </row>
    <row r="339" spans="2:22">
      <c r="B339" s="34" t="str">
        <f>IF(B338="ー","ー",IF(B338+1&gt;DATE(基本情報!$F$10,基本情報!$H$10,基本情報!$J$10),"ー",B338+1))</f>
        <v>ー</v>
      </c>
      <c r="C339" s="35" t="str">
        <f t="shared" si="15"/>
        <v>ー</v>
      </c>
      <c r="D339" s="94" t="str">
        <f>IF(B339="","",IF(AND(B339&gt;=基本情報!$G$17,B339&lt;=基本情報!$J$17),"夏季休暇",IF(AND(B339&gt;=基本情報!$G$18,B339&lt;=基本情報!$J$18),"年末年始休暇",(IF($C339=基本情報!$G$16,"休日",IF($C339=基本情報!$I$16,"休日",""))))))</f>
        <v/>
      </c>
      <c r="E339" s="95"/>
      <c r="F339" s="96"/>
      <c r="G339" s="97"/>
      <c r="H339" s="98"/>
      <c r="I339" s="99"/>
      <c r="J339" s="100"/>
      <c r="K339" s="101"/>
      <c r="L339" s="102"/>
      <c r="M339" s="103"/>
      <c r="N339" s="103"/>
      <c r="O339" s="103"/>
      <c r="P339" s="103"/>
      <c r="Q339" s="111"/>
      <c r="T339" s="106" t="str">
        <f>IF(AND(D339="",G339=プルダウン!$B$4),"振替作業不可",IF(G339=プルダウン!$B$5,IF(J339="","振替作業日未入力",IF(AND(J339-B339&gt;=-28,J339-B339&lt;=28),"","28日以内に変更")),""))</f>
        <v/>
      </c>
      <c r="U339" s="107"/>
      <c r="V339" s="108"/>
    </row>
    <row r="340" spans="2:22">
      <c r="B340" s="34" t="str">
        <f>IF(B339="ー","ー",IF(B339+1&gt;DATE(基本情報!$F$10,基本情報!$H$10,基本情報!$J$10),"ー",B339+1))</f>
        <v>ー</v>
      </c>
      <c r="C340" s="35" t="str">
        <f t="shared" si="15"/>
        <v>ー</v>
      </c>
      <c r="D340" s="94" t="str">
        <f>IF(B340="","",IF(AND(B340&gt;=基本情報!$G$17,B340&lt;=基本情報!$J$17),"夏季休暇",IF(AND(B340&gt;=基本情報!$G$18,B340&lt;=基本情報!$J$18),"年末年始休暇",(IF($C340=基本情報!$G$16,"休日",IF($C340=基本情報!$I$16,"休日",""))))))</f>
        <v/>
      </c>
      <c r="E340" s="95"/>
      <c r="F340" s="96"/>
      <c r="G340" s="97"/>
      <c r="H340" s="98"/>
      <c r="I340" s="99"/>
      <c r="J340" s="100"/>
      <c r="K340" s="101"/>
      <c r="L340" s="102"/>
      <c r="M340" s="103"/>
      <c r="N340" s="103"/>
      <c r="O340" s="103"/>
      <c r="P340" s="103"/>
      <c r="Q340" s="109" t="str">
        <f>IF(COUNTIF(B340:B346,"ー")&gt;0,"ー",IF(COUNTIF(G340:G346,プルダウン!$B$6)+COUNTIF(G340:G346,プルダウン!$B$7)+COUNTIF(G340:G346,プルダウン!$B$8)+COUNTIF(G340:G346,プルダウン!$B$9)&gt;0,"ー",IF(COUNTIF(G340:G346,プルダウン!$B$3)+COUNTIF(G340:G346,プルダウン!$B$4)&gt;=2,"○","×")))</f>
        <v>ー</v>
      </c>
      <c r="T340" s="106" t="str">
        <f>IF(AND(D340="",G340=プルダウン!$B$4),"振替作業不可",IF(G340=プルダウン!$B$5,IF(J340="","振替作業日未入力",IF(AND(J340-B340&gt;=-28,J340-B340&lt;=28),"","28日以内に変更")),""))</f>
        <v/>
      </c>
      <c r="U340" s="107"/>
      <c r="V340" s="108"/>
    </row>
    <row r="341" spans="2:22">
      <c r="B341" s="34" t="str">
        <f>IF(B340="ー","ー",IF(B340+1&gt;DATE(基本情報!$F$10,基本情報!$H$10,基本情報!$J$10),"ー",IF(MONTH(B340+1)=MONTH(B340),B340+1,"ー")))</f>
        <v>ー</v>
      </c>
      <c r="C341" s="35" t="str">
        <f t="shared" si="15"/>
        <v>ー</v>
      </c>
      <c r="D341" s="94" t="str">
        <f>IF(B341="","",IF(AND(B341&gt;=基本情報!$G$17,B341&lt;=基本情報!$J$17),"夏季休暇",IF(AND(B341&gt;=基本情報!$G$18,B341&lt;=基本情報!$J$18),"年末年始休暇",(IF($C341=基本情報!$G$16,"休日",IF($C341=基本情報!$I$16,"休日",""))))))</f>
        <v/>
      </c>
      <c r="E341" s="95"/>
      <c r="F341" s="96"/>
      <c r="G341" s="97"/>
      <c r="H341" s="98"/>
      <c r="I341" s="99"/>
      <c r="J341" s="100"/>
      <c r="K341" s="101"/>
      <c r="L341" s="102"/>
      <c r="M341" s="103"/>
      <c r="N341" s="103"/>
      <c r="O341" s="103"/>
      <c r="P341" s="103"/>
      <c r="Q341" s="110"/>
      <c r="T341" s="106" t="str">
        <f>IF(AND(D341="",G341=プルダウン!$B$4),"振替作業不可",IF(G341=プルダウン!$B$5,IF(J341="","振替作業日未入力",IF(AND(J341-B341&gt;=-28,J341-B341&lt;=28),"","28日以内に変更")),""))</f>
        <v/>
      </c>
      <c r="U341" s="107"/>
      <c r="V341" s="108"/>
    </row>
    <row r="342" spans="2:22">
      <c r="B342" s="34" t="str">
        <f>IF(B341="ー","ー",IF(B341+1&gt;DATE(基本情報!$F$10,基本情報!$H$10,基本情報!$J$10),"ー",IF(MONTH(B341+1)=MONTH(B341),B341+1,"ー")))</f>
        <v>ー</v>
      </c>
      <c r="C342" s="35" t="str">
        <f t="shared" si="15"/>
        <v>ー</v>
      </c>
      <c r="D342" s="94" t="str">
        <f>IF(B342="","",IF(AND(B342&gt;=基本情報!$G$17,B342&lt;=基本情報!$J$17),"夏季休暇",IF(AND(B342&gt;=基本情報!$G$18,B342&lt;=基本情報!$J$18),"年末年始休暇",(IF($C342=基本情報!$G$16,"休日",IF($C342=基本情報!$I$16,"休日",""))))))</f>
        <v/>
      </c>
      <c r="E342" s="95"/>
      <c r="F342" s="96"/>
      <c r="G342" s="97"/>
      <c r="H342" s="98"/>
      <c r="I342" s="99"/>
      <c r="J342" s="100"/>
      <c r="K342" s="101"/>
      <c r="L342" s="102"/>
      <c r="M342" s="103"/>
      <c r="N342" s="103"/>
      <c r="O342" s="103"/>
      <c r="P342" s="103"/>
      <c r="Q342" s="110"/>
      <c r="T342" s="106" t="str">
        <f>IF(AND(D342="",G342=プルダウン!$B$4),"振替作業不可",IF(G342=プルダウン!$B$5,IF(J342="","振替作業日未入力",IF(AND(J342-B342&gt;=-28,J342-B342&lt;=28),"","28日以内に変更")),""))</f>
        <v/>
      </c>
      <c r="U342" s="107"/>
      <c r="V342" s="108"/>
    </row>
    <row r="343" spans="2:22">
      <c r="B343" s="34" t="str">
        <f>IF(B342="ー","ー",IF(B342+1&gt;DATE(基本情報!$F$10,基本情報!$H$10,基本情報!$J$10),"ー",IF(MONTH(B342+1)=MONTH(B342),B342+1,"ー")))</f>
        <v>ー</v>
      </c>
      <c r="C343" s="35" t="str">
        <f t="shared" si="15"/>
        <v>ー</v>
      </c>
      <c r="D343" s="94" t="str">
        <f>IF(B343="","",IF(AND(B343&gt;=基本情報!$G$17,B343&lt;=基本情報!$J$17),"夏季休暇",IF(AND(B343&gt;=基本情報!$G$18,B343&lt;=基本情報!$J$18),"年末年始休暇",(IF($C343=基本情報!$G$16,"休日",IF($C343=基本情報!$I$16,"休日",""))))))</f>
        <v/>
      </c>
      <c r="E343" s="95"/>
      <c r="F343" s="96"/>
      <c r="G343" s="97"/>
      <c r="H343" s="98"/>
      <c r="I343" s="99"/>
      <c r="J343" s="100"/>
      <c r="K343" s="101"/>
      <c r="L343" s="102"/>
      <c r="M343" s="103"/>
      <c r="N343" s="103"/>
      <c r="O343" s="103"/>
      <c r="P343" s="103"/>
      <c r="Q343" s="110"/>
      <c r="T343" s="106" t="str">
        <f>IF(AND(D343="",G343=プルダウン!$B$4),"振替作業不可",IF(G343=プルダウン!$B$5,IF(J343="","振替作業日未入力",IF(AND(J343-B343&gt;=-28,J343-B343&lt;=28),"","28日以内に変更")),""))</f>
        <v/>
      </c>
      <c r="U343" s="107"/>
      <c r="V343" s="108"/>
    </row>
    <row r="344" spans="2:22">
      <c r="B344" s="34" t="str">
        <f>IF(B343="ー","ー",IF(B343+1&gt;DATE(基本情報!$F$10,基本情報!$H$10,基本情報!$J$10),"ー",IF(MONTH(B343+1)=MONTH(B343),B343+1,"ー")))</f>
        <v>ー</v>
      </c>
      <c r="C344" s="35" t="str">
        <f t="shared" si="15"/>
        <v>ー</v>
      </c>
      <c r="D344" s="94" t="str">
        <f>IF(B344="","",IF(AND(B344&gt;=基本情報!$G$17,B344&lt;=基本情報!$J$17),"夏季休暇",IF(AND(B344&gt;=基本情報!$G$18,B344&lt;=基本情報!$J$18),"年末年始休暇",(IF($C344=基本情報!$G$16,"休日",IF($C344=基本情報!$I$16,"休日",""))))))</f>
        <v/>
      </c>
      <c r="E344" s="95"/>
      <c r="F344" s="96"/>
      <c r="G344" s="97"/>
      <c r="H344" s="98"/>
      <c r="I344" s="99"/>
      <c r="J344" s="100"/>
      <c r="K344" s="101"/>
      <c r="L344" s="102"/>
      <c r="M344" s="103"/>
      <c r="N344" s="103"/>
      <c r="O344" s="103"/>
      <c r="P344" s="103"/>
      <c r="Q344" s="110"/>
      <c r="T344" s="106" t="str">
        <f>IF(AND(D344="",G344=プルダウン!$B$4),"振替作業不可",IF(G344=プルダウン!$B$5,IF(J344="","振替作業日未入力",IF(AND(J344-B344&gt;=-28,J344-B344&lt;=28),"","28日以内に変更")),""))</f>
        <v/>
      </c>
      <c r="U344" s="107"/>
      <c r="V344" s="108"/>
    </row>
    <row r="345" spans="2:22">
      <c r="B345" s="34" t="str">
        <f>IF(B344="ー","ー",IF(B344+1&gt;DATE(基本情報!$F$10,基本情報!$H$10,基本情報!$J$10),"ー",IF(MONTH(B344+1)=MONTH(B344),B344+1,"ー")))</f>
        <v>ー</v>
      </c>
      <c r="C345" s="35" t="str">
        <f t="shared" si="15"/>
        <v>ー</v>
      </c>
      <c r="D345" s="94" t="str">
        <f>IF(B345="","",IF(AND(B345&gt;=基本情報!$G$17,B345&lt;=基本情報!$J$17),"夏季休暇",IF(AND(B345&gt;=基本情報!$G$18,B345&lt;=基本情報!$J$18),"年末年始休暇",(IF($C345=基本情報!$G$16,"休日",IF($C345=基本情報!$I$16,"休日",""))))))</f>
        <v/>
      </c>
      <c r="E345" s="95"/>
      <c r="F345" s="96"/>
      <c r="G345" s="97"/>
      <c r="H345" s="98"/>
      <c r="I345" s="99"/>
      <c r="J345" s="100"/>
      <c r="K345" s="101"/>
      <c r="L345" s="102"/>
      <c r="M345" s="103"/>
      <c r="N345" s="103"/>
      <c r="O345" s="103"/>
      <c r="P345" s="103"/>
      <c r="Q345" s="110"/>
      <c r="T345" s="106" t="str">
        <f>IF(AND(D345="",G345=プルダウン!$B$4),"振替作業不可",IF(G345=プルダウン!$B$5,IF(J345="","振替作業日未入力",IF(AND(J345-B345&gt;=-28,J345-B345&lt;=28),"","28日以内に変更")),""))</f>
        <v/>
      </c>
      <c r="U345" s="107"/>
      <c r="V345" s="108"/>
    </row>
    <row r="346" spans="2:22">
      <c r="B346" s="34" t="str">
        <f>IF(B345="ー","ー",IF(B345+1&gt;DATE(基本情報!$F$10,基本情報!$H$10,基本情報!$J$10),"ー",IF(MONTH(B345+1)=MONTH(B345),B345+1,"ー")))</f>
        <v>ー</v>
      </c>
      <c r="C346" s="35" t="str">
        <f t="shared" si="15"/>
        <v>ー</v>
      </c>
      <c r="D346" s="94" t="str">
        <f>IF(B346="","",IF(AND(B346&gt;=基本情報!$G$17,B346&lt;=基本情報!$J$17),"夏季休暇",IF(AND(B346&gt;=基本情報!$G$18,B346&lt;=基本情報!$J$18),"年末年始休暇",(IF($C346=基本情報!$G$16,"休日",IF($C346=基本情報!$I$16,"休日",""))))))</f>
        <v/>
      </c>
      <c r="E346" s="95"/>
      <c r="F346" s="96"/>
      <c r="G346" s="97"/>
      <c r="H346" s="98"/>
      <c r="I346" s="99"/>
      <c r="J346" s="100"/>
      <c r="K346" s="101"/>
      <c r="L346" s="102"/>
      <c r="M346" s="103"/>
      <c r="N346" s="103"/>
      <c r="O346" s="103"/>
      <c r="P346" s="103"/>
      <c r="Q346" s="111"/>
      <c r="T346" s="106" t="str">
        <f>IF(AND(D346="",G346=プルダウン!$B$4),"振替作業不可",IF(G346=プルダウン!$B$5,IF(J346="","振替作業日未入力",IF(AND(J346-B346&gt;=-28,J346-B346&lt;=28),"","28日以内に変更")),""))</f>
        <v/>
      </c>
      <c r="U346" s="107"/>
      <c r="V346" s="108"/>
    </row>
    <row r="347" spans="2:22">
      <c r="B347" s="34" t="str">
        <f>IF(B346="ー","ー",IF(B346+1&gt;DATE(基本情報!$F$10,基本情報!$H$10,基本情報!$J$10),"ー",IF(MONTH(B346+1)=MONTH(B346),B346+1,"ー")))</f>
        <v>ー</v>
      </c>
      <c r="C347" s="35" t="str">
        <f t="shared" si="15"/>
        <v>ー</v>
      </c>
      <c r="D347" s="94" t="str">
        <f>IF(B347="","",IF(AND(B347&gt;=基本情報!$G$17,B347&lt;=基本情報!$J$17),"夏季休暇",IF(AND(B347&gt;=基本情報!$G$18,B347&lt;=基本情報!$J$18),"年末年始休暇",(IF($C347=基本情報!$G$16,"休日",IF($C347=基本情報!$I$16,"休日",""))))))</f>
        <v/>
      </c>
      <c r="E347" s="95"/>
      <c r="F347" s="96"/>
      <c r="G347" s="97"/>
      <c r="H347" s="98"/>
      <c r="I347" s="99"/>
      <c r="J347" s="100"/>
      <c r="K347" s="101"/>
      <c r="L347" s="102"/>
      <c r="M347" s="103"/>
      <c r="N347" s="103"/>
      <c r="O347" s="103"/>
      <c r="P347" s="103"/>
      <c r="Q347" s="109" t="str">
        <f>IF(COUNTIF(B347:B353,"ー")&gt;0,"ー",IF(COUNTIF(G347:G353,プルダウン!$B$6)+COUNTIF(G347:G353,プルダウン!$B$7)+COUNTIF(G347:G353,プルダウン!$B$8)+COUNTIF(G347:G353,プルダウン!$B$9)&gt;0,"ー",IF(COUNTIF(G347:G353,プルダウン!$B$3)+COUNTIF(G347:G353,プルダウン!$B$4)&gt;=2,"○","×")))</f>
        <v>ー</v>
      </c>
      <c r="T347" s="106" t="str">
        <f>IF(AND(D347="",G347=プルダウン!$B$4),"振替作業不可",IF(G347=プルダウン!$B$5,IF(J347="","振替作業日未入力",IF(AND(J347-B347&gt;=-28,J347-B347&lt;=28),"","28日以内に変更")),""))</f>
        <v/>
      </c>
      <c r="U347" s="107"/>
      <c r="V347" s="108"/>
    </row>
    <row r="348" spans="2:22">
      <c r="B348" s="34" t="str">
        <f>IF(B347="ー","ー",IF(B347+1&gt;DATE(基本情報!$F$10,基本情報!$H$10,基本情報!$J$10),"ー",IF(MONTH(B347+1)=MONTH(B347),B347+1,"ー")))</f>
        <v>ー</v>
      </c>
      <c r="C348" s="35" t="str">
        <f t="shared" si="15"/>
        <v>ー</v>
      </c>
      <c r="D348" s="94" t="str">
        <f>IF(B348="","",IF(AND(B348&gt;=基本情報!$G$17,B348&lt;=基本情報!$J$17),"夏季休暇",IF(AND(B348&gt;=基本情報!$G$18,B348&lt;=基本情報!$J$18),"年末年始休暇",(IF($C348=基本情報!$G$16,"休日",IF($C348=基本情報!$I$16,"休日",""))))))</f>
        <v/>
      </c>
      <c r="E348" s="95"/>
      <c r="F348" s="96"/>
      <c r="G348" s="97"/>
      <c r="H348" s="98"/>
      <c r="I348" s="99"/>
      <c r="J348" s="100"/>
      <c r="K348" s="101"/>
      <c r="L348" s="102"/>
      <c r="M348" s="103"/>
      <c r="N348" s="103"/>
      <c r="O348" s="103"/>
      <c r="P348" s="103"/>
      <c r="Q348" s="110"/>
      <c r="T348" s="106" t="str">
        <f>IF(AND(D348="",G348=プルダウン!$B$4),"振替作業不可",IF(G348=プルダウン!$B$5,IF(J348="","振替作業日未入力",IF(AND(J348-B348&gt;=-28,J348-B348&lt;=28),"","28日以内に変更")),""))</f>
        <v/>
      </c>
      <c r="U348" s="107"/>
      <c r="V348" s="108"/>
    </row>
    <row r="349" spans="2:22">
      <c r="B349" s="34" t="str">
        <f>IF(B348="ー","ー",IF(B348+1&gt;DATE(基本情報!$F$10,基本情報!$H$10,基本情報!$J$10),"ー",IF(MONTH(B348+1)=MONTH(B348),B348+1,"ー")))</f>
        <v>ー</v>
      </c>
      <c r="C349" s="35" t="str">
        <f t="shared" si="15"/>
        <v>ー</v>
      </c>
      <c r="D349" s="94" t="str">
        <f>IF(B349="","",IF(AND(B349&gt;=基本情報!$G$17,B349&lt;=基本情報!$J$17),"夏季休暇",IF(AND(B349&gt;=基本情報!$G$18,B349&lt;=基本情報!$J$18),"年末年始休暇",(IF($C349=基本情報!$G$16,"休日",IF($C349=基本情報!$I$16,"休日",""))))))</f>
        <v/>
      </c>
      <c r="E349" s="95"/>
      <c r="F349" s="96"/>
      <c r="G349" s="97"/>
      <c r="H349" s="98"/>
      <c r="I349" s="99"/>
      <c r="J349" s="100"/>
      <c r="K349" s="101"/>
      <c r="L349" s="102"/>
      <c r="M349" s="103"/>
      <c r="N349" s="103"/>
      <c r="O349" s="103"/>
      <c r="P349" s="103"/>
      <c r="Q349" s="110"/>
      <c r="T349" s="106" t="str">
        <f>IF(AND(D349="",G349=プルダウン!$B$4),"振替作業不可",IF(G349=プルダウン!$B$5,IF(J349="","振替作業日未入力",IF(AND(J349-B349&gt;=-28,J349-B349&lt;=28),"","28日以内に変更")),""))</f>
        <v/>
      </c>
      <c r="U349" s="107"/>
      <c r="V349" s="108"/>
    </row>
    <row r="350" spans="2:22">
      <c r="B350" s="34" t="str">
        <f>IF(B349="ー","ー",IF(B349+1&gt;DATE(基本情報!$F$10,基本情報!$H$10,基本情報!$J$10),"ー",IF(MONTH(B349+1)=MONTH(B349),B349+1,"ー")))</f>
        <v>ー</v>
      </c>
      <c r="C350" s="35" t="str">
        <f t="shared" si="15"/>
        <v>ー</v>
      </c>
      <c r="D350" s="94" t="str">
        <f>IF(B350="","",IF(AND(B350&gt;=基本情報!$G$17,B350&lt;=基本情報!$J$17),"夏季休暇",IF(AND(B350&gt;=基本情報!$G$18,B350&lt;=基本情報!$J$18),"年末年始休暇",(IF($C350=基本情報!$G$16,"休日",IF($C350=基本情報!$I$16,"休日",""))))))</f>
        <v/>
      </c>
      <c r="E350" s="95"/>
      <c r="F350" s="96"/>
      <c r="G350" s="97"/>
      <c r="H350" s="98"/>
      <c r="I350" s="99"/>
      <c r="J350" s="100"/>
      <c r="K350" s="101"/>
      <c r="L350" s="102"/>
      <c r="M350" s="103"/>
      <c r="N350" s="103"/>
      <c r="O350" s="103"/>
      <c r="P350" s="103"/>
      <c r="Q350" s="110"/>
      <c r="T350" s="106" t="str">
        <f>IF(AND(D350="",G350=プルダウン!$B$4),"振替作業不可",IF(G350=プルダウン!$B$5,IF(J350="","振替作業日未入力",IF(AND(J350-B350&gt;=-28,J350-B350&lt;=28),"","28日以内に変更")),""))</f>
        <v/>
      </c>
      <c r="U350" s="107"/>
      <c r="V350" s="108"/>
    </row>
    <row r="351" spans="2:22">
      <c r="B351" s="34" t="str">
        <f>IF(B350="ー","ー",IF(B350+1&gt;DATE(基本情報!$F$10,基本情報!$H$10,基本情報!$J$10),"ー",IF(MONTH(B350+1)=MONTH(B350),B350+1,"ー")))</f>
        <v>ー</v>
      </c>
      <c r="C351" s="35" t="str">
        <f t="shared" si="15"/>
        <v>ー</v>
      </c>
      <c r="D351" s="94" t="str">
        <f>IF(B351="","",IF(AND(B351&gt;=基本情報!$G$17,B351&lt;=基本情報!$J$17),"夏季休暇",IF(AND(B351&gt;=基本情報!$G$18,B351&lt;=基本情報!$J$18),"年末年始休暇",(IF($C351=基本情報!$G$16,"休日",IF($C351=基本情報!$I$16,"休日",""))))))</f>
        <v/>
      </c>
      <c r="E351" s="95"/>
      <c r="F351" s="96"/>
      <c r="G351" s="97"/>
      <c r="H351" s="98"/>
      <c r="I351" s="99"/>
      <c r="J351" s="100"/>
      <c r="K351" s="101"/>
      <c r="L351" s="102"/>
      <c r="M351" s="103"/>
      <c r="N351" s="103"/>
      <c r="O351" s="103"/>
      <c r="P351" s="103"/>
      <c r="Q351" s="110"/>
      <c r="T351" s="106" t="str">
        <f>IF(AND(D351="",G351=プルダウン!$B$4),"振替作業不可",IF(G351=プルダウン!$B$5,IF(J351="","振替作業日未入力",IF(AND(J351-B351&gt;=-28,J351-B351&lt;=28),"","28日以内に変更")),""))</f>
        <v/>
      </c>
      <c r="U351" s="107"/>
      <c r="V351" s="108"/>
    </row>
    <row r="352" spans="2:22">
      <c r="B352" s="34" t="str">
        <f>IF(B351="ー","ー",IF(B351+1&gt;DATE(基本情報!$F$10,基本情報!$H$10,基本情報!$J$10),"ー",IF(MONTH(B351+1)=MONTH(B351),B351+1,"ー")))</f>
        <v>ー</v>
      </c>
      <c r="C352" s="35" t="str">
        <f t="shared" si="15"/>
        <v>ー</v>
      </c>
      <c r="D352" s="94" t="str">
        <f>IF(B352="","",IF(AND(B352&gt;=基本情報!$G$17,B352&lt;=基本情報!$J$17),"夏季休暇",IF(AND(B352&gt;=基本情報!$G$18,B352&lt;=基本情報!$J$18),"年末年始休暇",(IF($C352=基本情報!$G$16,"休日",IF($C352=基本情報!$I$16,"休日",""))))))</f>
        <v/>
      </c>
      <c r="E352" s="95"/>
      <c r="F352" s="96"/>
      <c r="G352" s="97"/>
      <c r="H352" s="98"/>
      <c r="I352" s="99"/>
      <c r="J352" s="100"/>
      <c r="K352" s="101"/>
      <c r="L352" s="102"/>
      <c r="M352" s="103"/>
      <c r="N352" s="103"/>
      <c r="O352" s="103"/>
      <c r="P352" s="103"/>
      <c r="Q352" s="110"/>
      <c r="T352" s="106" t="str">
        <f>IF(AND(D352="",G352=プルダウン!$B$4),"振替作業不可",IF(G352=プルダウン!$B$5,IF(J352="","振替作業日未入力",IF(AND(J352-B352&gt;=-28,J352-B352&lt;=28),"","28日以内に変更")),""))</f>
        <v/>
      </c>
      <c r="U352" s="107"/>
      <c r="V352" s="108"/>
    </row>
    <row r="353" spans="2:22">
      <c r="B353" s="34" t="str">
        <f>IF(B352="ー","ー",IF(B352+1&gt;DATE(基本情報!$F$10,基本情報!$H$10,基本情報!$J$10),"ー",IF(MONTH(B352+1)=MONTH(B352),B352+1,"ー")))</f>
        <v>ー</v>
      </c>
      <c r="C353" s="35" t="str">
        <f t="shared" si="15"/>
        <v>ー</v>
      </c>
      <c r="D353" s="94" t="str">
        <f>IF(B353="","",IF(AND(B353&gt;=基本情報!$G$17,B353&lt;=基本情報!$J$17),"夏季休暇",IF(AND(B353&gt;=基本情報!$G$18,B353&lt;=基本情報!$J$18),"年末年始休暇",(IF($C353=基本情報!$G$16,"休日",IF($C353=基本情報!$I$16,"休日",""))))))</f>
        <v/>
      </c>
      <c r="E353" s="95"/>
      <c r="F353" s="96"/>
      <c r="G353" s="97"/>
      <c r="H353" s="98"/>
      <c r="I353" s="99"/>
      <c r="J353" s="100"/>
      <c r="K353" s="101"/>
      <c r="L353" s="102"/>
      <c r="M353" s="103"/>
      <c r="N353" s="103"/>
      <c r="O353" s="103"/>
      <c r="P353" s="103"/>
      <c r="Q353" s="111"/>
      <c r="T353" s="106" t="str">
        <f>IF(AND(D353="",G353=プルダウン!$B$4),"振替作業不可",IF(G353=プルダウン!$B$5,IF(J353="","振替作業日未入力",IF(AND(J353-B353&gt;=-28,J353-B353&lt;=28),"","28日以内に変更")),""))</f>
        <v/>
      </c>
      <c r="U353" s="107"/>
      <c r="V353" s="108"/>
    </row>
    <row r="354" spans="2:22">
      <c r="B354" s="34" t="str">
        <f>IF(B353="ー","ー",IF(B353+1&gt;DATE(基本情報!$F$10,基本情報!$H$10,基本情報!$J$10),"ー",IF(MONTH(B353+1)=MONTH(B353),B353+1,"ー")))</f>
        <v>ー</v>
      </c>
      <c r="C354" s="35" t="str">
        <f t="shared" si="15"/>
        <v>ー</v>
      </c>
      <c r="D354" s="94" t="str">
        <f>IF(B354="","",IF(AND(B354&gt;=基本情報!$G$17,B354&lt;=基本情報!$J$17),"夏季休暇",IF(AND(B354&gt;=基本情報!$G$18,B354&lt;=基本情報!$J$18),"年末年始休暇",(IF($C354=基本情報!$G$16,"休日",IF($C354=基本情報!$I$16,"休日",""))))))</f>
        <v/>
      </c>
      <c r="E354" s="95"/>
      <c r="F354" s="96"/>
      <c r="G354" s="97"/>
      <c r="H354" s="98"/>
      <c r="I354" s="99"/>
      <c r="J354" s="100"/>
      <c r="K354" s="101"/>
      <c r="L354" s="102"/>
      <c r="M354" s="103"/>
      <c r="N354" s="103"/>
      <c r="O354" s="103"/>
      <c r="P354" s="103"/>
      <c r="Q354" s="109" t="str">
        <f>IF(COUNTIF(B354:B360,"ー")&gt;0,"ー",IF(COUNTIF(G354:G360,プルダウン!$B$6)+COUNTIF(G354:G360,プルダウン!$B$7)+COUNTIF(G354:G360,プルダウン!$B$8)+COUNTIF(G354:G360,プルダウン!$B$9)&gt;0,"ー",IF(COUNTIF(G354:G360,プルダウン!$B$3)+COUNTIF(G354:G360,プルダウン!$B$4)&gt;=2,"○","×")))</f>
        <v>ー</v>
      </c>
      <c r="T354" s="106" t="str">
        <f>IF(AND(D354="",G354=プルダウン!$B$4),"振替作業不可",IF(G354=プルダウン!$B$5,IF(J354="","振替作業日未入力",IF(AND(J354-B354&gt;=-28,J354-B354&lt;=28),"","28日以内に変更")),""))</f>
        <v/>
      </c>
      <c r="U354" s="107"/>
      <c r="V354" s="108"/>
    </row>
    <row r="355" spans="2:22">
      <c r="B355" s="34" t="str">
        <f>IF(B354="ー","ー",IF(B354+1&gt;DATE(基本情報!$F$10,基本情報!$H$10,基本情報!$J$10),"ー",IF(MONTH(B354+1)=MONTH(B354),B354+1,"ー")))</f>
        <v>ー</v>
      </c>
      <c r="C355" s="35" t="str">
        <f t="shared" si="15"/>
        <v>ー</v>
      </c>
      <c r="D355" s="94" t="str">
        <f>IF(B355="","",IF(AND(B355&gt;=基本情報!$G$17,B355&lt;=基本情報!$J$17),"夏季休暇",IF(AND(B355&gt;=基本情報!$G$18,B355&lt;=基本情報!$J$18),"年末年始休暇",(IF($C355=基本情報!$G$16,"休日",IF($C355=基本情報!$I$16,"休日",""))))))</f>
        <v/>
      </c>
      <c r="E355" s="95"/>
      <c r="F355" s="96"/>
      <c r="G355" s="97"/>
      <c r="H355" s="98"/>
      <c r="I355" s="99"/>
      <c r="J355" s="100"/>
      <c r="K355" s="101"/>
      <c r="L355" s="102"/>
      <c r="M355" s="103"/>
      <c r="N355" s="103"/>
      <c r="O355" s="103"/>
      <c r="P355" s="103"/>
      <c r="Q355" s="110"/>
      <c r="T355" s="106" t="str">
        <f>IF(AND(D355="",G355=プルダウン!$B$4),"振替作業不可",IF(G355=プルダウン!$B$5,IF(J355="","振替作業日未入力",IF(AND(J355-B355&gt;=-28,J355-B355&lt;=28),"","28日以内に変更")),""))</f>
        <v/>
      </c>
      <c r="U355" s="107"/>
      <c r="V355" s="108"/>
    </row>
    <row r="356" spans="2:22">
      <c r="B356" s="34" t="str">
        <f>IF(B355="ー","ー",IF(B355+1&gt;DATE(基本情報!$F$10,基本情報!$H$10,基本情報!$J$10),"ー",IF(MONTH(B355+1)=MONTH(B355),B355+1,"ー")))</f>
        <v>ー</v>
      </c>
      <c r="C356" s="35" t="str">
        <f t="shared" si="15"/>
        <v>ー</v>
      </c>
      <c r="D356" s="94" t="str">
        <f>IF(B356="","",IF(AND(B356&gt;=基本情報!$G$17,B356&lt;=基本情報!$J$17),"夏季休暇",IF(AND(B356&gt;=基本情報!$G$18,B356&lt;=基本情報!$J$18),"年末年始休暇",(IF($C356=基本情報!$G$16,"休日",IF($C356=基本情報!$I$16,"休日",""))))))</f>
        <v/>
      </c>
      <c r="E356" s="95"/>
      <c r="F356" s="96"/>
      <c r="G356" s="97"/>
      <c r="H356" s="98"/>
      <c r="I356" s="99"/>
      <c r="J356" s="100"/>
      <c r="K356" s="101"/>
      <c r="L356" s="102"/>
      <c r="M356" s="103"/>
      <c r="N356" s="103"/>
      <c r="O356" s="103"/>
      <c r="P356" s="103"/>
      <c r="Q356" s="110"/>
      <c r="T356" s="106" t="str">
        <f>IF(AND(D356="",G356=プルダウン!$B$4),"振替作業不可",IF(G356=プルダウン!$B$5,IF(J356="","振替作業日未入力",IF(AND(J356-B356&gt;=-28,J356-B356&lt;=28),"","28日以内に変更")),""))</f>
        <v/>
      </c>
      <c r="U356" s="107"/>
      <c r="V356" s="108"/>
    </row>
    <row r="357" spans="2:22">
      <c r="B357" s="34" t="str">
        <f>IF(B356="ー","ー",IF(B356+1&gt;DATE(基本情報!$F$10,基本情報!$H$10,基本情報!$J$10),"ー",IF(MONTH(B356+1)=MONTH(B356),B356+1,"ー")))</f>
        <v>ー</v>
      </c>
      <c r="C357" s="35" t="str">
        <f t="shared" si="15"/>
        <v>ー</v>
      </c>
      <c r="D357" s="94" t="str">
        <f>IF(B357="","",IF(AND(B357&gt;=基本情報!$G$17,B357&lt;=基本情報!$J$17),"夏季休暇",IF(AND(B357&gt;=基本情報!$G$18,B357&lt;=基本情報!$J$18),"年末年始休暇",(IF($C357=基本情報!$G$16,"休日",IF($C357=基本情報!$I$16,"休日",""))))))</f>
        <v/>
      </c>
      <c r="E357" s="95"/>
      <c r="F357" s="96"/>
      <c r="G357" s="97"/>
      <c r="H357" s="98"/>
      <c r="I357" s="99"/>
      <c r="J357" s="100"/>
      <c r="K357" s="101"/>
      <c r="L357" s="102"/>
      <c r="M357" s="103"/>
      <c r="N357" s="103"/>
      <c r="O357" s="103"/>
      <c r="P357" s="103"/>
      <c r="Q357" s="110"/>
      <c r="T357" s="106" t="str">
        <f>IF(AND(D357="",G357=プルダウン!$B$4),"振替作業不可",IF(G357=プルダウン!$B$5,IF(J357="","振替作業日未入力",IF(AND(J357-B357&gt;=-28,J357-B357&lt;=28),"","28日以内に変更")),""))</f>
        <v/>
      </c>
      <c r="U357" s="107"/>
      <c r="V357" s="108"/>
    </row>
    <row r="358" spans="2:22">
      <c r="B358" s="34" t="str">
        <f>IF(B357="ー","ー",IF(B357+1&gt;DATE(基本情報!$F$10,基本情報!$H$10,基本情報!$J$10),"ー",IF(MONTH(B357+1)=MONTH(B357),B357+1,"ー")))</f>
        <v>ー</v>
      </c>
      <c r="C358" s="35" t="str">
        <f t="shared" si="15"/>
        <v>ー</v>
      </c>
      <c r="D358" s="94" t="str">
        <f>IF(B358="","",IF(AND(B358&gt;=基本情報!$G$17,B358&lt;=基本情報!$J$17),"夏季休暇",IF(AND(B358&gt;=基本情報!$G$18,B358&lt;=基本情報!$J$18),"年末年始休暇",(IF($C358=基本情報!$G$16,"休日",IF($C358=基本情報!$I$16,"休日",""))))))</f>
        <v/>
      </c>
      <c r="E358" s="95"/>
      <c r="F358" s="96"/>
      <c r="G358" s="97"/>
      <c r="H358" s="98"/>
      <c r="I358" s="99"/>
      <c r="J358" s="100"/>
      <c r="K358" s="101"/>
      <c r="L358" s="102"/>
      <c r="M358" s="103"/>
      <c r="N358" s="103"/>
      <c r="O358" s="103"/>
      <c r="P358" s="103"/>
      <c r="Q358" s="110"/>
      <c r="T358" s="106" t="str">
        <f>IF(AND(D358="",G358=プルダウン!$B$4),"振替作業不可",IF(G358=プルダウン!$B$5,IF(J358="","振替作業日未入力",IF(AND(J358-B358&gt;=-28,J358-B358&lt;=28),"","28日以内に変更")),""))</f>
        <v/>
      </c>
      <c r="U358" s="107"/>
      <c r="V358" s="108"/>
    </row>
    <row r="359" spans="2:22">
      <c r="B359" s="34" t="str">
        <f>IF(B358="ー","ー",IF(B358+1&gt;DATE(基本情報!$F$10,基本情報!$H$10,基本情報!$J$10),"ー",IF(MONTH(B358+1)=MONTH(B358),B358+1,"ー")))</f>
        <v>ー</v>
      </c>
      <c r="C359" s="35" t="str">
        <f t="shared" si="15"/>
        <v>ー</v>
      </c>
      <c r="D359" s="94" t="str">
        <f>IF(B359="","",IF(AND(B359&gt;=基本情報!$G$17,B359&lt;=基本情報!$J$17),"夏季休暇",IF(AND(B359&gt;=基本情報!$G$18,B359&lt;=基本情報!$J$18),"年末年始休暇",(IF($C359=基本情報!$G$16,"休日",IF($C359=基本情報!$I$16,"休日",""))))))</f>
        <v/>
      </c>
      <c r="E359" s="95"/>
      <c r="F359" s="96"/>
      <c r="G359" s="97"/>
      <c r="H359" s="98"/>
      <c r="I359" s="99"/>
      <c r="J359" s="100"/>
      <c r="K359" s="101"/>
      <c r="L359" s="102"/>
      <c r="M359" s="103"/>
      <c r="N359" s="103"/>
      <c r="O359" s="103"/>
      <c r="P359" s="103"/>
      <c r="Q359" s="110"/>
      <c r="T359" s="106" t="str">
        <f>IF(AND(D359="",G359=プルダウン!$B$4),"振替作業不可",IF(G359=プルダウン!$B$5,IF(J359="","振替作業日未入力",IF(AND(J359-B359&gt;=-28,J359-B359&lt;=28),"","28日以内に変更")),""))</f>
        <v/>
      </c>
      <c r="U359" s="107"/>
      <c r="V359" s="108"/>
    </row>
    <row r="360" spans="2:22">
      <c r="B360" s="34" t="str">
        <f>IF(B359="ー","ー",IF(B359+1&gt;DATE(基本情報!$F$10,基本情報!$H$10,基本情報!$J$10),"ー",IF(MONTH(B359+1)=MONTH(B359),B359+1,"ー")))</f>
        <v>ー</v>
      </c>
      <c r="C360" s="35" t="str">
        <f t="shared" si="15"/>
        <v>ー</v>
      </c>
      <c r="D360" s="94" t="str">
        <f>IF(B360="","",IF(AND(B360&gt;=基本情報!$G$17,B360&lt;=基本情報!$J$17),"夏季休暇",IF(AND(B360&gt;=基本情報!$G$18,B360&lt;=基本情報!$J$18),"年末年始休暇",(IF($C360=基本情報!$G$16,"休日",IF($C360=基本情報!$I$16,"休日",""))))))</f>
        <v/>
      </c>
      <c r="E360" s="95"/>
      <c r="F360" s="96"/>
      <c r="G360" s="97"/>
      <c r="H360" s="98"/>
      <c r="I360" s="99"/>
      <c r="J360" s="100"/>
      <c r="K360" s="101"/>
      <c r="L360" s="102"/>
      <c r="M360" s="103"/>
      <c r="N360" s="103"/>
      <c r="O360" s="103"/>
      <c r="P360" s="103"/>
      <c r="Q360" s="111"/>
      <c r="T360" s="106" t="str">
        <f>IF(AND(D360="",G360=プルダウン!$B$4),"振替作業不可",IF(G360=プルダウン!$B$5,IF(J360="","振替作業日未入力",IF(AND(J360-B360&gt;=-28,J360-B360&lt;=28),"","28日以内に変更")),""))</f>
        <v/>
      </c>
      <c r="U360" s="107"/>
      <c r="V360" s="108"/>
    </row>
    <row r="361" spans="2:22">
      <c r="B361" s="34" t="str">
        <f>IF(B360="ー","ー",IF(B360+1&gt;DATE(基本情報!$F$10,基本情報!$H$10,基本情報!$J$10),"ー",IF(MONTH(B360+1)=MONTH(B360),B360+1,"ー")))</f>
        <v>ー</v>
      </c>
      <c r="C361" s="35" t="str">
        <f t="shared" si="15"/>
        <v>ー</v>
      </c>
      <c r="D361" s="94" t="str">
        <f>IF(B361="","",IF(AND(B361&gt;=基本情報!$G$17,B361&lt;=基本情報!$J$17),"夏季休暇",IF(AND(B361&gt;=基本情報!$G$18,B361&lt;=基本情報!$J$18),"年末年始休暇",(IF($C361=基本情報!$G$16,"休日",IF($C361=基本情報!$I$16,"休日",""))))))</f>
        <v/>
      </c>
      <c r="E361" s="95"/>
      <c r="F361" s="96"/>
      <c r="G361" s="97"/>
      <c r="H361" s="98"/>
      <c r="I361" s="99"/>
      <c r="J361" s="100"/>
      <c r="K361" s="101"/>
      <c r="L361" s="102"/>
      <c r="M361" s="103"/>
      <c r="N361" s="103"/>
      <c r="O361" s="103"/>
      <c r="P361" s="103"/>
      <c r="Q361" s="109" t="str">
        <f>IF(COUNTIF(B361:B367,"ー")&gt;0,"ー",IF(COUNTIF(G361:G367,プルダウン!$B$6)+COUNTIF(G361:G367,プルダウン!$B$7)+COUNTIF(G361:G367,プルダウン!$B$8)+COUNTIF(G361:G367,プルダウン!$B$9)&gt;0,"ー",IF(COUNTIF(G361:G367,プルダウン!$B$3)+COUNTIF(G361:G367,プルダウン!$B$4)&gt;=2,"○","×")))</f>
        <v>ー</v>
      </c>
      <c r="T361" s="106" t="str">
        <f>IF(AND(D361="",G361=プルダウン!$B$4),"振替作業不可",IF(G361=プルダウン!$B$5,IF(J361="","振替作業日未入力",IF(AND(J361-B361&gt;=-28,J361-B361&lt;=28),"","28日以内に変更")),""))</f>
        <v/>
      </c>
      <c r="U361" s="107"/>
      <c r="V361" s="108"/>
    </row>
    <row r="362" spans="2:22">
      <c r="B362" s="34" t="str">
        <f>IF(B361="ー","ー",IF(B361+1&gt;DATE(基本情報!$F$10,基本情報!$H$10,基本情報!$J$10),"ー",IF(MONTH(B361+1)=MONTH(B361),B361+1,"ー")))</f>
        <v>ー</v>
      </c>
      <c r="C362" s="35" t="str">
        <f t="shared" si="15"/>
        <v>ー</v>
      </c>
      <c r="D362" s="94" t="str">
        <f>IF(B362="","",IF(AND(B362&gt;=基本情報!$G$17,B362&lt;=基本情報!$J$17),"夏季休暇",IF(AND(B362&gt;=基本情報!$G$18,B362&lt;=基本情報!$J$18),"年末年始休暇",(IF($C362=基本情報!$G$16,"休日",IF($C362=基本情報!$I$16,"休日",""))))))</f>
        <v/>
      </c>
      <c r="E362" s="95"/>
      <c r="F362" s="96"/>
      <c r="G362" s="97"/>
      <c r="H362" s="98"/>
      <c r="I362" s="99"/>
      <c r="J362" s="100"/>
      <c r="K362" s="101"/>
      <c r="L362" s="102"/>
      <c r="M362" s="103"/>
      <c r="N362" s="103"/>
      <c r="O362" s="103"/>
      <c r="P362" s="103"/>
      <c r="Q362" s="110"/>
      <c r="T362" s="106" t="str">
        <f>IF(AND(D362="",G362=プルダウン!$B$4),"振替作業不可",IF(G362=プルダウン!$B$5,IF(J362="","振替作業日未入力",IF(AND(J362-B362&gt;=-28,J362-B362&lt;=28),"","28日以内に変更")),""))</f>
        <v/>
      </c>
      <c r="U362" s="107"/>
      <c r="V362" s="108"/>
    </row>
    <row r="363" spans="2:22">
      <c r="B363" s="34" t="str">
        <f>IF(B362="ー","ー",IF(B362+1&gt;DATE(基本情報!$F$10,基本情報!$H$10,基本情報!$J$10),"ー",IF(MONTH(B362+1)=MONTH(B362),B362+1,"ー")))</f>
        <v>ー</v>
      </c>
      <c r="C363" s="35" t="str">
        <f t="shared" si="15"/>
        <v>ー</v>
      </c>
      <c r="D363" s="94" t="str">
        <f>IF(B363="","",IF(AND(B363&gt;=基本情報!$G$17,B363&lt;=基本情報!$J$17),"夏季休暇",IF(AND(B363&gt;=基本情報!$G$18,B363&lt;=基本情報!$J$18),"年末年始休暇",(IF($C363=基本情報!$G$16,"休日",IF($C363=基本情報!$I$16,"休日",""))))))</f>
        <v/>
      </c>
      <c r="E363" s="95"/>
      <c r="F363" s="96"/>
      <c r="G363" s="97"/>
      <c r="H363" s="98"/>
      <c r="I363" s="99"/>
      <c r="J363" s="100"/>
      <c r="K363" s="101"/>
      <c r="L363" s="102"/>
      <c r="M363" s="103"/>
      <c r="N363" s="103"/>
      <c r="O363" s="103"/>
      <c r="P363" s="103"/>
      <c r="Q363" s="110"/>
      <c r="T363" s="106" t="str">
        <f>IF(AND(D363="",G363=プルダウン!$B$4),"振替作業不可",IF(G363=プルダウン!$B$5,IF(J363="","振替作業日未入力",IF(AND(J363-B363&gt;=-28,J363-B363&lt;=28),"","28日以内に変更")),""))</f>
        <v/>
      </c>
      <c r="U363" s="107"/>
      <c r="V363" s="108"/>
    </row>
    <row r="364" spans="2:22">
      <c r="B364" s="34" t="str">
        <f>IF(B363="ー","ー",IF(B363+1&gt;DATE(基本情報!$F$10,基本情報!$H$10,基本情報!$J$10),"ー",IF(MONTH(B363+1)=MONTH(B363),B363+1,"ー")))</f>
        <v>ー</v>
      </c>
      <c r="C364" s="35" t="str">
        <f t="shared" si="15"/>
        <v>ー</v>
      </c>
      <c r="D364" s="94" t="str">
        <f>IF(B364="","",IF(AND(B364&gt;=基本情報!$G$17,B364&lt;=基本情報!$J$17),"夏季休暇",IF(AND(B364&gt;=基本情報!$G$18,B364&lt;=基本情報!$J$18),"年末年始休暇",(IF($C364=基本情報!$G$16,"休日",IF($C364=基本情報!$I$16,"休日",""))))))</f>
        <v/>
      </c>
      <c r="E364" s="95"/>
      <c r="F364" s="96"/>
      <c r="G364" s="97"/>
      <c r="H364" s="98"/>
      <c r="I364" s="99"/>
      <c r="J364" s="100"/>
      <c r="K364" s="101"/>
      <c r="L364" s="102"/>
      <c r="M364" s="103"/>
      <c r="N364" s="103"/>
      <c r="O364" s="103"/>
      <c r="P364" s="103"/>
      <c r="Q364" s="110"/>
      <c r="T364" s="106" t="str">
        <f>IF(AND(D364="",G364=プルダウン!$B$4),"振替作業不可",IF(G364=プルダウン!$B$5,IF(J364="","振替作業日未入力",IF(AND(J364-B364&gt;=-28,J364-B364&lt;=28),"","28日以内に変更")),""))</f>
        <v/>
      </c>
      <c r="U364" s="107"/>
      <c r="V364" s="108"/>
    </row>
    <row r="365" spans="2:22">
      <c r="B365" s="34" t="str">
        <f>IF(B364="ー","ー",IF(B364+1&gt;DATE(基本情報!$F$10,基本情報!$H$10,基本情報!$J$10),"ー",IF(MONTH(B364+1)=MONTH(B364),B364+1,"ー")))</f>
        <v>ー</v>
      </c>
      <c r="C365" s="35" t="str">
        <f t="shared" si="15"/>
        <v>ー</v>
      </c>
      <c r="D365" s="94" t="str">
        <f>IF(B365="","",IF(AND(B365&gt;=基本情報!$G$17,B365&lt;=基本情報!$J$17),"夏季休暇",IF(AND(B365&gt;=基本情報!$G$18,B365&lt;=基本情報!$J$18),"年末年始休暇",(IF($C365=基本情報!$G$16,"休日",IF($C365=基本情報!$I$16,"休日",""))))))</f>
        <v/>
      </c>
      <c r="E365" s="95"/>
      <c r="F365" s="96"/>
      <c r="G365" s="97"/>
      <c r="H365" s="98"/>
      <c r="I365" s="99"/>
      <c r="J365" s="100"/>
      <c r="K365" s="101"/>
      <c r="L365" s="102"/>
      <c r="M365" s="103"/>
      <c r="N365" s="103"/>
      <c r="O365" s="103"/>
      <c r="P365" s="103"/>
      <c r="Q365" s="110"/>
      <c r="T365" s="106" t="str">
        <f>IF(AND(D365="",G365=プルダウン!$B$4),"振替作業不可",IF(G365=プルダウン!$B$5,IF(J365="","振替作業日未入力",IF(AND(J365-B365&gt;=-28,J365-B365&lt;=28),"","28日以内に変更")),""))</f>
        <v/>
      </c>
      <c r="U365" s="107"/>
      <c r="V365" s="108"/>
    </row>
    <row r="366" spans="2:22">
      <c r="B366" s="34" t="str">
        <f>IF(B365="ー","ー",IF(B365+1&gt;DATE(基本情報!$F$10,基本情報!$H$10,基本情報!$J$10),"ー",IF(MONTH(B365+1)=MONTH(B365),B365+1,"ー")))</f>
        <v>ー</v>
      </c>
      <c r="C366" s="35" t="str">
        <f t="shared" si="15"/>
        <v>ー</v>
      </c>
      <c r="D366" s="94" t="str">
        <f>IF(B366="","",IF(AND(B366&gt;=基本情報!$G$17,B366&lt;=基本情報!$J$17),"夏季休暇",IF(AND(B366&gt;=基本情報!$G$18,B366&lt;=基本情報!$J$18),"年末年始休暇",(IF($C366=基本情報!$G$16,"休日",IF($C366=基本情報!$I$16,"休日",""))))))</f>
        <v/>
      </c>
      <c r="E366" s="95"/>
      <c r="F366" s="96"/>
      <c r="G366" s="97"/>
      <c r="H366" s="98"/>
      <c r="I366" s="99"/>
      <c r="J366" s="100"/>
      <c r="K366" s="101"/>
      <c r="L366" s="102"/>
      <c r="M366" s="103"/>
      <c r="N366" s="103"/>
      <c r="O366" s="103"/>
      <c r="P366" s="103"/>
      <c r="Q366" s="110"/>
      <c r="T366" s="106" t="str">
        <f>IF(AND(D366="",G366=プルダウン!$B$4),"振替作業不可",IF(G366=プルダウン!$B$5,IF(J366="","振替作業日未入力",IF(AND(J366-B366&gt;=-28,J366-B366&lt;=28),"","28日以内に変更")),""))</f>
        <v/>
      </c>
      <c r="U366" s="107"/>
      <c r="V366" s="108"/>
    </row>
    <row r="367" spans="2:22">
      <c r="B367" s="34" t="str">
        <f>IF(B366="ー","ー",IF(B366+1&gt;DATE(基本情報!$F$10,基本情報!$H$10,基本情報!$J$10),"ー",IF(MONTH(B366+1)=MONTH(B366),B366+1,"ー")))</f>
        <v>ー</v>
      </c>
      <c r="C367" s="35" t="str">
        <f t="shared" si="15"/>
        <v>ー</v>
      </c>
      <c r="D367" s="94" t="str">
        <f>IF(B367="","",IF(AND(B367&gt;=基本情報!$G$17,B367&lt;=基本情報!$J$17),"夏季休暇",IF(AND(B367&gt;=基本情報!$G$18,B367&lt;=基本情報!$J$18),"年末年始休暇",(IF($C367=基本情報!$G$16,"休日",IF($C367=基本情報!$I$16,"休日",""))))))</f>
        <v/>
      </c>
      <c r="E367" s="95"/>
      <c r="F367" s="96"/>
      <c r="G367" s="97"/>
      <c r="H367" s="98"/>
      <c r="I367" s="99"/>
      <c r="J367" s="100"/>
      <c r="K367" s="101"/>
      <c r="L367" s="102"/>
      <c r="M367" s="103"/>
      <c r="N367" s="103"/>
      <c r="O367" s="103"/>
      <c r="P367" s="103"/>
      <c r="Q367" s="111"/>
      <c r="T367" s="106" t="str">
        <f>IF(AND(D367="",G367=プルダウン!$B$4),"振替作業不可",IF(G367=プルダウン!$B$5,IF(J367="","振替作業日未入力",IF(AND(J367-B367&gt;=-28,J367-B367&lt;=28),"","28日以内に変更")),""))</f>
        <v/>
      </c>
      <c r="U367" s="107"/>
      <c r="V367" s="108"/>
    </row>
    <row r="368" spans="2:22">
      <c r="B368" s="34" t="str">
        <f>IF(B367="ー","ー",IF(B367+1&gt;DATE(基本情報!$F$10,基本情報!$H$10,基本情報!$J$10),"ー",IF(MONTH(B367+1)=MONTH(B367),B367+1,"ー")))</f>
        <v>ー</v>
      </c>
      <c r="C368" s="35" t="str">
        <f t="shared" si="15"/>
        <v>ー</v>
      </c>
      <c r="D368" s="94" t="str">
        <f>IF(B368="","",IF(AND(B368&gt;=基本情報!$G$17,B368&lt;=基本情報!$J$17),"夏季休暇",IF(AND(B368&gt;=基本情報!$G$18,B368&lt;=基本情報!$J$18),"年末年始休暇",(IF($C368=基本情報!$G$16,"休日",IF($C368=基本情報!$I$16,"休日",""))))))</f>
        <v/>
      </c>
      <c r="E368" s="95"/>
      <c r="F368" s="96"/>
      <c r="G368" s="97"/>
      <c r="H368" s="98"/>
      <c r="I368" s="99"/>
      <c r="J368" s="100"/>
      <c r="K368" s="101"/>
      <c r="L368" s="102"/>
      <c r="M368" s="103"/>
      <c r="N368" s="103"/>
      <c r="O368" s="103"/>
      <c r="P368" s="103"/>
      <c r="Q368" s="104" t="s">
        <v>57</v>
      </c>
      <c r="T368" s="106" t="str">
        <f>IF(AND(D368="",G368=プルダウン!$B$4),"振替作業不可",IF(G368=プルダウン!$B$5,IF(J368="","振替作業日未入力",IF(AND(J368-B368&gt;=-28,J368-B368&lt;=28),"","28日以内に変更")),""))</f>
        <v/>
      </c>
      <c r="U368" s="107"/>
      <c r="V368" s="108"/>
    </row>
    <row r="369" spans="2:22">
      <c r="B369" s="34" t="str">
        <f>IF(B368="ー","ー",IF(B368+1&gt;DATE(基本情報!$F$10,基本情報!$H$10,基本情報!$J$10),"ー",IF(MONTH(B368+1)=MONTH(B368),B368+1,"ー")))</f>
        <v>ー</v>
      </c>
      <c r="C369" s="35" t="str">
        <f t="shared" si="15"/>
        <v>ー</v>
      </c>
      <c r="D369" s="94" t="str">
        <f>IF(B369="","",IF(AND(B369&gt;=基本情報!$G$17,B369&lt;=基本情報!$J$17),"夏季休暇",IF(AND(B369&gt;=基本情報!$G$18,B369&lt;=基本情報!$J$18),"年末年始休暇",(IF($C369=基本情報!$G$16,"休日",IF($C369=基本情報!$I$16,"休日",""))))))</f>
        <v/>
      </c>
      <c r="E369" s="95"/>
      <c r="F369" s="96"/>
      <c r="G369" s="97"/>
      <c r="H369" s="98"/>
      <c r="I369" s="99"/>
      <c r="J369" s="100"/>
      <c r="K369" s="101"/>
      <c r="L369" s="102"/>
      <c r="M369" s="103"/>
      <c r="N369" s="103"/>
      <c r="O369" s="103"/>
      <c r="P369" s="103"/>
      <c r="Q369" s="105"/>
      <c r="T369" s="106" t="str">
        <f>IF(AND(D369="",G369=プルダウン!$B$4),"振替作業不可",IF(G369=プルダウン!$B$5,IF(J369="","振替作業日未入力",IF(AND(J369-B369&gt;=-28,J369-B369&lt;=28),"","28日以内に変更")),""))</f>
        <v/>
      </c>
      <c r="U369" s="107"/>
      <c r="V369" s="108"/>
    </row>
    <row r="370" spans="2:22" ht="9.75" customHeight="1"/>
    <row r="371" spans="2:22">
      <c r="E371" s="37" t="s">
        <v>39</v>
      </c>
      <c r="F371" s="38"/>
      <c r="G371" s="38"/>
      <c r="H371" s="38"/>
      <c r="I371" s="38"/>
      <c r="J371" s="39"/>
      <c r="K371" s="39"/>
      <c r="L371" s="40" t="s">
        <v>27</v>
      </c>
      <c r="M371" s="41"/>
      <c r="N371" s="41"/>
      <c r="O371" s="41"/>
      <c r="P371" s="41"/>
      <c r="Q371" s="42"/>
    </row>
    <row r="372" spans="2:22">
      <c r="E372" s="43" t="s">
        <v>31</v>
      </c>
      <c r="F372" s="44" t="s">
        <v>32</v>
      </c>
      <c r="G372" s="44" t="s">
        <v>33</v>
      </c>
      <c r="H372" s="44" t="s">
        <v>34</v>
      </c>
      <c r="I372" s="44" t="s">
        <v>35</v>
      </c>
      <c r="J372" s="45" t="s">
        <v>36</v>
      </c>
      <c r="K372" s="46" t="s">
        <v>37</v>
      </c>
      <c r="L372" s="47" t="s">
        <v>59</v>
      </c>
      <c r="M372" s="48"/>
      <c r="N372" s="47" t="s">
        <v>60</v>
      </c>
      <c r="O372" s="49"/>
      <c r="P372" s="50" t="s">
        <v>67</v>
      </c>
      <c r="Q372" s="51"/>
    </row>
    <row r="373" spans="2:22">
      <c r="E373" s="52">
        <f>COUNTIFS($B333:$B369,"&gt;="&amp;$B$8,$G333:$G369,プルダウン!$B$3)</f>
        <v>0</v>
      </c>
      <c r="F373" s="53">
        <f>COUNTIFS($B333:$B369,"&gt;="&amp;$B$8,$G333:$G369,プルダウン!$B$4)</f>
        <v>0</v>
      </c>
      <c r="G373" s="53">
        <f>COUNTIFS($B333:$B369,"&gt;="&amp;$B$8,$G333:$G369,プルダウン!$B$5)</f>
        <v>0</v>
      </c>
      <c r="H373" s="53">
        <f>COUNTIFS($B333:$B369,"&gt;="&amp;$B$8,$G333:$G369,プルダウン!$B$6)</f>
        <v>0</v>
      </c>
      <c r="I373" s="53">
        <f>COUNTIFS($B333:$B369,"&gt;="&amp;$B$8,$G333:$G369,プルダウン!$B$7)</f>
        <v>0</v>
      </c>
      <c r="J373" s="54">
        <f>COUNTIFS($B333:$B369,"&gt;="&amp;$B$8,$G333:$G369,プルダウン!$B$8)</f>
        <v>0</v>
      </c>
      <c r="K373" s="55">
        <f>COUNTIFS($B333:$B369,"&gt;="&amp;$B$8,$G333:$G369,プルダウン!$B$9)</f>
        <v>0</v>
      </c>
      <c r="L373" s="56">
        <f>COUNTIF(Q333:Q369,"○")+COUNTIF(Q333:Q369,"×")</f>
        <v>0</v>
      </c>
      <c r="M373" s="48"/>
      <c r="N373" s="47">
        <f>COUNTIF(Q333:Q369,"○")</f>
        <v>0</v>
      </c>
      <c r="O373" s="49"/>
      <c r="P373" s="74" t="e">
        <f>N373/L373</f>
        <v>#DIV/0!</v>
      </c>
      <c r="Q373" s="51"/>
    </row>
    <row r="374" spans="2:22">
      <c r="E374" s="57" t="s">
        <v>40</v>
      </c>
      <c r="F374" s="38"/>
      <c r="G374" s="38"/>
      <c r="H374" s="38"/>
      <c r="I374" s="38"/>
      <c r="J374" s="39"/>
      <c r="K374" s="58"/>
      <c r="L374" s="59"/>
      <c r="M374" s="41"/>
      <c r="N374" s="41"/>
      <c r="O374" s="41"/>
      <c r="P374" s="41"/>
      <c r="Q374" s="42"/>
    </row>
    <row r="375" spans="2:22">
      <c r="E375" s="43" t="s">
        <v>31</v>
      </c>
      <c r="F375" s="44" t="s">
        <v>32</v>
      </c>
      <c r="G375" s="44" t="s">
        <v>33</v>
      </c>
      <c r="H375" s="44" t="s">
        <v>34</v>
      </c>
      <c r="I375" s="44" t="s">
        <v>35</v>
      </c>
      <c r="J375" s="45" t="s">
        <v>36</v>
      </c>
      <c r="K375" s="46" t="s">
        <v>37</v>
      </c>
      <c r="L375" s="47" t="s">
        <v>59</v>
      </c>
      <c r="M375" s="48"/>
      <c r="N375" s="47" t="s">
        <v>60</v>
      </c>
      <c r="O375" s="49"/>
      <c r="P375" s="50" t="s">
        <v>67</v>
      </c>
      <c r="Q375" s="51"/>
    </row>
    <row r="376" spans="2:22">
      <c r="E376" s="52">
        <f t="shared" ref="E376:L376" si="16">E373+E329</f>
        <v>10</v>
      </c>
      <c r="F376" s="53">
        <f t="shared" si="16"/>
        <v>5</v>
      </c>
      <c r="G376" s="53">
        <f t="shared" si="16"/>
        <v>5</v>
      </c>
      <c r="H376" s="53">
        <f t="shared" si="16"/>
        <v>0</v>
      </c>
      <c r="I376" s="53">
        <f t="shared" si="16"/>
        <v>3</v>
      </c>
      <c r="J376" s="54">
        <f t="shared" si="16"/>
        <v>0</v>
      </c>
      <c r="K376" s="55">
        <f t="shared" si="16"/>
        <v>0</v>
      </c>
      <c r="L376" s="56">
        <f t="shared" si="16"/>
        <v>6</v>
      </c>
      <c r="M376" s="48"/>
      <c r="N376" s="47">
        <f>N373+N329</f>
        <v>5</v>
      </c>
      <c r="O376" s="49"/>
      <c r="P376" s="74">
        <f>N376/L376</f>
        <v>0.83333333333333337</v>
      </c>
      <c r="Q376" s="51"/>
    </row>
    <row r="377" spans="2:22" ht="9.75" customHeight="1">
      <c r="E377" s="75"/>
      <c r="F377" s="75"/>
      <c r="G377" s="75"/>
      <c r="H377" s="75"/>
      <c r="I377" s="75"/>
      <c r="J377" s="76"/>
      <c r="K377" s="76"/>
      <c r="L377" s="77"/>
      <c r="M377" s="78"/>
      <c r="N377" s="78"/>
      <c r="O377" s="78"/>
      <c r="P377" s="79"/>
      <c r="Q377" s="78"/>
    </row>
    <row r="378" spans="2:22" ht="19.5">
      <c r="B378" s="112">
        <f>EDATE(B331,1)</f>
        <v>45352</v>
      </c>
      <c r="C378" s="112"/>
      <c r="M378" s="113" t="s">
        <v>38</v>
      </c>
      <c r="N378" s="113"/>
      <c r="O378" s="114"/>
      <c r="P378" s="114"/>
      <c r="Q378" s="114"/>
    </row>
    <row r="379" spans="2:22">
      <c r="B379" s="71" t="s">
        <v>24</v>
      </c>
      <c r="C379" s="71" t="s">
        <v>3</v>
      </c>
      <c r="D379" s="115" t="s">
        <v>4</v>
      </c>
      <c r="E379" s="115"/>
      <c r="F379" s="115"/>
      <c r="G379" s="116" t="s">
        <v>5</v>
      </c>
      <c r="H379" s="116"/>
      <c r="I379" s="116"/>
      <c r="J379" s="116" t="s">
        <v>19</v>
      </c>
      <c r="K379" s="116"/>
      <c r="L379" s="116"/>
      <c r="M379" s="116" t="s">
        <v>25</v>
      </c>
      <c r="N379" s="116"/>
      <c r="O379" s="116"/>
      <c r="P379" s="116"/>
      <c r="Q379" s="73" t="s">
        <v>61</v>
      </c>
      <c r="T379" s="87" t="s">
        <v>62</v>
      </c>
      <c r="U379" s="87"/>
      <c r="V379" s="87"/>
    </row>
    <row r="380" spans="2:22">
      <c r="B380" s="34" t="str">
        <f>IF(B378&gt;DATE(基本情報!$F$10,基本情報!$H$10,基本情報!$J$10),"ー",IF(COUNTIF(C333:C369,C333)=COUNTIF(C333:C369,C339),B378,IF(COUNTIF(C333:C369,C333)=0,"",LOOKUP(1,0/(C333:C369=C333),B333:B369))))</f>
        <v>ー</v>
      </c>
      <c r="C380" s="35" t="str">
        <f>IF(B380="ー","ー",$C$10)</f>
        <v>ー</v>
      </c>
      <c r="D380" s="94" t="str">
        <f>IF(B380="","",IF(AND(B380&gt;=基本情報!$G$17,B380&lt;=基本情報!$J$17),"夏季休暇",IF(AND(B380&gt;=基本情報!$G$18,B380&lt;=基本情報!$J$18),"年末年始休暇",(IF($C380=基本情報!$G$16,"休日",IF($C380=基本情報!$I$16,"休日",""))))))</f>
        <v/>
      </c>
      <c r="E380" s="95"/>
      <c r="F380" s="96"/>
      <c r="G380" s="97"/>
      <c r="H380" s="98"/>
      <c r="I380" s="99"/>
      <c r="J380" s="100"/>
      <c r="K380" s="101"/>
      <c r="L380" s="102"/>
      <c r="M380" s="103"/>
      <c r="N380" s="103"/>
      <c r="O380" s="103"/>
      <c r="P380" s="103"/>
      <c r="Q380" s="109" t="str">
        <f>IF(COUNTIF(B380:B386,"ー")&gt;0,"ー",IF(COUNTIF(G380:G386,プルダウン!$B$6)+COUNTIF(G380:G386,プルダウン!$B$7)+COUNTIF(G380:G386,プルダウン!$B$8)+COUNTIF(G380:G386,プルダウン!$B$9)&gt;0,"ー",IF(COUNTIF(G380:G386,プルダウン!$B$3)+COUNTIF(G380:G386,プルダウン!$B$4)&gt;=2,"○","×")))</f>
        <v>ー</v>
      </c>
      <c r="T380" s="106" t="str">
        <f>IF(AND(D380="",G380=プルダウン!$B$4),"振替作業不可",IF(G380=プルダウン!$B$5,IF(J380="","振替作業日未入力",IF(AND(J380-B380&gt;=-28,J380-B380&lt;=28),"","28日以内に変更")),""))</f>
        <v/>
      </c>
      <c r="U380" s="107"/>
      <c r="V380" s="108"/>
    </row>
    <row r="381" spans="2:22">
      <c r="B381" s="34" t="str">
        <f>IF(B380="ー","ー",IF(B380+1&gt;DATE(基本情報!$F$10,基本情報!$H$10,基本情報!$J$10),"ー",B380+1))</f>
        <v>ー</v>
      </c>
      <c r="C381" s="35" t="str">
        <f t="shared" ref="C381:C416" si="17">IFERROR(TEXT(B381,"aaa"),"")</f>
        <v>ー</v>
      </c>
      <c r="D381" s="94" t="str">
        <f>IF(B381="","",IF(AND(B381&gt;=基本情報!$G$17,B381&lt;=基本情報!$J$17),"夏季休暇",IF(AND(B381&gt;=基本情報!$G$18,B381&lt;=基本情報!$J$18),"年末年始休暇",(IF($C381=基本情報!$G$16,"休日",IF($C381=基本情報!$I$16,"休日",""))))))</f>
        <v/>
      </c>
      <c r="E381" s="95"/>
      <c r="F381" s="96"/>
      <c r="G381" s="97"/>
      <c r="H381" s="98"/>
      <c r="I381" s="99"/>
      <c r="J381" s="100"/>
      <c r="K381" s="101"/>
      <c r="L381" s="102"/>
      <c r="M381" s="103"/>
      <c r="N381" s="103"/>
      <c r="O381" s="103"/>
      <c r="P381" s="103"/>
      <c r="Q381" s="110"/>
      <c r="T381" s="106" t="str">
        <f>IF(AND(D381="",G381=プルダウン!$B$4),"振替作業不可",IF(G381=プルダウン!$B$5,IF(J381="","振替作業日未入力",IF(AND(J381-B381&gt;=-28,J381-B381&lt;=28),"","28日以内に変更")),""))</f>
        <v/>
      </c>
      <c r="U381" s="107"/>
      <c r="V381" s="108"/>
    </row>
    <row r="382" spans="2:22">
      <c r="B382" s="34" t="str">
        <f>IF(B381="ー","ー",IF(B381+1&gt;DATE(基本情報!$F$10,基本情報!$H$10,基本情報!$J$10),"ー",B381+1))</f>
        <v>ー</v>
      </c>
      <c r="C382" s="35" t="str">
        <f t="shared" si="17"/>
        <v>ー</v>
      </c>
      <c r="D382" s="94" t="str">
        <f>IF(B382="","",IF(AND(B382&gt;=基本情報!$G$17,B382&lt;=基本情報!$J$17),"夏季休暇",IF(AND(B382&gt;=基本情報!$G$18,B382&lt;=基本情報!$J$18),"年末年始休暇",(IF($C382=基本情報!$G$16,"休日",IF($C382=基本情報!$I$16,"休日",""))))))</f>
        <v/>
      </c>
      <c r="E382" s="95"/>
      <c r="F382" s="96"/>
      <c r="G382" s="97"/>
      <c r="H382" s="98"/>
      <c r="I382" s="99"/>
      <c r="J382" s="100"/>
      <c r="K382" s="101"/>
      <c r="L382" s="102"/>
      <c r="M382" s="103"/>
      <c r="N382" s="103"/>
      <c r="O382" s="103"/>
      <c r="P382" s="103"/>
      <c r="Q382" s="110"/>
      <c r="T382" s="106" t="str">
        <f>IF(AND(D382="",G382=プルダウン!$B$4),"振替作業不可",IF(G382=プルダウン!$B$5,IF(J382="","振替作業日未入力",IF(AND(J382-B382&gt;=-28,J382-B382&lt;=28),"","28日以内に変更")),""))</f>
        <v/>
      </c>
      <c r="U382" s="107"/>
      <c r="V382" s="108"/>
    </row>
    <row r="383" spans="2:22">
      <c r="B383" s="34" t="str">
        <f>IF(B382="ー","ー",IF(B382+1&gt;DATE(基本情報!$F$10,基本情報!$H$10,基本情報!$J$10),"ー",B382+1))</f>
        <v>ー</v>
      </c>
      <c r="C383" s="35" t="str">
        <f t="shared" si="17"/>
        <v>ー</v>
      </c>
      <c r="D383" s="94" t="str">
        <f>IF(B383="","",IF(AND(B383&gt;=基本情報!$G$17,B383&lt;=基本情報!$J$17),"夏季休暇",IF(AND(B383&gt;=基本情報!$G$18,B383&lt;=基本情報!$J$18),"年末年始休暇",(IF($C383=基本情報!$G$16,"休日",IF($C383=基本情報!$I$16,"休日",""))))))</f>
        <v/>
      </c>
      <c r="E383" s="95"/>
      <c r="F383" s="96"/>
      <c r="G383" s="97"/>
      <c r="H383" s="98"/>
      <c r="I383" s="99"/>
      <c r="J383" s="100"/>
      <c r="K383" s="101"/>
      <c r="L383" s="102"/>
      <c r="M383" s="103"/>
      <c r="N383" s="103"/>
      <c r="O383" s="103"/>
      <c r="P383" s="103"/>
      <c r="Q383" s="110"/>
      <c r="T383" s="106" t="str">
        <f>IF(AND(D383="",G383=プルダウン!$B$4),"振替作業不可",IF(G383=プルダウン!$B$5,IF(J383="","振替作業日未入力",IF(AND(J383-B383&gt;=-28,J383-B383&lt;=28),"","28日以内に変更")),""))</f>
        <v/>
      </c>
      <c r="U383" s="107"/>
      <c r="V383" s="108"/>
    </row>
    <row r="384" spans="2:22">
      <c r="B384" s="34" t="str">
        <f>IF(B383="ー","ー",IF(B383+1&gt;DATE(基本情報!$F$10,基本情報!$H$10,基本情報!$J$10),"ー",B383+1))</f>
        <v>ー</v>
      </c>
      <c r="C384" s="35" t="str">
        <f t="shared" si="17"/>
        <v>ー</v>
      </c>
      <c r="D384" s="94" t="str">
        <f>IF(B384="","",IF(AND(B384&gt;=基本情報!$G$17,B384&lt;=基本情報!$J$17),"夏季休暇",IF(AND(B384&gt;=基本情報!$G$18,B384&lt;=基本情報!$J$18),"年末年始休暇",(IF($C384=基本情報!$G$16,"休日",IF($C384=基本情報!$I$16,"休日",""))))))</f>
        <v/>
      </c>
      <c r="E384" s="95"/>
      <c r="F384" s="96"/>
      <c r="G384" s="97"/>
      <c r="H384" s="98"/>
      <c r="I384" s="99"/>
      <c r="J384" s="100"/>
      <c r="K384" s="101"/>
      <c r="L384" s="102"/>
      <c r="M384" s="103"/>
      <c r="N384" s="103"/>
      <c r="O384" s="103"/>
      <c r="P384" s="103"/>
      <c r="Q384" s="110"/>
      <c r="T384" s="106" t="str">
        <f>IF(AND(D384="",G384=プルダウン!$B$4),"振替作業不可",IF(G384=プルダウン!$B$5,IF(J384="","振替作業日未入力",IF(AND(J384-B384&gt;=-28,J384-B384&lt;=28),"","28日以内に変更")),""))</f>
        <v/>
      </c>
      <c r="U384" s="107"/>
      <c r="V384" s="108"/>
    </row>
    <row r="385" spans="2:22">
      <c r="B385" s="34" t="str">
        <f>IF(B384="ー","ー",IF(B384+1&gt;DATE(基本情報!$F$10,基本情報!$H$10,基本情報!$J$10),"ー",B384+1))</f>
        <v>ー</v>
      </c>
      <c r="C385" s="35" t="str">
        <f t="shared" si="17"/>
        <v>ー</v>
      </c>
      <c r="D385" s="94" t="str">
        <f>IF(B385="","",IF(AND(B385&gt;=基本情報!$G$17,B385&lt;=基本情報!$J$17),"夏季休暇",IF(AND(B385&gt;=基本情報!$G$18,B385&lt;=基本情報!$J$18),"年末年始休暇",(IF($C385=基本情報!$G$16,"休日",IF($C385=基本情報!$I$16,"休日",""))))))</f>
        <v/>
      </c>
      <c r="E385" s="95"/>
      <c r="F385" s="96"/>
      <c r="G385" s="97"/>
      <c r="H385" s="98"/>
      <c r="I385" s="99"/>
      <c r="J385" s="100"/>
      <c r="K385" s="101"/>
      <c r="L385" s="102"/>
      <c r="M385" s="103"/>
      <c r="N385" s="103"/>
      <c r="O385" s="103"/>
      <c r="P385" s="103"/>
      <c r="Q385" s="110"/>
      <c r="T385" s="106" t="str">
        <f>IF(AND(D385="",G385=プルダウン!$B$4),"振替作業不可",IF(G385=プルダウン!$B$5,IF(J385="","振替作業日未入力",IF(AND(J385-B385&gt;=-28,J385-B385&lt;=28),"","28日以内に変更")),""))</f>
        <v/>
      </c>
      <c r="U385" s="107"/>
      <c r="V385" s="108"/>
    </row>
    <row r="386" spans="2:22">
      <c r="B386" s="34" t="str">
        <f>IF(B385="ー","ー",IF(B385+1&gt;DATE(基本情報!$F$10,基本情報!$H$10,基本情報!$J$10),"ー",B385+1))</f>
        <v>ー</v>
      </c>
      <c r="C386" s="35" t="str">
        <f t="shared" si="17"/>
        <v>ー</v>
      </c>
      <c r="D386" s="94" t="str">
        <f>IF(B386="","",IF(AND(B386&gt;=基本情報!$G$17,B386&lt;=基本情報!$J$17),"夏季休暇",IF(AND(B386&gt;=基本情報!$G$18,B386&lt;=基本情報!$J$18),"年末年始休暇",(IF($C386=基本情報!$G$16,"休日",IF($C386=基本情報!$I$16,"休日",""))))))</f>
        <v/>
      </c>
      <c r="E386" s="95"/>
      <c r="F386" s="96"/>
      <c r="G386" s="97"/>
      <c r="H386" s="98"/>
      <c r="I386" s="99"/>
      <c r="J386" s="100"/>
      <c r="K386" s="101"/>
      <c r="L386" s="102"/>
      <c r="M386" s="103"/>
      <c r="N386" s="103"/>
      <c r="O386" s="103"/>
      <c r="P386" s="103"/>
      <c r="Q386" s="111"/>
      <c r="T386" s="106" t="str">
        <f>IF(AND(D386="",G386=プルダウン!$B$4),"振替作業不可",IF(G386=プルダウン!$B$5,IF(J386="","振替作業日未入力",IF(AND(J386-B386&gt;=-28,J386-B386&lt;=28),"","28日以内に変更")),""))</f>
        <v/>
      </c>
      <c r="U386" s="107"/>
      <c r="V386" s="108"/>
    </row>
    <row r="387" spans="2:22">
      <c r="B387" s="34" t="str">
        <f>IF(B386="ー","ー",IF(B386+1&gt;DATE(基本情報!$F$10,基本情報!$H$10,基本情報!$J$10),"ー",B386+1))</f>
        <v>ー</v>
      </c>
      <c r="C387" s="35" t="str">
        <f t="shared" si="17"/>
        <v>ー</v>
      </c>
      <c r="D387" s="94" t="str">
        <f>IF(B387="","",IF(AND(B387&gt;=基本情報!$G$17,B387&lt;=基本情報!$J$17),"夏季休暇",IF(AND(B387&gt;=基本情報!$G$18,B387&lt;=基本情報!$J$18),"年末年始休暇",(IF($C387=基本情報!$G$16,"休日",IF($C387=基本情報!$I$16,"休日",""))))))</f>
        <v/>
      </c>
      <c r="E387" s="95"/>
      <c r="F387" s="96"/>
      <c r="G387" s="97"/>
      <c r="H387" s="98"/>
      <c r="I387" s="99"/>
      <c r="J387" s="100"/>
      <c r="K387" s="101"/>
      <c r="L387" s="102"/>
      <c r="M387" s="103"/>
      <c r="N387" s="103"/>
      <c r="O387" s="103"/>
      <c r="P387" s="103"/>
      <c r="Q387" s="109" t="str">
        <f>IF(COUNTIF(B387:B393,"ー")&gt;0,"ー",IF(COUNTIF(G387:G393,プルダウン!$B$6)+COUNTIF(G387:G393,プルダウン!$B$7)+COUNTIF(G387:G393,プルダウン!$B$8)+COUNTIF(G387:G393,プルダウン!$B$9)&gt;0,"ー",IF(COUNTIF(G387:G393,プルダウン!$B$3)+COUNTIF(G387:G393,プルダウン!$B$4)&gt;=2,"○","×")))</f>
        <v>ー</v>
      </c>
      <c r="T387" s="106" t="str">
        <f>IF(AND(D387="",G387=プルダウン!$B$4),"振替作業不可",IF(G387=プルダウン!$B$5,IF(J387="","振替作業日未入力",IF(AND(J387-B387&gt;=-28,J387-B387&lt;=28),"","28日以内に変更")),""))</f>
        <v/>
      </c>
      <c r="U387" s="107"/>
      <c r="V387" s="108"/>
    </row>
    <row r="388" spans="2:22">
      <c r="B388" s="34" t="str">
        <f>IF(B387="ー","ー",IF(B387+1&gt;DATE(基本情報!$F$10,基本情報!$H$10,基本情報!$J$10),"ー",IF(MONTH(B387+1)=MONTH(B387),B387+1,"ー")))</f>
        <v>ー</v>
      </c>
      <c r="C388" s="35" t="str">
        <f t="shared" si="17"/>
        <v>ー</v>
      </c>
      <c r="D388" s="94" t="str">
        <f>IF(B388="","",IF(AND(B388&gt;=基本情報!$G$17,B388&lt;=基本情報!$J$17),"夏季休暇",IF(AND(B388&gt;=基本情報!$G$18,B388&lt;=基本情報!$J$18),"年末年始休暇",(IF($C388=基本情報!$G$16,"休日",IF($C388=基本情報!$I$16,"休日",""))))))</f>
        <v/>
      </c>
      <c r="E388" s="95"/>
      <c r="F388" s="96"/>
      <c r="G388" s="97"/>
      <c r="H388" s="98"/>
      <c r="I388" s="99"/>
      <c r="J388" s="100"/>
      <c r="K388" s="101"/>
      <c r="L388" s="102"/>
      <c r="M388" s="103"/>
      <c r="N388" s="103"/>
      <c r="O388" s="103"/>
      <c r="P388" s="103"/>
      <c r="Q388" s="110"/>
      <c r="T388" s="106" t="str">
        <f>IF(AND(D388="",G388=プルダウン!$B$4),"振替作業不可",IF(G388=プルダウン!$B$5,IF(J388="","振替作業日未入力",IF(AND(J388-B388&gt;=-28,J388-B388&lt;=28),"","28日以内に変更")),""))</f>
        <v/>
      </c>
      <c r="U388" s="107"/>
      <c r="V388" s="108"/>
    </row>
    <row r="389" spans="2:22">
      <c r="B389" s="34" t="str">
        <f>IF(B388="ー","ー",IF(B388+1&gt;DATE(基本情報!$F$10,基本情報!$H$10,基本情報!$J$10),"ー",IF(MONTH(B388+1)=MONTH(B388),B388+1,"ー")))</f>
        <v>ー</v>
      </c>
      <c r="C389" s="35" t="str">
        <f t="shared" si="17"/>
        <v>ー</v>
      </c>
      <c r="D389" s="94" t="str">
        <f>IF(B389="","",IF(AND(B389&gt;=基本情報!$G$17,B389&lt;=基本情報!$J$17),"夏季休暇",IF(AND(B389&gt;=基本情報!$G$18,B389&lt;=基本情報!$J$18),"年末年始休暇",(IF($C389=基本情報!$G$16,"休日",IF($C389=基本情報!$I$16,"休日",""))))))</f>
        <v/>
      </c>
      <c r="E389" s="95"/>
      <c r="F389" s="96"/>
      <c r="G389" s="97"/>
      <c r="H389" s="98"/>
      <c r="I389" s="99"/>
      <c r="J389" s="100"/>
      <c r="K389" s="101"/>
      <c r="L389" s="102"/>
      <c r="M389" s="103"/>
      <c r="N389" s="103"/>
      <c r="O389" s="103"/>
      <c r="P389" s="103"/>
      <c r="Q389" s="110"/>
      <c r="T389" s="106" t="str">
        <f>IF(AND(D389="",G389=プルダウン!$B$4),"振替作業不可",IF(G389=プルダウン!$B$5,IF(J389="","振替作業日未入力",IF(AND(J389-B389&gt;=-28,J389-B389&lt;=28),"","28日以内に変更")),""))</f>
        <v/>
      </c>
      <c r="U389" s="107"/>
      <c r="V389" s="108"/>
    </row>
    <row r="390" spans="2:22">
      <c r="B390" s="34" t="str">
        <f>IF(B389="ー","ー",IF(B389+1&gt;DATE(基本情報!$F$10,基本情報!$H$10,基本情報!$J$10),"ー",IF(MONTH(B389+1)=MONTH(B389),B389+1,"ー")))</f>
        <v>ー</v>
      </c>
      <c r="C390" s="35" t="str">
        <f t="shared" si="17"/>
        <v>ー</v>
      </c>
      <c r="D390" s="94" t="str">
        <f>IF(B390="","",IF(AND(B390&gt;=基本情報!$G$17,B390&lt;=基本情報!$J$17),"夏季休暇",IF(AND(B390&gt;=基本情報!$G$18,B390&lt;=基本情報!$J$18),"年末年始休暇",(IF($C390=基本情報!$G$16,"休日",IF($C390=基本情報!$I$16,"休日",""))))))</f>
        <v/>
      </c>
      <c r="E390" s="95"/>
      <c r="F390" s="96"/>
      <c r="G390" s="97"/>
      <c r="H390" s="98"/>
      <c r="I390" s="99"/>
      <c r="J390" s="100"/>
      <c r="K390" s="101"/>
      <c r="L390" s="102"/>
      <c r="M390" s="103"/>
      <c r="N390" s="103"/>
      <c r="O390" s="103"/>
      <c r="P390" s="103"/>
      <c r="Q390" s="110"/>
      <c r="T390" s="106" t="str">
        <f>IF(AND(D390="",G390=プルダウン!$B$4),"振替作業不可",IF(G390=プルダウン!$B$5,IF(J390="","振替作業日未入力",IF(AND(J390-B390&gt;=-28,J390-B390&lt;=28),"","28日以内に変更")),""))</f>
        <v/>
      </c>
      <c r="U390" s="107"/>
      <c r="V390" s="108"/>
    </row>
    <row r="391" spans="2:22">
      <c r="B391" s="34" t="str">
        <f>IF(B390="ー","ー",IF(B390+1&gt;DATE(基本情報!$F$10,基本情報!$H$10,基本情報!$J$10),"ー",IF(MONTH(B390+1)=MONTH(B390),B390+1,"ー")))</f>
        <v>ー</v>
      </c>
      <c r="C391" s="35" t="str">
        <f t="shared" si="17"/>
        <v>ー</v>
      </c>
      <c r="D391" s="94" t="str">
        <f>IF(B391="","",IF(AND(B391&gt;=基本情報!$G$17,B391&lt;=基本情報!$J$17),"夏季休暇",IF(AND(B391&gt;=基本情報!$G$18,B391&lt;=基本情報!$J$18),"年末年始休暇",(IF($C391=基本情報!$G$16,"休日",IF($C391=基本情報!$I$16,"休日",""))))))</f>
        <v/>
      </c>
      <c r="E391" s="95"/>
      <c r="F391" s="96"/>
      <c r="G391" s="97"/>
      <c r="H391" s="98"/>
      <c r="I391" s="99"/>
      <c r="J391" s="100"/>
      <c r="K391" s="101"/>
      <c r="L391" s="102"/>
      <c r="M391" s="103"/>
      <c r="N391" s="103"/>
      <c r="O391" s="103"/>
      <c r="P391" s="103"/>
      <c r="Q391" s="110"/>
      <c r="T391" s="106" t="str">
        <f>IF(AND(D391="",G391=プルダウン!$B$4),"振替作業不可",IF(G391=プルダウン!$B$5,IF(J391="","振替作業日未入力",IF(AND(J391-B391&gt;=-28,J391-B391&lt;=28),"","28日以内に変更")),""))</f>
        <v/>
      </c>
      <c r="U391" s="107"/>
      <c r="V391" s="108"/>
    </row>
    <row r="392" spans="2:22">
      <c r="B392" s="34" t="str">
        <f>IF(B391="ー","ー",IF(B391+1&gt;DATE(基本情報!$F$10,基本情報!$H$10,基本情報!$J$10),"ー",IF(MONTH(B391+1)=MONTH(B391),B391+1,"ー")))</f>
        <v>ー</v>
      </c>
      <c r="C392" s="35" t="str">
        <f t="shared" si="17"/>
        <v>ー</v>
      </c>
      <c r="D392" s="94" t="str">
        <f>IF(B392="","",IF(AND(B392&gt;=基本情報!$G$17,B392&lt;=基本情報!$J$17),"夏季休暇",IF(AND(B392&gt;=基本情報!$G$18,B392&lt;=基本情報!$J$18),"年末年始休暇",(IF($C392=基本情報!$G$16,"休日",IF($C392=基本情報!$I$16,"休日",""))))))</f>
        <v/>
      </c>
      <c r="E392" s="95"/>
      <c r="F392" s="96"/>
      <c r="G392" s="97"/>
      <c r="H392" s="98"/>
      <c r="I392" s="99"/>
      <c r="J392" s="100"/>
      <c r="K392" s="101"/>
      <c r="L392" s="102"/>
      <c r="M392" s="103"/>
      <c r="N392" s="103"/>
      <c r="O392" s="103"/>
      <c r="P392" s="103"/>
      <c r="Q392" s="110"/>
      <c r="T392" s="106" t="str">
        <f>IF(AND(D392="",G392=プルダウン!$B$4),"振替作業不可",IF(G392=プルダウン!$B$5,IF(J392="","振替作業日未入力",IF(AND(J392-B392&gt;=-28,J392-B392&lt;=28),"","28日以内に変更")),""))</f>
        <v/>
      </c>
      <c r="U392" s="107"/>
      <c r="V392" s="108"/>
    </row>
    <row r="393" spans="2:22">
      <c r="B393" s="34" t="str">
        <f>IF(B392="ー","ー",IF(B392+1&gt;DATE(基本情報!$F$10,基本情報!$H$10,基本情報!$J$10),"ー",IF(MONTH(B392+1)=MONTH(B392),B392+1,"ー")))</f>
        <v>ー</v>
      </c>
      <c r="C393" s="35" t="str">
        <f t="shared" si="17"/>
        <v>ー</v>
      </c>
      <c r="D393" s="94" t="str">
        <f>IF(B393="","",IF(AND(B393&gt;=基本情報!$G$17,B393&lt;=基本情報!$J$17),"夏季休暇",IF(AND(B393&gt;=基本情報!$G$18,B393&lt;=基本情報!$J$18),"年末年始休暇",(IF($C393=基本情報!$G$16,"休日",IF($C393=基本情報!$I$16,"休日",""))))))</f>
        <v/>
      </c>
      <c r="E393" s="95"/>
      <c r="F393" s="96"/>
      <c r="G393" s="97"/>
      <c r="H393" s="98"/>
      <c r="I393" s="99"/>
      <c r="J393" s="100"/>
      <c r="K393" s="101"/>
      <c r="L393" s="102"/>
      <c r="M393" s="103"/>
      <c r="N393" s="103"/>
      <c r="O393" s="103"/>
      <c r="P393" s="103"/>
      <c r="Q393" s="111"/>
      <c r="T393" s="106" t="str">
        <f>IF(AND(D393="",G393=プルダウン!$B$4),"振替作業不可",IF(G393=プルダウン!$B$5,IF(J393="","振替作業日未入力",IF(AND(J393-B393&gt;=-28,J393-B393&lt;=28),"","28日以内に変更")),""))</f>
        <v/>
      </c>
      <c r="U393" s="107"/>
      <c r="V393" s="108"/>
    </row>
    <row r="394" spans="2:22">
      <c r="B394" s="34" t="str">
        <f>IF(B393="ー","ー",IF(B393+1&gt;DATE(基本情報!$F$10,基本情報!$H$10,基本情報!$J$10),"ー",IF(MONTH(B393+1)=MONTH(B393),B393+1,"ー")))</f>
        <v>ー</v>
      </c>
      <c r="C394" s="35" t="str">
        <f t="shared" si="17"/>
        <v>ー</v>
      </c>
      <c r="D394" s="94" t="str">
        <f>IF(B394="","",IF(AND(B394&gt;=基本情報!$G$17,B394&lt;=基本情報!$J$17),"夏季休暇",IF(AND(B394&gt;=基本情報!$G$18,B394&lt;=基本情報!$J$18),"年末年始休暇",(IF($C394=基本情報!$G$16,"休日",IF($C394=基本情報!$I$16,"休日",""))))))</f>
        <v/>
      </c>
      <c r="E394" s="95"/>
      <c r="F394" s="96"/>
      <c r="G394" s="97"/>
      <c r="H394" s="98"/>
      <c r="I394" s="99"/>
      <c r="J394" s="100"/>
      <c r="K394" s="101"/>
      <c r="L394" s="102"/>
      <c r="M394" s="103"/>
      <c r="N394" s="103"/>
      <c r="O394" s="103"/>
      <c r="P394" s="103"/>
      <c r="Q394" s="109" t="str">
        <f>IF(COUNTIF(B394:B400,"ー")&gt;0,"ー",IF(COUNTIF(G394:G400,プルダウン!$B$6)+COUNTIF(G394:G400,プルダウン!$B$7)+COUNTIF(G394:G400,プルダウン!$B$8)+COUNTIF(G394:G400,プルダウン!$B$9)&gt;0,"ー",IF(COUNTIF(G394:G400,プルダウン!$B$3)+COUNTIF(G394:G400,プルダウン!$B$4)&gt;=2,"○","×")))</f>
        <v>ー</v>
      </c>
      <c r="T394" s="106" t="str">
        <f>IF(AND(D394="",G394=プルダウン!$B$4),"振替作業不可",IF(G394=プルダウン!$B$5,IF(J394="","振替作業日未入力",IF(AND(J394-B394&gt;=-28,J394-B394&lt;=28),"","28日以内に変更")),""))</f>
        <v/>
      </c>
      <c r="U394" s="107"/>
      <c r="V394" s="108"/>
    </row>
    <row r="395" spans="2:22">
      <c r="B395" s="34" t="str">
        <f>IF(B394="ー","ー",IF(B394+1&gt;DATE(基本情報!$F$10,基本情報!$H$10,基本情報!$J$10),"ー",IF(MONTH(B394+1)=MONTH(B394),B394+1,"ー")))</f>
        <v>ー</v>
      </c>
      <c r="C395" s="35" t="str">
        <f t="shared" si="17"/>
        <v>ー</v>
      </c>
      <c r="D395" s="94" t="str">
        <f>IF(B395="","",IF(AND(B395&gt;=基本情報!$G$17,B395&lt;=基本情報!$J$17),"夏季休暇",IF(AND(B395&gt;=基本情報!$G$18,B395&lt;=基本情報!$J$18),"年末年始休暇",(IF($C395=基本情報!$G$16,"休日",IF($C395=基本情報!$I$16,"休日",""))))))</f>
        <v/>
      </c>
      <c r="E395" s="95"/>
      <c r="F395" s="96"/>
      <c r="G395" s="97"/>
      <c r="H395" s="98"/>
      <c r="I395" s="99"/>
      <c r="J395" s="100"/>
      <c r="K395" s="101"/>
      <c r="L395" s="102"/>
      <c r="M395" s="103"/>
      <c r="N395" s="103"/>
      <c r="O395" s="103"/>
      <c r="P395" s="103"/>
      <c r="Q395" s="110"/>
      <c r="T395" s="106" t="str">
        <f>IF(AND(D395="",G395=プルダウン!$B$4),"振替作業不可",IF(G395=プルダウン!$B$5,IF(J395="","振替作業日未入力",IF(AND(J395-B395&gt;=-28,J395-B395&lt;=28),"","28日以内に変更")),""))</f>
        <v/>
      </c>
      <c r="U395" s="107"/>
      <c r="V395" s="108"/>
    </row>
    <row r="396" spans="2:22">
      <c r="B396" s="34" t="str">
        <f>IF(B395="ー","ー",IF(B395+1&gt;DATE(基本情報!$F$10,基本情報!$H$10,基本情報!$J$10),"ー",IF(MONTH(B395+1)=MONTH(B395),B395+1,"ー")))</f>
        <v>ー</v>
      </c>
      <c r="C396" s="35" t="str">
        <f t="shared" si="17"/>
        <v>ー</v>
      </c>
      <c r="D396" s="94" t="str">
        <f>IF(B396="","",IF(AND(B396&gt;=基本情報!$G$17,B396&lt;=基本情報!$J$17),"夏季休暇",IF(AND(B396&gt;=基本情報!$G$18,B396&lt;=基本情報!$J$18),"年末年始休暇",(IF($C396=基本情報!$G$16,"休日",IF($C396=基本情報!$I$16,"休日",""))))))</f>
        <v/>
      </c>
      <c r="E396" s="95"/>
      <c r="F396" s="96"/>
      <c r="G396" s="97"/>
      <c r="H396" s="98"/>
      <c r="I396" s="99"/>
      <c r="J396" s="100"/>
      <c r="K396" s="101"/>
      <c r="L396" s="102"/>
      <c r="M396" s="103"/>
      <c r="N396" s="103"/>
      <c r="O396" s="103"/>
      <c r="P396" s="103"/>
      <c r="Q396" s="110"/>
      <c r="T396" s="106" t="str">
        <f>IF(AND(D396="",G396=プルダウン!$B$4),"振替作業不可",IF(G396=プルダウン!$B$5,IF(J396="","振替作業日未入力",IF(AND(J396-B396&gt;=-28,J396-B396&lt;=28),"","28日以内に変更")),""))</f>
        <v/>
      </c>
      <c r="U396" s="107"/>
      <c r="V396" s="108"/>
    </row>
    <row r="397" spans="2:22">
      <c r="B397" s="34" t="str">
        <f>IF(B396="ー","ー",IF(B396+1&gt;DATE(基本情報!$F$10,基本情報!$H$10,基本情報!$J$10),"ー",IF(MONTH(B396+1)=MONTH(B396),B396+1,"ー")))</f>
        <v>ー</v>
      </c>
      <c r="C397" s="35" t="str">
        <f t="shared" si="17"/>
        <v>ー</v>
      </c>
      <c r="D397" s="94" t="str">
        <f>IF(B397="","",IF(AND(B397&gt;=基本情報!$G$17,B397&lt;=基本情報!$J$17),"夏季休暇",IF(AND(B397&gt;=基本情報!$G$18,B397&lt;=基本情報!$J$18),"年末年始休暇",(IF($C397=基本情報!$G$16,"休日",IF($C397=基本情報!$I$16,"休日",""))))))</f>
        <v/>
      </c>
      <c r="E397" s="95"/>
      <c r="F397" s="96"/>
      <c r="G397" s="97"/>
      <c r="H397" s="98"/>
      <c r="I397" s="99"/>
      <c r="J397" s="100"/>
      <c r="K397" s="101"/>
      <c r="L397" s="102"/>
      <c r="M397" s="103"/>
      <c r="N397" s="103"/>
      <c r="O397" s="103"/>
      <c r="P397" s="103"/>
      <c r="Q397" s="110"/>
      <c r="T397" s="106" t="str">
        <f>IF(AND(D397="",G397=プルダウン!$B$4),"振替作業不可",IF(G397=プルダウン!$B$5,IF(J397="","振替作業日未入力",IF(AND(J397-B397&gt;=-28,J397-B397&lt;=28),"","28日以内に変更")),""))</f>
        <v/>
      </c>
      <c r="U397" s="107"/>
      <c r="V397" s="108"/>
    </row>
    <row r="398" spans="2:22">
      <c r="B398" s="34" t="str">
        <f>IF(B397="ー","ー",IF(B397+1&gt;DATE(基本情報!$F$10,基本情報!$H$10,基本情報!$J$10),"ー",IF(MONTH(B397+1)=MONTH(B397),B397+1,"ー")))</f>
        <v>ー</v>
      </c>
      <c r="C398" s="35" t="str">
        <f t="shared" si="17"/>
        <v>ー</v>
      </c>
      <c r="D398" s="94" t="str">
        <f>IF(B398="","",IF(AND(B398&gt;=基本情報!$G$17,B398&lt;=基本情報!$J$17),"夏季休暇",IF(AND(B398&gt;=基本情報!$G$18,B398&lt;=基本情報!$J$18),"年末年始休暇",(IF($C398=基本情報!$G$16,"休日",IF($C398=基本情報!$I$16,"休日",""))))))</f>
        <v/>
      </c>
      <c r="E398" s="95"/>
      <c r="F398" s="96"/>
      <c r="G398" s="97"/>
      <c r="H398" s="98"/>
      <c r="I398" s="99"/>
      <c r="J398" s="100"/>
      <c r="K398" s="101"/>
      <c r="L398" s="102"/>
      <c r="M398" s="103"/>
      <c r="N398" s="103"/>
      <c r="O398" s="103"/>
      <c r="P398" s="103"/>
      <c r="Q398" s="110"/>
      <c r="T398" s="106" t="str">
        <f>IF(AND(D398="",G398=プルダウン!$B$4),"振替作業不可",IF(G398=プルダウン!$B$5,IF(J398="","振替作業日未入力",IF(AND(J398-B398&gt;=-28,J398-B398&lt;=28),"","28日以内に変更")),""))</f>
        <v/>
      </c>
      <c r="U398" s="107"/>
      <c r="V398" s="108"/>
    </row>
    <row r="399" spans="2:22">
      <c r="B399" s="34" t="str">
        <f>IF(B398="ー","ー",IF(B398+1&gt;DATE(基本情報!$F$10,基本情報!$H$10,基本情報!$J$10),"ー",IF(MONTH(B398+1)=MONTH(B398),B398+1,"ー")))</f>
        <v>ー</v>
      </c>
      <c r="C399" s="35" t="str">
        <f t="shared" si="17"/>
        <v>ー</v>
      </c>
      <c r="D399" s="94" t="str">
        <f>IF(B399="","",IF(AND(B399&gt;=基本情報!$G$17,B399&lt;=基本情報!$J$17),"夏季休暇",IF(AND(B399&gt;=基本情報!$G$18,B399&lt;=基本情報!$J$18),"年末年始休暇",(IF($C399=基本情報!$G$16,"休日",IF($C399=基本情報!$I$16,"休日",""))))))</f>
        <v/>
      </c>
      <c r="E399" s="95"/>
      <c r="F399" s="96"/>
      <c r="G399" s="97"/>
      <c r="H399" s="98"/>
      <c r="I399" s="99"/>
      <c r="J399" s="100"/>
      <c r="K399" s="101"/>
      <c r="L399" s="102"/>
      <c r="M399" s="103"/>
      <c r="N399" s="103"/>
      <c r="O399" s="103"/>
      <c r="P399" s="103"/>
      <c r="Q399" s="110"/>
      <c r="T399" s="106" t="str">
        <f>IF(AND(D399="",G399=プルダウン!$B$4),"振替作業不可",IF(G399=プルダウン!$B$5,IF(J399="","振替作業日未入力",IF(AND(J399-B399&gt;=-28,J399-B399&lt;=28),"","28日以内に変更")),""))</f>
        <v/>
      </c>
      <c r="U399" s="107"/>
      <c r="V399" s="108"/>
    </row>
    <row r="400" spans="2:22">
      <c r="B400" s="34" t="str">
        <f>IF(B399="ー","ー",IF(B399+1&gt;DATE(基本情報!$F$10,基本情報!$H$10,基本情報!$J$10),"ー",IF(MONTH(B399+1)=MONTH(B399),B399+1,"ー")))</f>
        <v>ー</v>
      </c>
      <c r="C400" s="35" t="str">
        <f t="shared" si="17"/>
        <v>ー</v>
      </c>
      <c r="D400" s="94" t="str">
        <f>IF(B400="","",IF(AND(B400&gt;=基本情報!$G$17,B400&lt;=基本情報!$J$17),"夏季休暇",IF(AND(B400&gt;=基本情報!$G$18,B400&lt;=基本情報!$J$18),"年末年始休暇",(IF($C400=基本情報!$G$16,"休日",IF($C400=基本情報!$I$16,"休日",""))))))</f>
        <v/>
      </c>
      <c r="E400" s="95"/>
      <c r="F400" s="96"/>
      <c r="G400" s="97"/>
      <c r="H400" s="98"/>
      <c r="I400" s="99"/>
      <c r="J400" s="100"/>
      <c r="K400" s="101"/>
      <c r="L400" s="102"/>
      <c r="M400" s="103"/>
      <c r="N400" s="103"/>
      <c r="O400" s="103"/>
      <c r="P400" s="103"/>
      <c r="Q400" s="111"/>
      <c r="T400" s="106" t="str">
        <f>IF(AND(D400="",G400=プルダウン!$B$4),"振替作業不可",IF(G400=プルダウン!$B$5,IF(J400="","振替作業日未入力",IF(AND(J400-B400&gt;=-28,J400-B400&lt;=28),"","28日以内に変更")),""))</f>
        <v/>
      </c>
      <c r="U400" s="107"/>
      <c r="V400" s="108"/>
    </row>
    <row r="401" spans="2:22">
      <c r="B401" s="34" t="str">
        <f>IF(B400="ー","ー",IF(B400+1&gt;DATE(基本情報!$F$10,基本情報!$H$10,基本情報!$J$10),"ー",IF(MONTH(B400+1)=MONTH(B400),B400+1,"ー")))</f>
        <v>ー</v>
      </c>
      <c r="C401" s="35" t="str">
        <f t="shared" si="17"/>
        <v>ー</v>
      </c>
      <c r="D401" s="94" t="str">
        <f>IF(B401="","",IF(AND(B401&gt;=基本情報!$G$17,B401&lt;=基本情報!$J$17),"夏季休暇",IF(AND(B401&gt;=基本情報!$G$18,B401&lt;=基本情報!$J$18),"年末年始休暇",(IF($C401=基本情報!$G$16,"休日",IF($C401=基本情報!$I$16,"休日",""))))))</f>
        <v/>
      </c>
      <c r="E401" s="95"/>
      <c r="F401" s="96"/>
      <c r="G401" s="97"/>
      <c r="H401" s="98"/>
      <c r="I401" s="99"/>
      <c r="J401" s="100"/>
      <c r="K401" s="101"/>
      <c r="L401" s="102"/>
      <c r="M401" s="103"/>
      <c r="N401" s="103"/>
      <c r="O401" s="103"/>
      <c r="P401" s="103"/>
      <c r="Q401" s="109" t="str">
        <f>IF(COUNTIF(B401:B407,"ー")&gt;0,"ー",IF(COUNTIF(G401:G407,プルダウン!$B$6)+COUNTIF(G401:G407,プルダウン!$B$7)+COUNTIF(G401:G407,プルダウン!$B$8)+COUNTIF(G401:G407,プルダウン!$B$9)&gt;0,"ー",IF(COUNTIF(G401:G407,プルダウン!$B$3)+COUNTIF(G401:G407,プルダウン!$B$4)&gt;=2,"○","×")))</f>
        <v>ー</v>
      </c>
      <c r="T401" s="106" t="str">
        <f>IF(AND(D401="",G401=プルダウン!$B$4),"振替作業不可",IF(G401=プルダウン!$B$5,IF(J401="","振替作業日未入力",IF(AND(J401-B401&gt;=-28,J401-B401&lt;=28),"","28日以内に変更")),""))</f>
        <v/>
      </c>
      <c r="U401" s="107"/>
      <c r="V401" s="108"/>
    </row>
    <row r="402" spans="2:22">
      <c r="B402" s="34" t="str">
        <f>IF(B401="ー","ー",IF(B401+1&gt;DATE(基本情報!$F$10,基本情報!$H$10,基本情報!$J$10),"ー",IF(MONTH(B401+1)=MONTH(B401),B401+1,"ー")))</f>
        <v>ー</v>
      </c>
      <c r="C402" s="35" t="str">
        <f t="shared" si="17"/>
        <v>ー</v>
      </c>
      <c r="D402" s="94" t="str">
        <f>IF(B402="","",IF(AND(B402&gt;=基本情報!$G$17,B402&lt;=基本情報!$J$17),"夏季休暇",IF(AND(B402&gt;=基本情報!$G$18,B402&lt;=基本情報!$J$18),"年末年始休暇",(IF($C402=基本情報!$G$16,"休日",IF($C402=基本情報!$I$16,"休日",""))))))</f>
        <v/>
      </c>
      <c r="E402" s="95"/>
      <c r="F402" s="96"/>
      <c r="G402" s="97"/>
      <c r="H402" s="98"/>
      <c r="I402" s="99"/>
      <c r="J402" s="100"/>
      <c r="K402" s="101"/>
      <c r="L402" s="102"/>
      <c r="M402" s="103"/>
      <c r="N402" s="103"/>
      <c r="O402" s="103"/>
      <c r="P402" s="103"/>
      <c r="Q402" s="110"/>
      <c r="T402" s="106" t="str">
        <f>IF(AND(D402="",G402=プルダウン!$B$4),"振替作業不可",IF(G402=プルダウン!$B$5,IF(J402="","振替作業日未入力",IF(AND(J402-B402&gt;=-28,J402-B402&lt;=28),"","28日以内に変更")),""))</f>
        <v/>
      </c>
      <c r="U402" s="107"/>
      <c r="V402" s="108"/>
    </row>
    <row r="403" spans="2:22">
      <c r="B403" s="34" t="str">
        <f>IF(B402="ー","ー",IF(B402+1&gt;DATE(基本情報!$F$10,基本情報!$H$10,基本情報!$J$10),"ー",IF(MONTH(B402+1)=MONTH(B402),B402+1,"ー")))</f>
        <v>ー</v>
      </c>
      <c r="C403" s="35" t="str">
        <f t="shared" si="17"/>
        <v>ー</v>
      </c>
      <c r="D403" s="94" t="str">
        <f>IF(B403="","",IF(AND(B403&gt;=基本情報!$G$17,B403&lt;=基本情報!$J$17),"夏季休暇",IF(AND(B403&gt;=基本情報!$G$18,B403&lt;=基本情報!$J$18),"年末年始休暇",(IF($C403=基本情報!$G$16,"休日",IF($C403=基本情報!$I$16,"休日",""))))))</f>
        <v/>
      </c>
      <c r="E403" s="95"/>
      <c r="F403" s="96"/>
      <c r="G403" s="97"/>
      <c r="H403" s="98"/>
      <c r="I403" s="99"/>
      <c r="J403" s="100"/>
      <c r="K403" s="101"/>
      <c r="L403" s="102"/>
      <c r="M403" s="103"/>
      <c r="N403" s="103"/>
      <c r="O403" s="103"/>
      <c r="P403" s="103"/>
      <c r="Q403" s="110"/>
      <c r="T403" s="106" t="str">
        <f>IF(AND(D403="",G403=プルダウン!$B$4),"振替作業不可",IF(G403=プルダウン!$B$5,IF(J403="","振替作業日未入力",IF(AND(J403-B403&gt;=-28,J403-B403&lt;=28),"","28日以内に変更")),""))</f>
        <v/>
      </c>
      <c r="U403" s="107"/>
      <c r="V403" s="108"/>
    </row>
    <row r="404" spans="2:22">
      <c r="B404" s="34" t="str">
        <f>IF(B403="ー","ー",IF(B403+1&gt;DATE(基本情報!$F$10,基本情報!$H$10,基本情報!$J$10),"ー",IF(MONTH(B403+1)=MONTH(B403),B403+1,"ー")))</f>
        <v>ー</v>
      </c>
      <c r="C404" s="35" t="str">
        <f t="shared" si="17"/>
        <v>ー</v>
      </c>
      <c r="D404" s="94" t="str">
        <f>IF(B404="","",IF(AND(B404&gt;=基本情報!$G$17,B404&lt;=基本情報!$J$17),"夏季休暇",IF(AND(B404&gt;=基本情報!$G$18,B404&lt;=基本情報!$J$18),"年末年始休暇",(IF($C404=基本情報!$G$16,"休日",IF($C404=基本情報!$I$16,"休日",""))))))</f>
        <v/>
      </c>
      <c r="E404" s="95"/>
      <c r="F404" s="96"/>
      <c r="G404" s="97"/>
      <c r="H404" s="98"/>
      <c r="I404" s="99"/>
      <c r="J404" s="100"/>
      <c r="K404" s="101"/>
      <c r="L404" s="102"/>
      <c r="M404" s="103"/>
      <c r="N404" s="103"/>
      <c r="O404" s="103"/>
      <c r="P404" s="103"/>
      <c r="Q404" s="110"/>
      <c r="T404" s="106" t="str">
        <f>IF(AND(D404="",G404=プルダウン!$B$4),"振替作業不可",IF(G404=プルダウン!$B$5,IF(J404="","振替作業日未入力",IF(AND(J404-B404&gt;=-28,J404-B404&lt;=28),"","28日以内に変更")),""))</f>
        <v/>
      </c>
      <c r="U404" s="107"/>
      <c r="V404" s="108"/>
    </row>
    <row r="405" spans="2:22">
      <c r="B405" s="34" t="str">
        <f>IF(B404="ー","ー",IF(B404+1&gt;DATE(基本情報!$F$10,基本情報!$H$10,基本情報!$J$10),"ー",IF(MONTH(B404+1)=MONTH(B404),B404+1,"ー")))</f>
        <v>ー</v>
      </c>
      <c r="C405" s="35" t="str">
        <f t="shared" si="17"/>
        <v>ー</v>
      </c>
      <c r="D405" s="94" t="str">
        <f>IF(B405="","",IF(AND(B405&gt;=基本情報!$G$17,B405&lt;=基本情報!$J$17),"夏季休暇",IF(AND(B405&gt;=基本情報!$G$18,B405&lt;=基本情報!$J$18),"年末年始休暇",(IF($C405=基本情報!$G$16,"休日",IF($C405=基本情報!$I$16,"休日",""))))))</f>
        <v/>
      </c>
      <c r="E405" s="95"/>
      <c r="F405" s="96"/>
      <c r="G405" s="97"/>
      <c r="H405" s="98"/>
      <c r="I405" s="99"/>
      <c r="J405" s="100"/>
      <c r="K405" s="101"/>
      <c r="L405" s="102"/>
      <c r="M405" s="103"/>
      <c r="N405" s="103"/>
      <c r="O405" s="103"/>
      <c r="P405" s="103"/>
      <c r="Q405" s="110"/>
      <c r="T405" s="106" t="str">
        <f>IF(AND(D405="",G405=プルダウン!$B$4),"振替作業不可",IF(G405=プルダウン!$B$5,IF(J405="","振替作業日未入力",IF(AND(J405-B405&gt;=-28,J405-B405&lt;=28),"","28日以内に変更")),""))</f>
        <v/>
      </c>
      <c r="U405" s="107"/>
      <c r="V405" s="108"/>
    </row>
    <row r="406" spans="2:22">
      <c r="B406" s="34" t="str">
        <f>IF(B405="ー","ー",IF(B405+1&gt;DATE(基本情報!$F$10,基本情報!$H$10,基本情報!$J$10),"ー",IF(MONTH(B405+1)=MONTH(B405),B405+1,"ー")))</f>
        <v>ー</v>
      </c>
      <c r="C406" s="35" t="str">
        <f t="shared" si="17"/>
        <v>ー</v>
      </c>
      <c r="D406" s="94" t="str">
        <f>IF(B406="","",IF(AND(B406&gt;=基本情報!$G$17,B406&lt;=基本情報!$J$17),"夏季休暇",IF(AND(B406&gt;=基本情報!$G$18,B406&lt;=基本情報!$J$18),"年末年始休暇",(IF($C406=基本情報!$G$16,"休日",IF($C406=基本情報!$I$16,"休日",""))))))</f>
        <v/>
      </c>
      <c r="E406" s="95"/>
      <c r="F406" s="96"/>
      <c r="G406" s="97"/>
      <c r="H406" s="98"/>
      <c r="I406" s="99"/>
      <c r="J406" s="100"/>
      <c r="K406" s="101"/>
      <c r="L406" s="102"/>
      <c r="M406" s="103"/>
      <c r="N406" s="103"/>
      <c r="O406" s="103"/>
      <c r="P406" s="103"/>
      <c r="Q406" s="110"/>
      <c r="T406" s="106" t="str">
        <f>IF(AND(D406="",G406=プルダウン!$B$4),"振替作業不可",IF(G406=プルダウン!$B$5,IF(J406="","振替作業日未入力",IF(AND(J406-B406&gt;=-28,J406-B406&lt;=28),"","28日以内に変更")),""))</f>
        <v/>
      </c>
      <c r="U406" s="107"/>
      <c r="V406" s="108"/>
    </row>
    <row r="407" spans="2:22">
      <c r="B407" s="34" t="str">
        <f>IF(B406="ー","ー",IF(B406+1&gt;DATE(基本情報!$F$10,基本情報!$H$10,基本情報!$J$10),"ー",IF(MONTH(B406+1)=MONTH(B406),B406+1,"ー")))</f>
        <v>ー</v>
      </c>
      <c r="C407" s="35" t="str">
        <f t="shared" si="17"/>
        <v>ー</v>
      </c>
      <c r="D407" s="94" t="str">
        <f>IF(B407="","",IF(AND(B407&gt;=基本情報!$G$17,B407&lt;=基本情報!$J$17),"夏季休暇",IF(AND(B407&gt;=基本情報!$G$18,B407&lt;=基本情報!$J$18),"年末年始休暇",(IF($C407=基本情報!$G$16,"休日",IF($C407=基本情報!$I$16,"休日",""))))))</f>
        <v/>
      </c>
      <c r="E407" s="95"/>
      <c r="F407" s="96"/>
      <c r="G407" s="97"/>
      <c r="H407" s="98"/>
      <c r="I407" s="99"/>
      <c r="J407" s="100"/>
      <c r="K407" s="101"/>
      <c r="L407" s="102"/>
      <c r="M407" s="103"/>
      <c r="N407" s="103"/>
      <c r="O407" s="103"/>
      <c r="P407" s="103"/>
      <c r="Q407" s="111"/>
      <c r="T407" s="106" t="str">
        <f>IF(AND(D407="",G407=プルダウン!$B$4),"振替作業不可",IF(G407=プルダウン!$B$5,IF(J407="","振替作業日未入力",IF(AND(J407-B407&gt;=-28,J407-B407&lt;=28),"","28日以内に変更")),""))</f>
        <v/>
      </c>
      <c r="U407" s="107"/>
      <c r="V407" s="108"/>
    </row>
    <row r="408" spans="2:22">
      <c r="B408" s="34" t="str">
        <f>IF(B407="ー","ー",IF(B407+1&gt;DATE(基本情報!$F$10,基本情報!$H$10,基本情報!$J$10),"ー",IF(MONTH(B407+1)=MONTH(B407),B407+1,"ー")))</f>
        <v>ー</v>
      </c>
      <c r="C408" s="35" t="str">
        <f t="shared" si="17"/>
        <v>ー</v>
      </c>
      <c r="D408" s="94" t="str">
        <f>IF(B408="","",IF(AND(B408&gt;=基本情報!$G$17,B408&lt;=基本情報!$J$17),"夏季休暇",IF(AND(B408&gt;=基本情報!$G$18,B408&lt;=基本情報!$J$18),"年末年始休暇",(IF($C408=基本情報!$G$16,"休日",IF($C408=基本情報!$I$16,"休日",""))))))</f>
        <v/>
      </c>
      <c r="E408" s="95"/>
      <c r="F408" s="96"/>
      <c r="G408" s="97"/>
      <c r="H408" s="98"/>
      <c r="I408" s="99"/>
      <c r="J408" s="100"/>
      <c r="K408" s="101"/>
      <c r="L408" s="102"/>
      <c r="M408" s="103"/>
      <c r="N408" s="103"/>
      <c r="O408" s="103"/>
      <c r="P408" s="103"/>
      <c r="Q408" s="109" t="str">
        <f>IF(COUNTIF(B408:B414,"ー")&gt;0,"ー",IF(COUNTIF(G408:G414,プルダウン!$B$6)+COUNTIF(G408:G414,プルダウン!$B$7)+COUNTIF(G408:G414,プルダウン!$B$8)+COUNTIF(G408:G414,プルダウン!$B$9)&gt;0,"ー",IF(COUNTIF(G408:G414,プルダウン!$B$3)+COUNTIF(G408:G414,プルダウン!$B$4)&gt;=2,"○","×")))</f>
        <v>ー</v>
      </c>
      <c r="T408" s="106" t="str">
        <f>IF(AND(D408="",G408=プルダウン!$B$4),"振替作業不可",IF(G408=プルダウン!$B$5,IF(J408="","振替作業日未入力",IF(AND(J408-B408&gt;=-28,J408-B408&lt;=28),"","28日以内に変更")),""))</f>
        <v/>
      </c>
      <c r="U408" s="107"/>
      <c r="V408" s="108"/>
    </row>
    <row r="409" spans="2:22">
      <c r="B409" s="34" t="str">
        <f>IF(B408="ー","ー",IF(B408+1&gt;DATE(基本情報!$F$10,基本情報!$H$10,基本情報!$J$10),"ー",IF(MONTH(B408+1)=MONTH(B408),B408+1,"ー")))</f>
        <v>ー</v>
      </c>
      <c r="C409" s="35" t="str">
        <f t="shared" si="17"/>
        <v>ー</v>
      </c>
      <c r="D409" s="94" t="str">
        <f>IF(B409="","",IF(AND(B409&gt;=基本情報!$G$17,B409&lt;=基本情報!$J$17),"夏季休暇",IF(AND(B409&gt;=基本情報!$G$18,B409&lt;=基本情報!$J$18),"年末年始休暇",(IF($C409=基本情報!$G$16,"休日",IF($C409=基本情報!$I$16,"休日",""))))))</f>
        <v/>
      </c>
      <c r="E409" s="95"/>
      <c r="F409" s="96"/>
      <c r="G409" s="97"/>
      <c r="H409" s="98"/>
      <c r="I409" s="99"/>
      <c r="J409" s="100"/>
      <c r="K409" s="101"/>
      <c r="L409" s="102"/>
      <c r="M409" s="103"/>
      <c r="N409" s="103"/>
      <c r="O409" s="103"/>
      <c r="P409" s="103"/>
      <c r="Q409" s="110"/>
      <c r="T409" s="106" t="str">
        <f>IF(AND(D409="",G409=プルダウン!$B$4),"振替作業不可",IF(G409=プルダウン!$B$5,IF(J409="","振替作業日未入力",IF(AND(J409-B409&gt;=-28,J409-B409&lt;=28),"","28日以内に変更")),""))</f>
        <v/>
      </c>
      <c r="U409" s="107"/>
      <c r="V409" s="108"/>
    </row>
    <row r="410" spans="2:22">
      <c r="B410" s="34" t="str">
        <f>IF(B409="ー","ー",IF(B409+1&gt;DATE(基本情報!$F$10,基本情報!$H$10,基本情報!$J$10),"ー",IF(MONTH(B409+1)=MONTH(B409),B409+1,"ー")))</f>
        <v>ー</v>
      </c>
      <c r="C410" s="35" t="str">
        <f t="shared" si="17"/>
        <v>ー</v>
      </c>
      <c r="D410" s="94" t="str">
        <f>IF(B410="","",IF(AND(B410&gt;=基本情報!$G$17,B410&lt;=基本情報!$J$17),"夏季休暇",IF(AND(B410&gt;=基本情報!$G$18,B410&lt;=基本情報!$J$18),"年末年始休暇",(IF($C410=基本情報!$G$16,"休日",IF($C410=基本情報!$I$16,"休日",""))))))</f>
        <v/>
      </c>
      <c r="E410" s="95"/>
      <c r="F410" s="96"/>
      <c r="G410" s="97"/>
      <c r="H410" s="98"/>
      <c r="I410" s="99"/>
      <c r="J410" s="100"/>
      <c r="K410" s="101"/>
      <c r="L410" s="102"/>
      <c r="M410" s="103"/>
      <c r="N410" s="103"/>
      <c r="O410" s="103"/>
      <c r="P410" s="103"/>
      <c r="Q410" s="110"/>
      <c r="T410" s="106" t="str">
        <f>IF(AND(D410="",G410=プルダウン!$B$4),"振替作業不可",IF(G410=プルダウン!$B$5,IF(J410="","振替作業日未入力",IF(AND(J410-B410&gt;=-28,J410-B410&lt;=28),"","28日以内に変更")),""))</f>
        <v/>
      </c>
      <c r="U410" s="107"/>
      <c r="V410" s="108"/>
    </row>
    <row r="411" spans="2:22">
      <c r="B411" s="34" t="str">
        <f>IF(B410="ー","ー",IF(B410+1&gt;DATE(基本情報!$F$10,基本情報!$H$10,基本情報!$J$10),"ー",IF(MONTH(B410+1)=MONTH(B410),B410+1,"ー")))</f>
        <v>ー</v>
      </c>
      <c r="C411" s="35" t="str">
        <f t="shared" si="17"/>
        <v>ー</v>
      </c>
      <c r="D411" s="94" t="str">
        <f>IF(B411="","",IF(AND(B411&gt;=基本情報!$G$17,B411&lt;=基本情報!$J$17),"夏季休暇",IF(AND(B411&gt;=基本情報!$G$18,B411&lt;=基本情報!$J$18),"年末年始休暇",(IF($C411=基本情報!$G$16,"休日",IF($C411=基本情報!$I$16,"休日",""))))))</f>
        <v/>
      </c>
      <c r="E411" s="95"/>
      <c r="F411" s="96"/>
      <c r="G411" s="97"/>
      <c r="H411" s="98"/>
      <c r="I411" s="99"/>
      <c r="J411" s="100"/>
      <c r="K411" s="101"/>
      <c r="L411" s="102"/>
      <c r="M411" s="103"/>
      <c r="N411" s="103"/>
      <c r="O411" s="103"/>
      <c r="P411" s="103"/>
      <c r="Q411" s="110"/>
      <c r="T411" s="106" t="str">
        <f>IF(AND(D411="",G411=プルダウン!$B$4),"振替作業不可",IF(G411=プルダウン!$B$5,IF(J411="","振替作業日未入力",IF(AND(J411-B411&gt;=-28,J411-B411&lt;=28),"","28日以内に変更")),""))</f>
        <v/>
      </c>
      <c r="U411" s="107"/>
      <c r="V411" s="108"/>
    </row>
    <row r="412" spans="2:22">
      <c r="B412" s="34" t="str">
        <f>IF(B411="ー","ー",IF(B411+1&gt;DATE(基本情報!$F$10,基本情報!$H$10,基本情報!$J$10),"ー",IF(MONTH(B411+1)=MONTH(B411),B411+1,"ー")))</f>
        <v>ー</v>
      </c>
      <c r="C412" s="35" t="str">
        <f t="shared" si="17"/>
        <v>ー</v>
      </c>
      <c r="D412" s="94" t="str">
        <f>IF(B412="","",IF(AND(B412&gt;=基本情報!$G$17,B412&lt;=基本情報!$J$17),"夏季休暇",IF(AND(B412&gt;=基本情報!$G$18,B412&lt;=基本情報!$J$18),"年末年始休暇",(IF($C412=基本情報!$G$16,"休日",IF($C412=基本情報!$I$16,"休日",""))))))</f>
        <v/>
      </c>
      <c r="E412" s="95"/>
      <c r="F412" s="96"/>
      <c r="G412" s="97"/>
      <c r="H412" s="98"/>
      <c r="I412" s="99"/>
      <c r="J412" s="100"/>
      <c r="K412" s="101"/>
      <c r="L412" s="102"/>
      <c r="M412" s="103"/>
      <c r="N412" s="103"/>
      <c r="O412" s="103"/>
      <c r="P412" s="103"/>
      <c r="Q412" s="110"/>
      <c r="T412" s="106" t="str">
        <f>IF(AND(D412="",G412=プルダウン!$B$4),"振替作業不可",IF(G412=プルダウン!$B$5,IF(J412="","振替作業日未入力",IF(AND(J412-B412&gt;=-28,J412-B412&lt;=28),"","28日以内に変更")),""))</f>
        <v/>
      </c>
      <c r="U412" s="107"/>
      <c r="V412" s="108"/>
    </row>
    <row r="413" spans="2:22">
      <c r="B413" s="34" t="str">
        <f>IF(B412="ー","ー",IF(B412+1&gt;DATE(基本情報!$F$10,基本情報!$H$10,基本情報!$J$10),"ー",IF(MONTH(B412+1)=MONTH(B412),B412+1,"ー")))</f>
        <v>ー</v>
      </c>
      <c r="C413" s="35" t="str">
        <f t="shared" si="17"/>
        <v>ー</v>
      </c>
      <c r="D413" s="94" t="str">
        <f>IF(B413="","",IF(AND(B413&gt;=基本情報!$G$17,B413&lt;=基本情報!$J$17),"夏季休暇",IF(AND(B413&gt;=基本情報!$G$18,B413&lt;=基本情報!$J$18),"年末年始休暇",(IF($C413=基本情報!$G$16,"休日",IF($C413=基本情報!$I$16,"休日",""))))))</f>
        <v/>
      </c>
      <c r="E413" s="95"/>
      <c r="F413" s="96"/>
      <c r="G413" s="97"/>
      <c r="H413" s="98"/>
      <c r="I413" s="99"/>
      <c r="J413" s="100"/>
      <c r="K413" s="101"/>
      <c r="L413" s="102"/>
      <c r="M413" s="103"/>
      <c r="N413" s="103"/>
      <c r="O413" s="103"/>
      <c r="P413" s="103"/>
      <c r="Q413" s="110"/>
      <c r="T413" s="106" t="str">
        <f>IF(AND(D413="",G413=プルダウン!$B$4),"振替作業不可",IF(G413=プルダウン!$B$5,IF(J413="","振替作業日未入力",IF(AND(J413-B413&gt;=-28,J413-B413&lt;=28),"","28日以内に変更")),""))</f>
        <v/>
      </c>
      <c r="U413" s="107"/>
      <c r="V413" s="108"/>
    </row>
    <row r="414" spans="2:22">
      <c r="B414" s="34" t="str">
        <f>IF(B413="ー","ー",IF(B413+1&gt;DATE(基本情報!$F$10,基本情報!$H$10,基本情報!$J$10),"ー",IF(MONTH(B413+1)=MONTH(B413),B413+1,"ー")))</f>
        <v>ー</v>
      </c>
      <c r="C414" s="35" t="str">
        <f t="shared" si="17"/>
        <v>ー</v>
      </c>
      <c r="D414" s="94" t="str">
        <f>IF(B414="","",IF(AND(B414&gt;=基本情報!$G$17,B414&lt;=基本情報!$J$17),"夏季休暇",IF(AND(B414&gt;=基本情報!$G$18,B414&lt;=基本情報!$J$18),"年末年始休暇",(IF($C414=基本情報!$G$16,"休日",IF($C414=基本情報!$I$16,"休日",""))))))</f>
        <v/>
      </c>
      <c r="E414" s="95"/>
      <c r="F414" s="96"/>
      <c r="G414" s="97"/>
      <c r="H414" s="98"/>
      <c r="I414" s="99"/>
      <c r="J414" s="100"/>
      <c r="K414" s="101"/>
      <c r="L414" s="102"/>
      <c r="M414" s="103"/>
      <c r="N414" s="103"/>
      <c r="O414" s="103"/>
      <c r="P414" s="103"/>
      <c r="Q414" s="111"/>
      <c r="T414" s="106" t="str">
        <f>IF(AND(D414="",G414=プルダウン!$B$4),"振替作業不可",IF(G414=プルダウン!$B$5,IF(J414="","振替作業日未入力",IF(AND(J414-B414&gt;=-28,J414-B414&lt;=28),"","28日以内に変更")),""))</f>
        <v/>
      </c>
      <c r="U414" s="107"/>
      <c r="V414" s="108"/>
    </row>
    <row r="415" spans="2:22">
      <c r="B415" s="34" t="str">
        <f>IF(B414="ー","ー",IF(B414+1&gt;DATE(基本情報!$F$10,基本情報!$H$10,基本情報!$J$10),"ー",IF(MONTH(B414+1)=MONTH(B414),B414+1,"ー")))</f>
        <v>ー</v>
      </c>
      <c r="C415" s="35" t="str">
        <f t="shared" si="17"/>
        <v>ー</v>
      </c>
      <c r="D415" s="94" t="str">
        <f>IF(B415="","",IF(AND(B415&gt;=基本情報!$G$17,B415&lt;=基本情報!$J$17),"夏季休暇",IF(AND(B415&gt;=基本情報!$G$18,B415&lt;=基本情報!$J$18),"年末年始休暇",(IF($C415=基本情報!$G$16,"休日",IF($C415=基本情報!$I$16,"休日",""))))))</f>
        <v/>
      </c>
      <c r="E415" s="95"/>
      <c r="F415" s="96"/>
      <c r="G415" s="97"/>
      <c r="H415" s="98"/>
      <c r="I415" s="99"/>
      <c r="J415" s="100"/>
      <c r="K415" s="101"/>
      <c r="L415" s="102"/>
      <c r="M415" s="103"/>
      <c r="N415" s="103"/>
      <c r="O415" s="103"/>
      <c r="P415" s="103"/>
      <c r="Q415" s="104" t="s">
        <v>57</v>
      </c>
      <c r="T415" s="106" t="str">
        <f>IF(AND(D415="",G415=プルダウン!$B$4),"振替作業不可",IF(G415=プルダウン!$B$5,IF(J415="","振替作業日未入力",IF(AND(J415-B415&gt;=-28,J415-B415&lt;=28),"","28日以内に変更")),""))</f>
        <v/>
      </c>
      <c r="U415" s="107"/>
      <c r="V415" s="108"/>
    </row>
    <row r="416" spans="2:22">
      <c r="B416" s="34" t="str">
        <f>IF(B415="ー","ー",IF(B415+1&gt;DATE(基本情報!$F$10,基本情報!$H$10,基本情報!$J$10),"ー",IF(MONTH(B415+1)=MONTH(B415),B415+1,"ー")))</f>
        <v>ー</v>
      </c>
      <c r="C416" s="35" t="str">
        <f t="shared" si="17"/>
        <v>ー</v>
      </c>
      <c r="D416" s="94" t="str">
        <f>IF(B416="","",IF(AND(B416&gt;=基本情報!$G$17,B416&lt;=基本情報!$J$17),"夏季休暇",IF(AND(B416&gt;=基本情報!$G$18,B416&lt;=基本情報!$J$18),"年末年始休暇",(IF($C416=基本情報!$G$16,"休日",IF($C416=基本情報!$I$16,"休日",""))))))</f>
        <v/>
      </c>
      <c r="E416" s="95"/>
      <c r="F416" s="96"/>
      <c r="G416" s="97"/>
      <c r="H416" s="98"/>
      <c r="I416" s="99"/>
      <c r="J416" s="100"/>
      <c r="K416" s="101"/>
      <c r="L416" s="102"/>
      <c r="M416" s="103"/>
      <c r="N416" s="103"/>
      <c r="O416" s="103"/>
      <c r="P416" s="103"/>
      <c r="Q416" s="105"/>
      <c r="T416" s="106" t="str">
        <f>IF(AND(D416="",G416=プルダウン!$B$4),"振替作業不可",IF(G416=プルダウン!$B$5,IF(J416="","振替作業日未入力",IF(AND(J416-B416&gt;=-28,J416-B416&lt;=28),"","28日以内に変更")),""))</f>
        <v/>
      </c>
      <c r="U416" s="107"/>
      <c r="V416" s="108"/>
    </row>
    <row r="417" spans="2:25" ht="9.75" customHeight="1"/>
    <row r="418" spans="2:25">
      <c r="E418" s="37" t="s">
        <v>39</v>
      </c>
      <c r="F418" s="38"/>
      <c r="G418" s="38"/>
      <c r="H418" s="38"/>
      <c r="I418" s="38"/>
      <c r="J418" s="39"/>
      <c r="K418" s="39"/>
      <c r="L418" s="40" t="s">
        <v>27</v>
      </c>
      <c r="M418" s="41"/>
      <c r="N418" s="41"/>
      <c r="O418" s="41"/>
      <c r="P418" s="41"/>
      <c r="Q418" s="42"/>
    </row>
    <row r="419" spans="2:25">
      <c r="E419" s="43" t="s">
        <v>31</v>
      </c>
      <c r="F419" s="44" t="s">
        <v>32</v>
      </c>
      <c r="G419" s="44" t="s">
        <v>33</v>
      </c>
      <c r="H419" s="44" t="s">
        <v>34</v>
      </c>
      <c r="I419" s="44" t="s">
        <v>35</v>
      </c>
      <c r="J419" s="45" t="s">
        <v>36</v>
      </c>
      <c r="K419" s="46" t="s">
        <v>37</v>
      </c>
      <c r="L419" s="47" t="s">
        <v>59</v>
      </c>
      <c r="M419" s="48"/>
      <c r="N419" s="47" t="s">
        <v>60</v>
      </c>
      <c r="O419" s="49"/>
      <c r="P419" s="50" t="s">
        <v>67</v>
      </c>
      <c r="Q419" s="51"/>
    </row>
    <row r="420" spans="2:25">
      <c r="E420" s="52">
        <f>COUNTIFS($B380:$B416,"&gt;="&amp;$B$8,$G380:$G416,プルダウン!$B$3)</f>
        <v>0</v>
      </c>
      <c r="F420" s="53">
        <f>COUNTIFS($B380:$B416,"&gt;="&amp;$B$8,$G380:$G416,プルダウン!$B$4)</f>
        <v>0</v>
      </c>
      <c r="G420" s="53">
        <f>COUNTIFS($B380:$B416,"&gt;="&amp;$B$8,$G380:$G416,プルダウン!$B$5)</f>
        <v>0</v>
      </c>
      <c r="H420" s="53">
        <f>COUNTIFS($B380:$B416,"&gt;="&amp;$B$8,$G380:$G416,プルダウン!$B$6)</f>
        <v>0</v>
      </c>
      <c r="I420" s="53">
        <f>COUNTIFS($B380:$B416,"&gt;="&amp;$B$8,$G380:$G416,プルダウン!$B$7)</f>
        <v>0</v>
      </c>
      <c r="J420" s="54">
        <f>COUNTIFS($B380:$B416,"&gt;="&amp;$B$8,$G380:$G416,プルダウン!$B$8)</f>
        <v>0</v>
      </c>
      <c r="K420" s="55">
        <f>COUNTIFS($B380:$B416,"&gt;="&amp;$B$8,$G380:$G416,プルダウン!$B$9)</f>
        <v>0</v>
      </c>
      <c r="L420" s="56">
        <f>COUNTIF(Q380:Q416,"○")+COUNTIF(Q380:Q416,"×")</f>
        <v>0</v>
      </c>
      <c r="M420" s="48"/>
      <c r="N420" s="47">
        <f>COUNTIF(Q380:Q416,"○")</f>
        <v>0</v>
      </c>
      <c r="O420" s="49"/>
      <c r="P420" s="74" t="e">
        <f>N420/L420</f>
        <v>#DIV/0!</v>
      </c>
      <c r="Q420" s="51"/>
    </row>
    <row r="421" spans="2:25">
      <c r="E421" s="57" t="s">
        <v>40</v>
      </c>
      <c r="F421" s="38"/>
      <c r="G421" s="38"/>
      <c r="H421" s="38"/>
      <c r="I421" s="38"/>
      <c r="J421" s="39"/>
      <c r="K421" s="58"/>
      <c r="L421" s="59"/>
      <c r="M421" s="41"/>
      <c r="N421" s="41"/>
      <c r="O421" s="41"/>
      <c r="P421" s="41"/>
      <c r="Q421" s="42"/>
    </row>
    <row r="422" spans="2:25">
      <c r="E422" s="43" t="s">
        <v>31</v>
      </c>
      <c r="F422" s="44" t="s">
        <v>32</v>
      </c>
      <c r="G422" s="44" t="s">
        <v>33</v>
      </c>
      <c r="H422" s="44" t="s">
        <v>34</v>
      </c>
      <c r="I422" s="44" t="s">
        <v>35</v>
      </c>
      <c r="J422" s="45" t="s">
        <v>36</v>
      </c>
      <c r="K422" s="46" t="s">
        <v>37</v>
      </c>
      <c r="L422" s="47" t="s">
        <v>59</v>
      </c>
      <c r="M422" s="48"/>
      <c r="N422" s="47" t="s">
        <v>60</v>
      </c>
      <c r="O422" s="49"/>
      <c r="P422" s="50" t="s">
        <v>67</v>
      </c>
      <c r="Q422" s="51"/>
    </row>
    <row r="423" spans="2:25">
      <c r="E423" s="52">
        <f t="shared" ref="E423:L423" si="18">E420+E376</f>
        <v>10</v>
      </c>
      <c r="F423" s="53">
        <f t="shared" si="18"/>
        <v>5</v>
      </c>
      <c r="G423" s="53">
        <f t="shared" si="18"/>
        <v>5</v>
      </c>
      <c r="H423" s="53">
        <f t="shared" si="18"/>
        <v>0</v>
      </c>
      <c r="I423" s="53">
        <f t="shared" si="18"/>
        <v>3</v>
      </c>
      <c r="J423" s="54">
        <f t="shared" si="18"/>
        <v>0</v>
      </c>
      <c r="K423" s="55">
        <f t="shared" si="18"/>
        <v>0</v>
      </c>
      <c r="L423" s="56">
        <f t="shared" si="18"/>
        <v>6</v>
      </c>
      <c r="M423" s="48"/>
      <c r="N423" s="47">
        <f>N420+N376</f>
        <v>5</v>
      </c>
      <c r="O423" s="49"/>
      <c r="P423" s="74">
        <f>N423/L423</f>
        <v>0.83333333333333337</v>
      </c>
      <c r="Q423" s="51"/>
    </row>
    <row r="424" spans="2:25" ht="9.75" customHeight="1">
      <c r="E424" s="75"/>
      <c r="F424" s="75"/>
      <c r="G424" s="75"/>
      <c r="H424" s="75"/>
      <c r="I424" s="75"/>
      <c r="J424" s="76"/>
      <c r="K424" s="76"/>
      <c r="L424" s="77"/>
      <c r="M424" s="78"/>
      <c r="N424" s="78"/>
      <c r="O424" s="78"/>
      <c r="P424" s="79"/>
      <c r="Q424" s="78"/>
    </row>
    <row r="425" spans="2:25" ht="19.5">
      <c r="B425" s="112">
        <f>EDATE(B378,1)</f>
        <v>45383</v>
      </c>
      <c r="C425" s="112"/>
      <c r="M425" s="113" t="s">
        <v>38</v>
      </c>
      <c r="N425" s="113"/>
      <c r="O425" s="114"/>
      <c r="P425" s="114"/>
      <c r="Q425" s="114"/>
    </row>
    <row r="426" spans="2:25">
      <c r="B426" s="71" t="s">
        <v>24</v>
      </c>
      <c r="C426" s="71" t="s">
        <v>3</v>
      </c>
      <c r="D426" s="115" t="s">
        <v>4</v>
      </c>
      <c r="E426" s="115"/>
      <c r="F426" s="115"/>
      <c r="G426" s="116" t="s">
        <v>5</v>
      </c>
      <c r="H426" s="116"/>
      <c r="I426" s="116"/>
      <c r="J426" s="116" t="s">
        <v>19</v>
      </c>
      <c r="K426" s="116"/>
      <c r="L426" s="116"/>
      <c r="M426" s="116" t="s">
        <v>25</v>
      </c>
      <c r="N426" s="116"/>
      <c r="O426" s="116"/>
      <c r="P426" s="116"/>
      <c r="Q426" s="73" t="s">
        <v>61</v>
      </c>
      <c r="T426" s="87" t="s">
        <v>62</v>
      </c>
      <c r="U426" s="87"/>
      <c r="V426" s="87"/>
    </row>
    <row r="427" spans="2:25">
      <c r="B427" s="34" t="str">
        <f>IF(B425&gt;DATE(基本情報!$F$10,基本情報!$H$10,基本情報!$J$10),"ー",IF(COUNTIF(C380:C416,C380)=COUNTIF(C380:C416,C386),B425,IF(COUNTIF(C380:C416,C380)=0,"",LOOKUP(1,0/(C380:C416=C380),B380:B416))))</f>
        <v>ー</v>
      </c>
      <c r="C427" s="35" t="str">
        <f>IF(B427="ー","ー",$C$10)</f>
        <v>ー</v>
      </c>
      <c r="D427" s="94" t="str">
        <f>IF(B427="","",IF(AND(B427&gt;=基本情報!$G$17,B427&lt;=基本情報!$J$17),"夏季休暇",IF(AND(B427&gt;=基本情報!$G$18,B427&lt;=基本情報!$J$18),"年末年始休暇",(IF($C427=基本情報!$G$16,"休日",IF($C427=基本情報!$I$16,"休日",""))))))</f>
        <v/>
      </c>
      <c r="E427" s="95"/>
      <c r="F427" s="96"/>
      <c r="G427" s="97"/>
      <c r="H427" s="98"/>
      <c r="I427" s="99"/>
      <c r="J427" s="100"/>
      <c r="K427" s="101"/>
      <c r="L427" s="102"/>
      <c r="M427" s="103"/>
      <c r="N427" s="103"/>
      <c r="O427" s="103"/>
      <c r="P427" s="103"/>
      <c r="Q427" s="109" t="str">
        <f>IF(COUNTIF(B427:B433,"ー")&gt;0,"ー",IF(COUNTIF(G427:G433,プルダウン!$B$6)+COUNTIF(G427:G433,プルダウン!$B$7)+COUNTIF(G427:G433,プルダウン!$B$8)+COUNTIF(G427:G433,プルダウン!$B$9)&gt;0,"ー",IF(COUNTIF(G427:G433,プルダウン!$B$3)+COUNTIF(G427:G433,プルダウン!$B$4)&gt;=2,"○","×")))</f>
        <v>ー</v>
      </c>
      <c r="T427" s="106" t="str">
        <f>IF(AND(D427="",G427=プルダウン!$B$4),"振替作業不可",IF(G427=プルダウン!$B$5,IF(J427="","振替作業日未入力",IF(AND(J427-B427&gt;=-28,J427-B427&lt;=28),"","28日以内に変更")),""))</f>
        <v/>
      </c>
      <c r="U427" s="107"/>
      <c r="V427" s="108"/>
      <c r="Y427" s="80"/>
    </row>
    <row r="428" spans="2:25">
      <c r="B428" s="34" t="str">
        <f>IF(B427="ー","ー",IF(B427+1&gt;DATE(基本情報!$F$10,基本情報!$H$10,基本情報!$J$10),"ー",B427+1))</f>
        <v>ー</v>
      </c>
      <c r="C428" s="35" t="str">
        <f t="shared" ref="C428:C463" si="19">IFERROR(TEXT(B428,"aaa"),"")</f>
        <v>ー</v>
      </c>
      <c r="D428" s="94" t="str">
        <f>IF(B428="","",IF(AND(B428&gt;=基本情報!$G$17,B428&lt;=基本情報!$J$17),"夏季休暇",IF(AND(B428&gt;=基本情報!$G$18,B428&lt;=基本情報!$J$18),"年末年始休暇",(IF($C428=基本情報!$G$16,"休日",IF($C428=基本情報!$I$16,"休日",""))))))</f>
        <v/>
      </c>
      <c r="E428" s="95"/>
      <c r="F428" s="96"/>
      <c r="G428" s="97"/>
      <c r="H428" s="98"/>
      <c r="I428" s="99"/>
      <c r="J428" s="100"/>
      <c r="K428" s="101"/>
      <c r="L428" s="102"/>
      <c r="M428" s="103"/>
      <c r="N428" s="103"/>
      <c r="O428" s="103"/>
      <c r="P428" s="103"/>
      <c r="Q428" s="110"/>
      <c r="T428" s="106" t="str">
        <f>IF(AND(D428="",G428=プルダウン!$B$4),"振替作業不可",IF(G428=プルダウン!$B$5,IF(J428="","振替作業日未入力",IF(AND(J428-B428&gt;=-28,J428-B428&lt;=28),"","28日以内に変更")),""))</f>
        <v/>
      </c>
      <c r="U428" s="107"/>
      <c r="V428" s="108"/>
    </row>
    <row r="429" spans="2:25">
      <c r="B429" s="34" t="str">
        <f>IF(B428="ー","ー",IF(B428+1&gt;DATE(基本情報!$F$10,基本情報!$H$10,基本情報!$J$10),"ー",B428+1))</f>
        <v>ー</v>
      </c>
      <c r="C429" s="35" t="str">
        <f t="shared" si="19"/>
        <v>ー</v>
      </c>
      <c r="D429" s="94" t="str">
        <f>IF(B429="","",IF(AND(B429&gt;=基本情報!$G$17,B429&lt;=基本情報!$J$17),"夏季休暇",IF(AND(B429&gt;=基本情報!$G$18,B429&lt;=基本情報!$J$18),"年末年始休暇",(IF($C429=基本情報!$G$16,"休日",IF($C429=基本情報!$I$16,"休日",""))))))</f>
        <v/>
      </c>
      <c r="E429" s="95"/>
      <c r="F429" s="96"/>
      <c r="G429" s="97"/>
      <c r="H429" s="98"/>
      <c r="I429" s="99"/>
      <c r="J429" s="100"/>
      <c r="K429" s="101"/>
      <c r="L429" s="102"/>
      <c r="M429" s="103"/>
      <c r="N429" s="103"/>
      <c r="O429" s="103"/>
      <c r="P429" s="103"/>
      <c r="Q429" s="110"/>
      <c r="T429" s="106" t="str">
        <f>IF(AND(D429="",G429=プルダウン!$B$4),"振替作業不可",IF(G429=プルダウン!$B$5,IF(J429="","振替作業日未入力",IF(AND(J429-B429&gt;=-28,J429-B429&lt;=28),"","28日以内に変更")),""))</f>
        <v/>
      </c>
      <c r="U429" s="107"/>
      <c r="V429" s="108"/>
    </row>
    <row r="430" spans="2:25">
      <c r="B430" s="34" t="str">
        <f>IF(B429="ー","ー",IF(B429+1&gt;DATE(基本情報!$F$10,基本情報!$H$10,基本情報!$J$10),"ー",B429+1))</f>
        <v>ー</v>
      </c>
      <c r="C430" s="35" t="str">
        <f t="shared" si="19"/>
        <v>ー</v>
      </c>
      <c r="D430" s="94" t="str">
        <f>IF(B430="","",IF(AND(B430&gt;=基本情報!$G$17,B430&lt;=基本情報!$J$17),"夏季休暇",IF(AND(B430&gt;=基本情報!$G$18,B430&lt;=基本情報!$J$18),"年末年始休暇",(IF($C430=基本情報!$G$16,"休日",IF($C430=基本情報!$I$16,"休日",""))))))</f>
        <v/>
      </c>
      <c r="E430" s="95"/>
      <c r="F430" s="96"/>
      <c r="G430" s="97"/>
      <c r="H430" s="98"/>
      <c r="I430" s="99"/>
      <c r="J430" s="100"/>
      <c r="K430" s="101"/>
      <c r="L430" s="102"/>
      <c r="M430" s="103"/>
      <c r="N430" s="103"/>
      <c r="O430" s="103"/>
      <c r="P430" s="103"/>
      <c r="Q430" s="110"/>
      <c r="T430" s="106" t="str">
        <f>IF(AND(D430="",G430=プルダウン!$B$4),"振替作業不可",IF(G430=プルダウン!$B$5,IF(J430="","振替作業日未入力",IF(AND(J430-B430&gt;=-28,J430-B430&lt;=28),"","28日以内に変更")),""))</f>
        <v/>
      </c>
      <c r="U430" s="107"/>
      <c r="V430" s="108"/>
    </row>
    <row r="431" spans="2:25">
      <c r="B431" s="34" t="str">
        <f>IF(B430="ー","ー",IF(B430+1&gt;DATE(基本情報!$F$10,基本情報!$H$10,基本情報!$J$10),"ー",B430+1))</f>
        <v>ー</v>
      </c>
      <c r="C431" s="35" t="str">
        <f t="shared" si="19"/>
        <v>ー</v>
      </c>
      <c r="D431" s="94" t="str">
        <f>IF(B431="","",IF(AND(B431&gt;=基本情報!$G$17,B431&lt;=基本情報!$J$17),"夏季休暇",IF(AND(B431&gt;=基本情報!$G$18,B431&lt;=基本情報!$J$18),"年末年始休暇",(IF($C431=基本情報!$G$16,"休日",IF($C431=基本情報!$I$16,"休日",""))))))</f>
        <v/>
      </c>
      <c r="E431" s="95"/>
      <c r="F431" s="96"/>
      <c r="G431" s="97"/>
      <c r="H431" s="98"/>
      <c r="I431" s="99"/>
      <c r="J431" s="100"/>
      <c r="K431" s="101"/>
      <c r="L431" s="102"/>
      <c r="M431" s="103"/>
      <c r="N431" s="103"/>
      <c r="O431" s="103"/>
      <c r="P431" s="103"/>
      <c r="Q431" s="110"/>
      <c r="T431" s="106" t="str">
        <f>IF(AND(D431="",G431=プルダウン!$B$4),"振替作業不可",IF(G431=プルダウン!$B$5,IF(J431="","振替作業日未入力",IF(AND(J431-B431&gt;=-28,J431-B431&lt;=28),"","28日以内に変更")),""))</f>
        <v/>
      </c>
      <c r="U431" s="107"/>
      <c r="V431" s="108"/>
    </row>
    <row r="432" spans="2:25">
      <c r="B432" s="34" t="str">
        <f>IF(B431="ー","ー",IF(B431+1&gt;DATE(基本情報!$F$10,基本情報!$H$10,基本情報!$J$10),"ー",B431+1))</f>
        <v>ー</v>
      </c>
      <c r="C432" s="35" t="str">
        <f t="shared" si="19"/>
        <v>ー</v>
      </c>
      <c r="D432" s="94" t="str">
        <f>IF(B432="","",IF(AND(B432&gt;=基本情報!$G$17,B432&lt;=基本情報!$J$17),"夏季休暇",IF(AND(B432&gt;=基本情報!$G$18,B432&lt;=基本情報!$J$18),"年末年始休暇",(IF($C432=基本情報!$G$16,"休日",IF($C432=基本情報!$I$16,"休日",""))))))</f>
        <v/>
      </c>
      <c r="E432" s="95"/>
      <c r="F432" s="96"/>
      <c r="G432" s="97"/>
      <c r="H432" s="98"/>
      <c r="I432" s="99"/>
      <c r="J432" s="100"/>
      <c r="K432" s="101"/>
      <c r="L432" s="102"/>
      <c r="M432" s="103"/>
      <c r="N432" s="103"/>
      <c r="O432" s="103"/>
      <c r="P432" s="103"/>
      <c r="Q432" s="110"/>
      <c r="T432" s="106" t="str">
        <f>IF(AND(D432="",G432=プルダウン!$B$4),"振替作業不可",IF(G432=プルダウン!$B$5,IF(J432="","振替作業日未入力",IF(AND(J432-B432&gt;=-28,J432-B432&lt;=28),"","28日以内に変更")),""))</f>
        <v/>
      </c>
      <c r="U432" s="107"/>
      <c r="V432" s="108"/>
    </row>
    <row r="433" spans="2:22">
      <c r="B433" s="34" t="str">
        <f>IF(B432="ー","ー",IF(B432+1&gt;DATE(基本情報!$F$10,基本情報!$H$10,基本情報!$J$10),"ー",B432+1))</f>
        <v>ー</v>
      </c>
      <c r="C433" s="35" t="str">
        <f t="shared" si="19"/>
        <v>ー</v>
      </c>
      <c r="D433" s="94" t="str">
        <f>IF(B433="","",IF(AND(B433&gt;=基本情報!$G$17,B433&lt;=基本情報!$J$17),"夏季休暇",IF(AND(B433&gt;=基本情報!$G$18,B433&lt;=基本情報!$J$18),"年末年始休暇",(IF($C433=基本情報!$G$16,"休日",IF($C433=基本情報!$I$16,"休日",""))))))</f>
        <v/>
      </c>
      <c r="E433" s="95"/>
      <c r="F433" s="96"/>
      <c r="G433" s="97"/>
      <c r="H433" s="98"/>
      <c r="I433" s="99"/>
      <c r="J433" s="100"/>
      <c r="K433" s="101"/>
      <c r="L433" s="102"/>
      <c r="M433" s="103"/>
      <c r="N433" s="103"/>
      <c r="O433" s="103"/>
      <c r="P433" s="103"/>
      <c r="Q433" s="111"/>
      <c r="T433" s="106" t="str">
        <f>IF(AND(D433="",G433=プルダウン!$B$4),"振替作業不可",IF(G433=プルダウン!$B$5,IF(J433="","振替作業日未入力",IF(AND(J433-B433&gt;=-28,J433-B433&lt;=28),"","28日以内に変更")),""))</f>
        <v/>
      </c>
      <c r="U433" s="107"/>
      <c r="V433" s="108"/>
    </row>
    <row r="434" spans="2:22">
      <c r="B434" s="34" t="str">
        <f>IF(B433="ー","ー",IF(B433+1&gt;DATE(基本情報!$F$10,基本情報!$H$10,基本情報!$J$10),"ー",B433+1))</f>
        <v>ー</v>
      </c>
      <c r="C434" s="35" t="str">
        <f t="shared" si="19"/>
        <v>ー</v>
      </c>
      <c r="D434" s="94" t="str">
        <f>IF(B434="","",IF(AND(B434&gt;=基本情報!$G$17,B434&lt;=基本情報!$J$17),"夏季休暇",IF(AND(B434&gt;=基本情報!$G$18,B434&lt;=基本情報!$J$18),"年末年始休暇",(IF($C434=基本情報!$G$16,"休日",IF($C434=基本情報!$I$16,"休日",""))))))</f>
        <v/>
      </c>
      <c r="E434" s="95"/>
      <c r="F434" s="96"/>
      <c r="G434" s="97"/>
      <c r="H434" s="98"/>
      <c r="I434" s="99"/>
      <c r="J434" s="100"/>
      <c r="K434" s="101"/>
      <c r="L434" s="102"/>
      <c r="M434" s="103"/>
      <c r="N434" s="103"/>
      <c r="O434" s="103"/>
      <c r="P434" s="103"/>
      <c r="Q434" s="109" t="str">
        <f>IF(COUNTIF(B434:B440,"ー")&gt;0,"ー",IF(COUNTIF(G434:G440,プルダウン!$B$6)+COUNTIF(G434:G440,プルダウン!$B$7)+COUNTIF(G434:G440,プルダウン!$B$8)+COUNTIF(G434:G440,プルダウン!$B$9)&gt;0,"ー",IF(COUNTIF(G434:G440,プルダウン!$B$3)+COUNTIF(G434:G440,プルダウン!$B$4)&gt;=2,"○","×")))</f>
        <v>ー</v>
      </c>
      <c r="T434" s="106" t="str">
        <f>IF(AND(D434="",G434=プルダウン!$B$4),"振替作業不可",IF(G434=プルダウン!$B$5,IF(J434="","振替作業日未入力",IF(AND(J434-B434&gt;=-28,J434-B434&lt;=28),"","28日以内に変更")),""))</f>
        <v/>
      </c>
      <c r="U434" s="107"/>
      <c r="V434" s="108"/>
    </row>
    <row r="435" spans="2:22">
      <c r="B435" s="34" t="str">
        <f>IF(B434="ー","ー",IF(B434+1&gt;DATE(基本情報!$F$10,基本情報!$H$10,基本情報!$J$10),"ー",IF(MONTH(B434+1)=MONTH(B434),B434+1,"ー")))</f>
        <v>ー</v>
      </c>
      <c r="C435" s="35" t="str">
        <f t="shared" si="19"/>
        <v>ー</v>
      </c>
      <c r="D435" s="94" t="str">
        <f>IF(B435="","",IF(AND(B435&gt;=基本情報!$G$17,B435&lt;=基本情報!$J$17),"夏季休暇",IF(AND(B435&gt;=基本情報!$G$18,B435&lt;=基本情報!$J$18),"年末年始休暇",(IF($C435=基本情報!$G$16,"休日",IF($C435=基本情報!$I$16,"休日",""))))))</f>
        <v/>
      </c>
      <c r="E435" s="95"/>
      <c r="F435" s="96"/>
      <c r="G435" s="97"/>
      <c r="H435" s="98"/>
      <c r="I435" s="99"/>
      <c r="J435" s="100"/>
      <c r="K435" s="101"/>
      <c r="L435" s="102"/>
      <c r="M435" s="103"/>
      <c r="N435" s="103"/>
      <c r="O435" s="103"/>
      <c r="P435" s="103"/>
      <c r="Q435" s="110"/>
      <c r="T435" s="106" t="str">
        <f>IF(AND(D435="",G435=プルダウン!$B$4),"振替作業不可",IF(G435=プルダウン!$B$5,IF(J435="","振替作業日未入力",IF(AND(J435-B435&gt;=-28,J435-B435&lt;=28),"","28日以内に変更")),""))</f>
        <v/>
      </c>
      <c r="U435" s="107"/>
      <c r="V435" s="108"/>
    </row>
    <row r="436" spans="2:22">
      <c r="B436" s="34" t="str">
        <f>IF(B435="ー","ー",IF(B435+1&gt;DATE(基本情報!$F$10,基本情報!$H$10,基本情報!$J$10),"ー",IF(MONTH(B435+1)=MONTH(B435),B435+1,"ー")))</f>
        <v>ー</v>
      </c>
      <c r="C436" s="35" t="str">
        <f t="shared" si="19"/>
        <v>ー</v>
      </c>
      <c r="D436" s="94" t="str">
        <f>IF(B436="","",IF(AND(B436&gt;=基本情報!$G$17,B436&lt;=基本情報!$J$17),"夏季休暇",IF(AND(B436&gt;=基本情報!$G$18,B436&lt;=基本情報!$J$18),"年末年始休暇",(IF($C436=基本情報!$G$16,"休日",IF($C436=基本情報!$I$16,"休日",""))))))</f>
        <v/>
      </c>
      <c r="E436" s="95"/>
      <c r="F436" s="96"/>
      <c r="G436" s="97"/>
      <c r="H436" s="98"/>
      <c r="I436" s="99"/>
      <c r="J436" s="100"/>
      <c r="K436" s="101"/>
      <c r="L436" s="102"/>
      <c r="M436" s="103"/>
      <c r="N436" s="103"/>
      <c r="O436" s="103"/>
      <c r="P436" s="103"/>
      <c r="Q436" s="110"/>
      <c r="T436" s="106" t="str">
        <f>IF(AND(D436="",G436=プルダウン!$B$4),"振替作業不可",IF(G436=プルダウン!$B$5,IF(J436="","振替作業日未入力",IF(AND(J436-B436&gt;=-28,J436-B436&lt;=28),"","28日以内に変更")),""))</f>
        <v/>
      </c>
      <c r="U436" s="107"/>
      <c r="V436" s="108"/>
    </row>
    <row r="437" spans="2:22">
      <c r="B437" s="34" t="str">
        <f>IF(B436="ー","ー",IF(B436+1&gt;DATE(基本情報!$F$10,基本情報!$H$10,基本情報!$J$10),"ー",IF(MONTH(B436+1)=MONTH(B436),B436+1,"ー")))</f>
        <v>ー</v>
      </c>
      <c r="C437" s="35" t="str">
        <f t="shared" si="19"/>
        <v>ー</v>
      </c>
      <c r="D437" s="94" t="str">
        <f>IF(B437="","",IF(AND(B437&gt;=基本情報!$G$17,B437&lt;=基本情報!$J$17),"夏季休暇",IF(AND(B437&gt;=基本情報!$G$18,B437&lt;=基本情報!$J$18),"年末年始休暇",(IF($C437=基本情報!$G$16,"休日",IF($C437=基本情報!$I$16,"休日",""))))))</f>
        <v/>
      </c>
      <c r="E437" s="95"/>
      <c r="F437" s="96"/>
      <c r="G437" s="97"/>
      <c r="H437" s="98"/>
      <c r="I437" s="99"/>
      <c r="J437" s="100"/>
      <c r="K437" s="101"/>
      <c r="L437" s="102"/>
      <c r="M437" s="103"/>
      <c r="N437" s="103"/>
      <c r="O437" s="103"/>
      <c r="P437" s="103"/>
      <c r="Q437" s="110"/>
      <c r="T437" s="106" t="str">
        <f>IF(AND(D437="",G437=プルダウン!$B$4),"振替作業不可",IF(G437=プルダウン!$B$5,IF(J437="","振替作業日未入力",IF(AND(J437-B437&gt;=-28,J437-B437&lt;=28),"","28日以内に変更")),""))</f>
        <v/>
      </c>
      <c r="U437" s="107"/>
      <c r="V437" s="108"/>
    </row>
    <row r="438" spans="2:22">
      <c r="B438" s="34" t="str">
        <f>IF(B437="ー","ー",IF(B437+1&gt;DATE(基本情報!$F$10,基本情報!$H$10,基本情報!$J$10),"ー",IF(MONTH(B437+1)=MONTH(B437),B437+1,"ー")))</f>
        <v>ー</v>
      </c>
      <c r="C438" s="35" t="str">
        <f t="shared" si="19"/>
        <v>ー</v>
      </c>
      <c r="D438" s="94" t="str">
        <f>IF(B438="","",IF(AND(B438&gt;=基本情報!$G$17,B438&lt;=基本情報!$J$17),"夏季休暇",IF(AND(B438&gt;=基本情報!$G$18,B438&lt;=基本情報!$J$18),"年末年始休暇",(IF($C438=基本情報!$G$16,"休日",IF($C438=基本情報!$I$16,"休日",""))))))</f>
        <v/>
      </c>
      <c r="E438" s="95"/>
      <c r="F438" s="96"/>
      <c r="G438" s="97"/>
      <c r="H438" s="98"/>
      <c r="I438" s="99"/>
      <c r="J438" s="100"/>
      <c r="K438" s="101"/>
      <c r="L438" s="102"/>
      <c r="M438" s="103"/>
      <c r="N438" s="103"/>
      <c r="O438" s="103"/>
      <c r="P438" s="103"/>
      <c r="Q438" s="110"/>
      <c r="T438" s="106" t="str">
        <f>IF(AND(D438="",G438=プルダウン!$B$4),"振替作業不可",IF(G438=プルダウン!$B$5,IF(J438="","振替作業日未入力",IF(AND(J438-B438&gt;=-28,J438-B438&lt;=28),"","28日以内に変更")),""))</f>
        <v/>
      </c>
      <c r="U438" s="107"/>
      <c r="V438" s="108"/>
    </row>
    <row r="439" spans="2:22">
      <c r="B439" s="34" t="str">
        <f>IF(B438="ー","ー",IF(B438+1&gt;DATE(基本情報!$F$10,基本情報!$H$10,基本情報!$J$10),"ー",IF(MONTH(B438+1)=MONTH(B438),B438+1,"ー")))</f>
        <v>ー</v>
      </c>
      <c r="C439" s="35" t="str">
        <f t="shared" si="19"/>
        <v>ー</v>
      </c>
      <c r="D439" s="94" t="str">
        <f>IF(B439="","",IF(AND(B439&gt;=基本情報!$G$17,B439&lt;=基本情報!$J$17),"夏季休暇",IF(AND(B439&gt;=基本情報!$G$18,B439&lt;=基本情報!$J$18),"年末年始休暇",(IF($C439=基本情報!$G$16,"休日",IF($C439=基本情報!$I$16,"休日",""))))))</f>
        <v/>
      </c>
      <c r="E439" s="95"/>
      <c r="F439" s="96"/>
      <c r="G439" s="97"/>
      <c r="H439" s="98"/>
      <c r="I439" s="99"/>
      <c r="J439" s="100"/>
      <c r="K439" s="101"/>
      <c r="L439" s="102"/>
      <c r="M439" s="103"/>
      <c r="N439" s="103"/>
      <c r="O439" s="103"/>
      <c r="P439" s="103"/>
      <c r="Q439" s="110"/>
      <c r="T439" s="106" t="str">
        <f>IF(AND(D439="",G439=プルダウン!$B$4),"振替作業不可",IF(G439=プルダウン!$B$5,IF(J439="","振替作業日未入力",IF(AND(J439-B439&gt;=-28,J439-B439&lt;=28),"","28日以内に変更")),""))</f>
        <v/>
      </c>
      <c r="U439" s="107"/>
      <c r="V439" s="108"/>
    </row>
    <row r="440" spans="2:22">
      <c r="B440" s="34" t="str">
        <f>IF(B439="ー","ー",IF(B439+1&gt;DATE(基本情報!$F$10,基本情報!$H$10,基本情報!$J$10),"ー",IF(MONTH(B439+1)=MONTH(B439),B439+1,"ー")))</f>
        <v>ー</v>
      </c>
      <c r="C440" s="35" t="str">
        <f t="shared" si="19"/>
        <v>ー</v>
      </c>
      <c r="D440" s="94" t="str">
        <f>IF(B440="","",IF(AND(B440&gt;=基本情報!$G$17,B440&lt;=基本情報!$J$17),"夏季休暇",IF(AND(B440&gt;=基本情報!$G$18,B440&lt;=基本情報!$J$18),"年末年始休暇",(IF($C440=基本情報!$G$16,"休日",IF($C440=基本情報!$I$16,"休日",""))))))</f>
        <v/>
      </c>
      <c r="E440" s="95"/>
      <c r="F440" s="96"/>
      <c r="G440" s="97"/>
      <c r="H440" s="98"/>
      <c r="I440" s="99"/>
      <c r="J440" s="100"/>
      <c r="K440" s="101"/>
      <c r="L440" s="102"/>
      <c r="M440" s="103"/>
      <c r="N440" s="103"/>
      <c r="O440" s="103"/>
      <c r="P440" s="103"/>
      <c r="Q440" s="111"/>
      <c r="T440" s="106" t="str">
        <f>IF(AND(D440="",G440=プルダウン!$B$4),"振替作業不可",IF(G440=プルダウン!$B$5,IF(J440="","振替作業日未入力",IF(AND(J440-B440&gt;=-28,J440-B440&lt;=28),"","28日以内に変更")),""))</f>
        <v/>
      </c>
      <c r="U440" s="107"/>
      <c r="V440" s="108"/>
    </row>
    <row r="441" spans="2:22">
      <c r="B441" s="34" t="str">
        <f>IF(B440="ー","ー",IF(B440+1&gt;DATE(基本情報!$F$10,基本情報!$H$10,基本情報!$J$10),"ー",IF(MONTH(B440+1)=MONTH(B440),B440+1,"ー")))</f>
        <v>ー</v>
      </c>
      <c r="C441" s="35" t="str">
        <f t="shared" si="19"/>
        <v>ー</v>
      </c>
      <c r="D441" s="94" t="str">
        <f>IF(B441="","",IF(AND(B441&gt;=基本情報!$G$17,B441&lt;=基本情報!$J$17),"夏季休暇",IF(AND(B441&gt;=基本情報!$G$18,B441&lt;=基本情報!$J$18),"年末年始休暇",(IF($C441=基本情報!$G$16,"休日",IF($C441=基本情報!$I$16,"休日",""))))))</f>
        <v/>
      </c>
      <c r="E441" s="95"/>
      <c r="F441" s="96"/>
      <c r="G441" s="97"/>
      <c r="H441" s="98"/>
      <c r="I441" s="99"/>
      <c r="J441" s="100"/>
      <c r="K441" s="101"/>
      <c r="L441" s="102"/>
      <c r="M441" s="103"/>
      <c r="N441" s="103"/>
      <c r="O441" s="103"/>
      <c r="P441" s="103"/>
      <c r="Q441" s="109" t="str">
        <f>IF(COUNTIF(B441:B447,"ー")&gt;0,"ー",IF(COUNTIF(G441:G447,プルダウン!$B$6)+COUNTIF(G441:G447,プルダウン!$B$7)+COUNTIF(G441:G447,プルダウン!$B$8)+COUNTIF(G441:G447,プルダウン!$B$9)&gt;0,"ー",IF(COUNTIF(G441:G447,プルダウン!$B$3)+COUNTIF(G441:G447,プルダウン!$B$4)&gt;=2,"○","×")))</f>
        <v>ー</v>
      </c>
      <c r="T441" s="106" t="str">
        <f>IF(AND(D441="",G441=プルダウン!$B$4),"振替作業不可",IF(G441=プルダウン!$B$5,IF(J441="","振替作業日未入力",IF(AND(J441-B441&gt;=-28,J441-B441&lt;=28),"","28日以内に変更")),""))</f>
        <v/>
      </c>
      <c r="U441" s="107"/>
      <c r="V441" s="108"/>
    </row>
    <row r="442" spans="2:22">
      <c r="B442" s="34" t="str">
        <f>IF(B441="ー","ー",IF(B441+1&gt;DATE(基本情報!$F$10,基本情報!$H$10,基本情報!$J$10),"ー",IF(MONTH(B441+1)=MONTH(B441),B441+1,"ー")))</f>
        <v>ー</v>
      </c>
      <c r="C442" s="35" t="str">
        <f t="shared" si="19"/>
        <v>ー</v>
      </c>
      <c r="D442" s="94" t="str">
        <f>IF(B442="","",IF(AND(B442&gt;=基本情報!$G$17,B442&lt;=基本情報!$J$17),"夏季休暇",IF(AND(B442&gt;=基本情報!$G$18,B442&lt;=基本情報!$J$18),"年末年始休暇",(IF($C442=基本情報!$G$16,"休日",IF($C442=基本情報!$I$16,"休日",""))))))</f>
        <v/>
      </c>
      <c r="E442" s="95"/>
      <c r="F442" s="96"/>
      <c r="G442" s="97"/>
      <c r="H442" s="98"/>
      <c r="I442" s="99"/>
      <c r="J442" s="100"/>
      <c r="K442" s="101"/>
      <c r="L442" s="102"/>
      <c r="M442" s="103"/>
      <c r="N442" s="103"/>
      <c r="O442" s="103"/>
      <c r="P442" s="103"/>
      <c r="Q442" s="110"/>
      <c r="T442" s="106" t="str">
        <f>IF(AND(D442="",G442=プルダウン!$B$4),"振替作業不可",IF(G442=プルダウン!$B$5,IF(J442="","振替作業日未入力",IF(AND(J442-B442&gt;=-28,J442-B442&lt;=28),"","28日以内に変更")),""))</f>
        <v/>
      </c>
      <c r="U442" s="107"/>
      <c r="V442" s="108"/>
    </row>
    <row r="443" spans="2:22">
      <c r="B443" s="34" t="str">
        <f>IF(B442="ー","ー",IF(B442+1&gt;DATE(基本情報!$F$10,基本情報!$H$10,基本情報!$J$10),"ー",IF(MONTH(B442+1)=MONTH(B442),B442+1,"ー")))</f>
        <v>ー</v>
      </c>
      <c r="C443" s="35" t="str">
        <f t="shared" si="19"/>
        <v>ー</v>
      </c>
      <c r="D443" s="94" t="str">
        <f>IF(B443="","",IF(AND(B443&gt;=基本情報!$G$17,B443&lt;=基本情報!$J$17),"夏季休暇",IF(AND(B443&gt;=基本情報!$G$18,B443&lt;=基本情報!$J$18),"年末年始休暇",(IF($C443=基本情報!$G$16,"休日",IF($C443=基本情報!$I$16,"休日",""))))))</f>
        <v/>
      </c>
      <c r="E443" s="95"/>
      <c r="F443" s="96"/>
      <c r="G443" s="97"/>
      <c r="H443" s="98"/>
      <c r="I443" s="99"/>
      <c r="J443" s="100"/>
      <c r="K443" s="101"/>
      <c r="L443" s="102"/>
      <c r="M443" s="103"/>
      <c r="N443" s="103"/>
      <c r="O443" s="103"/>
      <c r="P443" s="103"/>
      <c r="Q443" s="110"/>
      <c r="T443" s="106" t="str">
        <f>IF(AND(D443="",G443=プルダウン!$B$4),"振替作業不可",IF(G443=プルダウン!$B$5,IF(J443="","振替作業日未入力",IF(AND(J443-B443&gt;=-28,J443-B443&lt;=28),"","28日以内に変更")),""))</f>
        <v/>
      </c>
      <c r="U443" s="107"/>
      <c r="V443" s="108"/>
    </row>
    <row r="444" spans="2:22">
      <c r="B444" s="34" t="str">
        <f>IF(B443="ー","ー",IF(B443+1&gt;DATE(基本情報!$F$10,基本情報!$H$10,基本情報!$J$10),"ー",IF(MONTH(B443+1)=MONTH(B443),B443+1,"ー")))</f>
        <v>ー</v>
      </c>
      <c r="C444" s="35" t="str">
        <f t="shared" si="19"/>
        <v>ー</v>
      </c>
      <c r="D444" s="94" t="str">
        <f>IF(B444="","",IF(AND(B444&gt;=基本情報!$G$17,B444&lt;=基本情報!$J$17),"夏季休暇",IF(AND(B444&gt;=基本情報!$G$18,B444&lt;=基本情報!$J$18),"年末年始休暇",(IF($C444=基本情報!$G$16,"休日",IF($C444=基本情報!$I$16,"休日",""))))))</f>
        <v/>
      </c>
      <c r="E444" s="95"/>
      <c r="F444" s="96"/>
      <c r="G444" s="97"/>
      <c r="H444" s="98"/>
      <c r="I444" s="99"/>
      <c r="J444" s="100"/>
      <c r="K444" s="101"/>
      <c r="L444" s="102"/>
      <c r="M444" s="103"/>
      <c r="N444" s="103"/>
      <c r="O444" s="103"/>
      <c r="P444" s="103"/>
      <c r="Q444" s="110"/>
      <c r="T444" s="106" t="str">
        <f>IF(AND(D444="",G444=プルダウン!$B$4),"振替作業不可",IF(G444=プルダウン!$B$5,IF(J444="","振替作業日未入力",IF(AND(J444-B444&gt;=-28,J444-B444&lt;=28),"","28日以内に変更")),""))</f>
        <v/>
      </c>
      <c r="U444" s="107"/>
      <c r="V444" s="108"/>
    </row>
    <row r="445" spans="2:22">
      <c r="B445" s="34" t="str">
        <f>IF(B444="ー","ー",IF(B444+1&gt;DATE(基本情報!$F$10,基本情報!$H$10,基本情報!$J$10),"ー",IF(MONTH(B444+1)=MONTH(B444),B444+1,"ー")))</f>
        <v>ー</v>
      </c>
      <c r="C445" s="35" t="str">
        <f t="shared" si="19"/>
        <v>ー</v>
      </c>
      <c r="D445" s="94" t="str">
        <f>IF(B445="","",IF(AND(B445&gt;=基本情報!$G$17,B445&lt;=基本情報!$J$17),"夏季休暇",IF(AND(B445&gt;=基本情報!$G$18,B445&lt;=基本情報!$J$18),"年末年始休暇",(IF($C445=基本情報!$G$16,"休日",IF($C445=基本情報!$I$16,"休日",""))))))</f>
        <v/>
      </c>
      <c r="E445" s="95"/>
      <c r="F445" s="96"/>
      <c r="G445" s="97"/>
      <c r="H445" s="98"/>
      <c r="I445" s="99"/>
      <c r="J445" s="100"/>
      <c r="K445" s="101"/>
      <c r="L445" s="102"/>
      <c r="M445" s="103"/>
      <c r="N445" s="103"/>
      <c r="O445" s="103"/>
      <c r="P445" s="103"/>
      <c r="Q445" s="110"/>
      <c r="T445" s="106" t="str">
        <f>IF(AND(D445="",G445=プルダウン!$B$4),"振替作業不可",IF(G445=プルダウン!$B$5,IF(J445="","振替作業日未入力",IF(AND(J445-B445&gt;=-28,J445-B445&lt;=28),"","28日以内に変更")),""))</f>
        <v/>
      </c>
      <c r="U445" s="107"/>
      <c r="V445" s="108"/>
    </row>
    <row r="446" spans="2:22">
      <c r="B446" s="34" t="str">
        <f>IF(B445="ー","ー",IF(B445+1&gt;DATE(基本情報!$F$10,基本情報!$H$10,基本情報!$J$10),"ー",IF(MONTH(B445+1)=MONTH(B445),B445+1,"ー")))</f>
        <v>ー</v>
      </c>
      <c r="C446" s="35" t="str">
        <f t="shared" si="19"/>
        <v>ー</v>
      </c>
      <c r="D446" s="94" t="str">
        <f>IF(B446="","",IF(AND(B446&gt;=基本情報!$G$17,B446&lt;=基本情報!$J$17),"夏季休暇",IF(AND(B446&gt;=基本情報!$G$18,B446&lt;=基本情報!$J$18),"年末年始休暇",(IF($C446=基本情報!$G$16,"休日",IF($C446=基本情報!$I$16,"休日",""))))))</f>
        <v/>
      </c>
      <c r="E446" s="95"/>
      <c r="F446" s="96"/>
      <c r="G446" s="97"/>
      <c r="H446" s="98"/>
      <c r="I446" s="99"/>
      <c r="J446" s="100"/>
      <c r="K446" s="101"/>
      <c r="L446" s="102"/>
      <c r="M446" s="103"/>
      <c r="N446" s="103"/>
      <c r="O446" s="103"/>
      <c r="P446" s="103"/>
      <c r="Q446" s="110"/>
      <c r="T446" s="106" t="str">
        <f>IF(AND(D446="",G446=プルダウン!$B$4),"振替作業不可",IF(G446=プルダウン!$B$5,IF(J446="","振替作業日未入力",IF(AND(J446-B446&gt;=-28,J446-B446&lt;=28),"","28日以内に変更")),""))</f>
        <v/>
      </c>
      <c r="U446" s="107"/>
      <c r="V446" s="108"/>
    </row>
    <row r="447" spans="2:22">
      <c r="B447" s="34" t="str">
        <f>IF(B446="ー","ー",IF(B446+1&gt;DATE(基本情報!$F$10,基本情報!$H$10,基本情報!$J$10),"ー",IF(MONTH(B446+1)=MONTH(B446),B446+1,"ー")))</f>
        <v>ー</v>
      </c>
      <c r="C447" s="35" t="str">
        <f t="shared" si="19"/>
        <v>ー</v>
      </c>
      <c r="D447" s="94" t="str">
        <f>IF(B447="","",IF(AND(B447&gt;=基本情報!$G$17,B447&lt;=基本情報!$J$17),"夏季休暇",IF(AND(B447&gt;=基本情報!$G$18,B447&lt;=基本情報!$J$18),"年末年始休暇",(IF($C447=基本情報!$G$16,"休日",IF($C447=基本情報!$I$16,"休日",""))))))</f>
        <v/>
      </c>
      <c r="E447" s="95"/>
      <c r="F447" s="96"/>
      <c r="G447" s="97"/>
      <c r="H447" s="98"/>
      <c r="I447" s="99"/>
      <c r="J447" s="100"/>
      <c r="K447" s="101"/>
      <c r="L447" s="102"/>
      <c r="M447" s="103"/>
      <c r="N447" s="103"/>
      <c r="O447" s="103"/>
      <c r="P447" s="103"/>
      <c r="Q447" s="111"/>
      <c r="T447" s="106" t="str">
        <f>IF(AND(D447="",G447=プルダウン!$B$4),"振替作業不可",IF(G447=プルダウン!$B$5,IF(J447="","振替作業日未入力",IF(AND(J447-B447&gt;=-28,J447-B447&lt;=28),"","28日以内に変更")),""))</f>
        <v/>
      </c>
      <c r="U447" s="107"/>
      <c r="V447" s="108"/>
    </row>
    <row r="448" spans="2:22">
      <c r="B448" s="34" t="str">
        <f>IF(B447="ー","ー",IF(B447+1&gt;DATE(基本情報!$F$10,基本情報!$H$10,基本情報!$J$10),"ー",IF(MONTH(B447+1)=MONTH(B447),B447+1,"ー")))</f>
        <v>ー</v>
      </c>
      <c r="C448" s="35" t="str">
        <f t="shared" si="19"/>
        <v>ー</v>
      </c>
      <c r="D448" s="94" t="str">
        <f>IF(B448="","",IF(AND(B448&gt;=基本情報!$G$17,B448&lt;=基本情報!$J$17),"夏季休暇",IF(AND(B448&gt;=基本情報!$G$18,B448&lt;=基本情報!$J$18),"年末年始休暇",(IF($C448=基本情報!$G$16,"休日",IF($C448=基本情報!$I$16,"休日",""))))))</f>
        <v/>
      </c>
      <c r="E448" s="95"/>
      <c r="F448" s="96"/>
      <c r="G448" s="97"/>
      <c r="H448" s="98"/>
      <c r="I448" s="99"/>
      <c r="J448" s="100"/>
      <c r="K448" s="101"/>
      <c r="L448" s="102"/>
      <c r="M448" s="103"/>
      <c r="N448" s="103"/>
      <c r="O448" s="103"/>
      <c r="P448" s="103"/>
      <c r="Q448" s="109" t="str">
        <f>IF(COUNTIF(B448:B454,"ー")&gt;0,"ー",IF(COUNTIF(G448:G454,プルダウン!$B$6)+COUNTIF(G448:G454,プルダウン!$B$7)+COUNTIF(G448:G454,プルダウン!$B$8)+COUNTIF(G448:G454,プルダウン!$B$9)&gt;0,"ー",IF(COUNTIF(G448:G454,プルダウン!$B$3)+COUNTIF(G448:G454,プルダウン!$B$4)&gt;=2,"○","×")))</f>
        <v>ー</v>
      </c>
      <c r="T448" s="106" t="str">
        <f>IF(AND(D448="",G448=プルダウン!$B$4),"振替作業不可",IF(G448=プルダウン!$B$5,IF(J448="","振替作業日未入力",IF(AND(J448-B448&gt;=-28,J448-B448&lt;=28),"","28日以内に変更")),""))</f>
        <v/>
      </c>
      <c r="U448" s="107"/>
      <c r="V448" s="108"/>
    </row>
    <row r="449" spans="2:22">
      <c r="B449" s="34" t="str">
        <f>IF(B448="ー","ー",IF(B448+1&gt;DATE(基本情報!$F$10,基本情報!$H$10,基本情報!$J$10),"ー",IF(MONTH(B448+1)=MONTH(B448),B448+1,"ー")))</f>
        <v>ー</v>
      </c>
      <c r="C449" s="35" t="str">
        <f t="shared" si="19"/>
        <v>ー</v>
      </c>
      <c r="D449" s="94" t="str">
        <f>IF(B449="","",IF(AND(B449&gt;=基本情報!$G$17,B449&lt;=基本情報!$J$17),"夏季休暇",IF(AND(B449&gt;=基本情報!$G$18,B449&lt;=基本情報!$J$18),"年末年始休暇",(IF($C449=基本情報!$G$16,"休日",IF($C449=基本情報!$I$16,"休日",""))))))</f>
        <v/>
      </c>
      <c r="E449" s="95"/>
      <c r="F449" s="96"/>
      <c r="G449" s="97"/>
      <c r="H449" s="98"/>
      <c r="I449" s="99"/>
      <c r="J449" s="100"/>
      <c r="K449" s="101"/>
      <c r="L449" s="102"/>
      <c r="M449" s="103"/>
      <c r="N449" s="103"/>
      <c r="O449" s="103"/>
      <c r="P449" s="103"/>
      <c r="Q449" s="110"/>
      <c r="T449" s="106" t="str">
        <f>IF(AND(D449="",G449=プルダウン!$B$4),"振替作業不可",IF(G449=プルダウン!$B$5,IF(J449="","振替作業日未入力",IF(AND(J449-B449&gt;=-28,J449-B449&lt;=28),"","28日以内に変更")),""))</f>
        <v/>
      </c>
      <c r="U449" s="107"/>
      <c r="V449" s="108"/>
    </row>
    <row r="450" spans="2:22">
      <c r="B450" s="34" t="str">
        <f>IF(B449="ー","ー",IF(B449+1&gt;DATE(基本情報!$F$10,基本情報!$H$10,基本情報!$J$10),"ー",IF(MONTH(B449+1)=MONTH(B449),B449+1,"ー")))</f>
        <v>ー</v>
      </c>
      <c r="C450" s="35" t="str">
        <f t="shared" si="19"/>
        <v>ー</v>
      </c>
      <c r="D450" s="94" t="str">
        <f>IF(B450="","",IF(AND(B450&gt;=基本情報!$G$17,B450&lt;=基本情報!$J$17),"夏季休暇",IF(AND(B450&gt;=基本情報!$G$18,B450&lt;=基本情報!$J$18),"年末年始休暇",(IF($C450=基本情報!$G$16,"休日",IF($C450=基本情報!$I$16,"休日",""))))))</f>
        <v/>
      </c>
      <c r="E450" s="95"/>
      <c r="F450" s="96"/>
      <c r="G450" s="97"/>
      <c r="H450" s="98"/>
      <c r="I450" s="99"/>
      <c r="J450" s="100"/>
      <c r="K450" s="101"/>
      <c r="L450" s="102"/>
      <c r="M450" s="103"/>
      <c r="N450" s="103"/>
      <c r="O450" s="103"/>
      <c r="P450" s="103"/>
      <c r="Q450" s="110"/>
      <c r="T450" s="106" t="str">
        <f>IF(AND(D450="",G450=プルダウン!$B$4),"振替作業不可",IF(G450=プルダウン!$B$5,IF(J450="","振替作業日未入力",IF(AND(J450-B450&gt;=-28,J450-B450&lt;=28),"","28日以内に変更")),""))</f>
        <v/>
      </c>
      <c r="U450" s="107"/>
      <c r="V450" s="108"/>
    </row>
    <row r="451" spans="2:22">
      <c r="B451" s="34" t="str">
        <f>IF(B450="ー","ー",IF(B450+1&gt;DATE(基本情報!$F$10,基本情報!$H$10,基本情報!$J$10),"ー",IF(MONTH(B450+1)=MONTH(B450),B450+1,"ー")))</f>
        <v>ー</v>
      </c>
      <c r="C451" s="35" t="str">
        <f t="shared" si="19"/>
        <v>ー</v>
      </c>
      <c r="D451" s="94" t="str">
        <f>IF(B451="","",IF(AND(B451&gt;=基本情報!$G$17,B451&lt;=基本情報!$J$17),"夏季休暇",IF(AND(B451&gt;=基本情報!$G$18,B451&lt;=基本情報!$J$18),"年末年始休暇",(IF($C451=基本情報!$G$16,"休日",IF($C451=基本情報!$I$16,"休日",""))))))</f>
        <v/>
      </c>
      <c r="E451" s="95"/>
      <c r="F451" s="96"/>
      <c r="G451" s="97"/>
      <c r="H451" s="98"/>
      <c r="I451" s="99"/>
      <c r="J451" s="100"/>
      <c r="K451" s="101"/>
      <c r="L451" s="102"/>
      <c r="M451" s="103"/>
      <c r="N451" s="103"/>
      <c r="O451" s="103"/>
      <c r="P451" s="103"/>
      <c r="Q451" s="110"/>
      <c r="T451" s="106" t="str">
        <f>IF(AND(D451="",G451=プルダウン!$B$4),"振替作業不可",IF(G451=プルダウン!$B$5,IF(J451="","振替作業日未入力",IF(AND(J451-B451&gt;=-28,J451-B451&lt;=28),"","28日以内に変更")),""))</f>
        <v/>
      </c>
      <c r="U451" s="107"/>
      <c r="V451" s="108"/>
    </row>
    <row r="452" spans="2:22">
      <c r="B452" s="34" t="str">
        <f>IF(B451="ー","ー",IF(B451+1&gt;DATE(基本情報!$F$10,基本情報!$H$10,基本情報!$J$10),"ー",IF(MONTH(B451+1)=MONTH(B451),B451+1,"ー")))</f>
        <v>ー</v>
      </c>
      <c r="C452" s="35" t="str">
        <f t="shared" si="19"/>
        <v>ー</v>
      </c>
      <c r="D452" s="94" t="str">
        <f>IF(B452="","",IF(AND(B452&gt;=基本情報!$G$17,B452&lt;=基本情報!$J$17),"夏季休暇",IF(AND(B452&gt;=基本情報!$G$18,B452&lt;=基本情報!$J$18),"年末年始休暇",(IF($C452=基本情報!$G$16,"休日",IF($C452=基本情報!$I$16,"休日",""))))))</f>
        <v/>
      </c>
      <c r="E452" s="95"/>
      <c r="F452" s="96"/>
      <c r="G452" s="97"/>
      <c r="H452" s="98"/>
      <c r="I452" s="99"/>
      <c r="J452" s="100"/>
      <c r="K452" s="101"/>
      <c r="L452" s="102"/>
      <c r="M452" s="103"/>
      <c r="N452" s="103"/>
      <c r="O452" s="103"/>
      <c r="P452" s="103"/>
      <c r="Q452" s="110"/>
      <c r="T452" s="106" t="str">
        <f>IF(AND(D452="",G452=プルダウン!$B$4),"振替作業不可",IF(G452=プルダウン!$B$5,IF(J452="","振替作業日未入力",IF(AND(J452-B452&gt;=-28,J452-B452&lt;=28),"","28日以内に変更")),""))</f>
        <v/>
      </c>
      <c r="U452" s="107"/>
      <c r="V452" s="108"/>
    </row>
    <row r="453" spans="2:22">
      <c r="B453" s="34" t="str">
        <f>IF(B452="ー","ー",IF(B452+1&gt;DATE(基本情報!$F$10,基本情報!$H$10,基本情報!$J$10),"ー",IF(MONTH(B452+1)=MONTH(B452),B452+1,"ー")))</f>
        <v>ー</v>
      </c>
      <c r="C453" s="35" t="str">
        <f t="shared" si="19"/>
        <v>ー</v>
      </c>
      <c r="D453" s="94" t="str">
        <f>IF(B453="","",IF(AND(B453&gt;=基本情報!$G$17,B453&lt;=基本情報!$J$17),"夏季休暇",IF(AND(B453&gt;=基本情報!$G$18,B453&lt;=基本情報!$J$18),"年末年始休暇",(IF($C453=基本情報!$G$16,"休日",IF($C453=基本情報!$I$16,"休日",""))))))</f>
        <v/>
      </c>
      <c r="E453" s="95"/>
      <c r="F453" s="96"/>
      <c r="G453" s="97"/>
      <c r="H453" s="98"/>
      <c r="I453" s="99"/>
      <c r="J453" s="100"/>
      <c r="K453" s="101"/>
      <c r="L453" s="102"/>
      <c r="M453" s="103"/>
      <c r="N453" s="103"/>
      <c r="O453" s="103"/>
      <c r="P453" s="103"/>
      <c r="Q453" s="110"/>
      <c r="T453" s="106" t="str">
        <f>IF(AND(D453="",G453=プルダウン!$B$4),"振替作業不可",IF(G453=プルダウン!$B$5,IF(J453="","振替作業日未入力",IF(AND(J453-B453&gt;=-28,J453-B453&lt;=28),"","28日以内に変更")),""))</f>
        <v/>
      </c>
      <c r="U453" s="107"/>
      <c r="V453" s="108"/>
    </row>
    <row r="454" spans="2:22">
      <c r="B454" s="34" t="str">
        <f>IF(B453="ー","ー",IF(B453+1&gt;DATE(基本情報!$F$10,基本情報!$H$10,基本情報!$J$10),"ー",IF(MONTH(B453+1)=MONTH(B453),B453+1,"ー")))</f>
        <v>ー</v>
      </c>
      <c r="C454" s="35" t="str">
        <f t="shared" si="19"/>
        <v>ー</v>
      </c>
      <c r="D454" s="94" t="str">
        <f>IF(B454="","",IF(AND(B454&gt;=基本情報!$G$17,B454&lt;=基本情報!$J$17),"夏季休暇",IF(AND(B454&gt;=基本情報!$G$18,B454&lt;=基本情報!$J$18),"年末年始休暇",(IF($C454=基本情報!$G$16,"休日",IF($C454=基本情報!$I$16,"休日",""))))))</f>
        <v/>
      </c>
      <c r="E454" s="95"/>
      <c r="F454" s="96"/>
      <c r="G454" s="97"/>
      <c r="H454" s="98"/>
      <c r="I454" s="99"/>
      <c r="J454" s="100"/>
      <c r="K454" s="101"/>
      <c r="L454" s="102"/>
      <c r="M454" s="103"/>
      <c r="N454" s="103"/>
      <c r="O454" s="103"/>
      <c r="P454" s="103"/>
      <c r="Q454" s="111"/>
      <c r="T454" s="106" t="str">
        <f>IF(AND(D454="",G454=プルダウン!$B$4),"振替作業不可",IF(G454=プルダウン!$B$5,IF(J454="","振替作業日未入力",IF(AND(J454-B454&gt;=-28,J454-B454&lt;=28),"","28日以内に変更")),""))</f>
        <v/>
      </c>
      <c r="U454" s="107"/>
      <c r="V454" s="108"/>
    </row>
    <row r="455" spans="2:22">
      <c r="B455" s="34" t="str">
        <f>IF(B454="ー","ー",IF(B454+1&gt;DATE(基本情報!$F$10,基本情報!$H$10,基本情報!$J$10),"ー",IF(MONTH(B454+1)=MONTH(B454),B454+1,"ー")))</f>
        <v>ー</v>
      </c>
      <c r="C455" s="35" t="str">
        <f t="shared" si="19"/>
        <v>ー</v>
      </c>
      <c r="D455" s="94" t="str">
        <f>IF(B455="","",IF(AND(B455&gt;=基本情報!$G$17,B455&lt;=基本情報!$J$17),"夏季休暇",IF(AND(B455&gt;=基本情報!$G$18,B455&lt;=基本情報!$J$18),"年末年始休暇",(IF($C455=基本情報!$G$16,"休日",IF($C455=基本情報!$I$16,"休日",""))))))</f>
        <v/>
      </c>
      <c r="E455" s="95"/>
      <c r="F455" s="96"/>
      <c r="G455" s="97"/>
      <c r="H455" s="98"/>
      <c r="I455" s="99"/>
      <c r="J455" s="100"/>
      <c r="K455" s="101"/>
      <c r="L455" s="102"/>
      <c r="M455" s="103"/>
      <c r="N455" s="103"/>
      <c r="O455" s="103"/>
      <c r="P455" s="103"/>
      <c r="Q455" s="109" t="str">
        <f>IF(COUNTIF(B455:B461,"ー")&gt;0,"ー",IF(COUNTIF(G455:G461,プルダウン!$B$6)+COUNTIF(G455:G461,プルダウン!$B$7)+COUNTIF(G455:G461,プルダウン!$B$8)+COUNTIF(G455:G461,プルダウン!$B$9)&gt;0,"ー",IF(COUNTIF(G455:G461,プルダウン!$B$3)+COUNTIF(G455:G461,プルダウン!$B$4)&gt;=2,"○","×")))</f>
        <v>ー</v>
      </c>
      <c r="T455" s="106" t="str">
        <f>IF(AND(D455="",G455=プルダウン!$B$4),"振替作業不可",IF(G455=プルダウン!$B$5,IF(J455="","振替作業日未入力",IF(AND(J455-B455&gt;=-28,J455-B455&lt;=28),"","28日以内に変更")),""))</f>
        <v/>
      </c>
      <c r="U455" s="107"/>
      <c r="V455" s="108"/>
    </row>
    <row r="456" spans="2:22">
      <c r="B456" s="34" t="str">
        <f>IF(B455="ー","ー",IF(B455+1&gt;DATE(基本情報!$F$10,基本情報!$H$10,基本情報!$J$10),"ー",IF(MONTH(B455+1)=MONTH(B455),B455+1,"ー")))</f>
        <v>ー</v>
      </c>
      <c r="C456" s="35" t="str">
        <f t="shared" si="19"/>
        <v>ー</v>
      </c>
      <c r="D456" s="94" t="str">
        <f>IF(B456="","",IF(AND(B456&gt;=基本情報!$G$17,B456&lt;=基本情報!$J$17),"夏季休暇",IF(AND(B456&gt;=基本情報!$G$18,B456&lt;=基本情報!$J$18),"年末年始休暇",(IF($C456=基本情報!$G$16,"休日",IF($C456=基本情報!$I$16,"休日",""))))))</f>
        <v/>
      </c>
      <c r="E456" s="95"/>
      <c r="F456" s="96"/>
      <c r="G456" s="97"/>
      <c r="H456" s="98"/>
      <c r="I456" s="99"/>
      <c r="J456" s="100"/>
      <c r="K456" s="101"/>
      <c r="L456" s="102"/>
      <c r="M456" s="103"/>
      <c r="N456" s="103"/>
      <c r="O456" s="103"/>
      <c r="P456" s="103"/>
      <c r="Q456" s="110"/>
      <c r="T456" s="106" t="str">
        <f>IF(AND(D456="",G456=プルダウン!$B$4),"振替作業不可",IF(G456=プルダウン!$B$5,IF(J456="","振替作業日未入力",IF(AND(J456-B456&gt;=-28,J456-B456&lt;=28),"","28日以内に変更")),""))</f>
        <v/>
      </c>
      <c r="U456" s="107"/>
      <c r="V456" s="108"/>
    </row>
    <row r="457" spans="2:22">
      <c r="B457" s="34" t="str">
        <f>IF(B456="ー","ー",IF(B456+1&gt;DATE(基本情報!$F$10,基本情報!$H$10,基本情報!$J$10),"ー",IF(MONTH(B456+1)=MONTH(B456),B456+1,"ー")))</f>
        <v>ー</v>
      </c>
      <c r="C457" s="35" t="str">
        <f t="shared" si="19"/>
        <v>ー</v>
      </c>
      <c r="D457" s="94" t="str">
        <f>IF(B457="","",IF(AND(B457&gt;=基本情報!$G$17,B457&lt;=基本情報!$J$17),"夏季休暇",IF(AND(B457&gt;=基本情報!$G$18,B457&lt;=基本情報!$J$18),"年末年始休暇",(IF($C457=基本情報!$G$16,"休日",IF($C457=基本情報!$I$16,"休日",""))))))</f>
        <v/>
      </c>
      <c r="E457" s="95"/>
      <c r="F457" s="96"/>
      <c r="G457" s="97"/>
      <c r="H457" s="98"/>
      <c r="I457" s="99"/>
      <c r="J457" s="100"/>
      <c r="K457" s="101"/>
      <c r="L457" s="102"/>
      <c r="M457" s="103"/>
      <c r="N457" s="103"/>
      <c r="O457" s="103"/>
      <c r="P457" s="103"/>
      <c r="Q457" s="110"/>
      <c r="T457" s="106" t="str">
        <f>IF(AND(D457="",G457=プルダウン!$B$4),"振替作業不可",IF(G457=プルダウン!$B$5,IF(J457="","振替作業日未入力",IF(AND(J457-B457&gt;=-28,J457-B457&lt;=28),"","28日以内に変更")),""))</f>
        <v/>
      </c>
      <c r="U457" s="107"/>
      <c r="V457" s="108"/>
    </row>
    <row r="458" spans="2:22">
      <c r="B458" s="34" t="str">
        <f>IF(B457="ー","ー",IF(B457+1&gt;DATE(基本情報!$F$10,基本情報!$H$10,基本情報!$J$10),"ー",IF(MONTH(B457+1)=MONTH(B457),B457+1,"ー")))</f>
        <v>ー</v>
      </c>
      <c r="C458" s="35" t="str">
        <f t="shared" si="19"/>
        <v>ー</v>
      </c>
      <c r="D458" s="94" t="str">
        <f>IF(B458="","",IF(AND(B458&gt;=基本情報!$G$17,B458&lt;=基本情報!$J$17),"夏季休暇",IF(AND(B458&gt;=基本情報!$G$18,B458&lt;=基本情報!$J$18),"年末年始休暇",(IF($C458=基本情報!$G$16,"休日",IF($C458=基本情報!$I$16,"休日",""))))))</f>
        <v/>
      </c>
      <c r="E458" s="95"/>
      <c r="F458" s="96"/>
      <c r="G458" s="97"/>
      <c r="H458" s="98"/>
      <c r="I458" s="99"/>
      <c r="J458" s="100"/>
      <c r="K458" s="101"/>
      <c r="L458" s="102"/>
      <c r="M458" s="103"/>
      <c r="N458" s="103"/>
      <c r="O458" s="103"/>
      <c r="P458" s="103"/>
      <c r="Q458" s="110"/>
      <c r="T458" s="106" t="str">
        <f>IF(AND(D458="",G458=プルダウン!$B$4),"振替作業不可",IF(G458=プルダウン!$B$5,IF(J458="","振替作業日未入力",IF(AND(J458-B458&gt;=-28,J458-B458&lt;=28),"","28日以内に変更")),""))</f>
        <v/>
      </c>
      <c r="U458" s="107"/>
      <c r="V458" s="108"/>
    </row>
    <row r="459" spans="2:22">
      <c r="B459" s="34" t="str">
        <f>IF(B458="ー","ー",IF(B458+1&gt;DATE(基本情報!$F$10,基本情報!$H$10,基本情報!$J$10),"ー",IF(MONTH(B458+1)=MONTH(B458),B458+1,"ー")))</f>
        <v>ー</v>
      </c>
      <c r="C459" s="35" t="str">
        <f t="shared" si="19"/>
        <v>ー</v>
      </c>
      <c r="D459" s="94" t="str">
        <f>IF(B459="","",IF(AND(B459&gt;=基本情報!$G$17,B459&lt;=基本情報!$J$17),"夏季休暇",IF(AND(B459&gt;=基本情報!$G$18,B459&lt;=基本情報!$J$18),"年末年始休暇",(IF($C459=基本情報!$G$16,"休日",IF($C459=基本情報!$I$16,"休日",""))))))</f>
        <v/>
      </c>
      <c r="E459" s="95"/>
      <c r="F459" s="96"/>
      <c r="G459" s="97"/>
      <c r="H459" s="98"/>
      <c r="I459" s="99"/>
      <c r="J459" s="100"/>
      <c r="K459" s="101"/>
      <c r="L459" s="102"/>
      <c r="M459" s="103"/>
      <c r="N459" s="103"/>
      <c r="O459" s="103"/>
      <c r="P459" s="103"/>
      <c r="Q459" s="110"/>
      <c r="T459" s="106" t="str">
        <f>IF(AND(D459="",G459=プルダウン!$B$4),"振替作業不可",IF(G459=プルダウン!$B$5,IF(J459="","振替作業日未入力",IF(AND(J459-B459&gt;=-28,J459-B459&lt;=28),"","28日以内に変更")),""))</f>
        <v/>
      </c>
      <c r="U459" s="107"/>
      <c r="V459" s="108"/>
    </row>
    <row r="460" spans="2:22">
      <c r="B460" s="34" t="str">
        <f>IF(B459="ー","ー",IF(B459+1&gt;DATE(基本情報!$F$10,基本情報!$H$10,基本情報!$J$10),"ー",IF(MONTH(B459+1)=MONTH(B459),B459+1,"ー")))</f>
        <v>ー</v>
      </c>
      <c r="C460" s="35" t="str">
        <f t="shared" si="19"/>
        <v>ー</v>
      </c>
      <c r="D460" s="94" t="str">
        <f>IF(B460="","",IF(AND(B460&gt;=基本情報!$G$17,B460&lt;=基本情報!$J$17),"夏季休暇",IF(AND(B460&gt;=基本情報!$G$18,B460&lt;=基本情報!$J$18),"年末年始休暇",(IF($C460=基本情報!$G$16,"休日",IF($C460=基本情報!$I$16,"休日",""))))))</f>
        <v/>
      </c>
      <c r="E460" s="95"/>
      <c r="F460" s="96"/>
      <c r="G460" s="97"/>
      <c r="H460" s="98"/>
      <c r="I460" s="99"/>
      <c r="J460" s="100"/>
      <c r="K460" s="101"/>
      <c r="L460" s="102"/>
      <c r="M460" s="103"/>
      <c r="N460" s="103"/>
      <c r="O460" s="103"/>
      <c r="P460" s="103"/>
      <c r="Q460" s="110"/>
      <c r="T460" s="106" t="str">
        <f>IF(AND(D460="",G460=プルダウン!$B$4),"振替作業不可",IF(G460=プルダウン!$B$5,IF(J460="","振替作業日未入力",IF(AND(J460-B460&gt;=-28,J460-B460&lt;=28),"","28日以内に変更")),""))</f>
        <v/>
      </c>
      <c r="U460" s="107"/>
      <c r="V460" s="108"/>
    </row>
    <row r="461" spans="2:22">
      <c r="B461" s="34" t="str">
        <f>IF(B460="ー","ー",IF(B460+1&gt;DATE(基本情報!$F$10,基本情報!$H$10,基本情報!$J$10),"ー",IF(MONTH(B460+1)=MONTH(B460),B460+1,"ー")))</f>
        <v>ー</v>
      </c>
      <c r="C461" s="35" t="str">
        <f t="shared" si="19"/>
        <v>ー</v>
      </c>
      <c r="D461" s="94" t="str">
        <f>IF(B461="","",IF(AND(B461&gt;=基本情報!$G$17,B461&lt;=基本情報!$J$17),"夏季休暇",IF(AND(B461&gt;=基本情報!$G$18,B461&lt;=基本情報!$J$18),"年末年始休暇",(IF($C461=基本情報!$G$16,"休日",IF($C461=基本情報!$I$16,"休日",""))))))</f>
        <v/>
      </c>
      <c r="E461" s="95"/>
      <c r="F461" s="96"/>
      <c r="G461" s="97"/>
      <c r="H461" s="98"/>
      <c r="I461" s="99"/>
      <c r="J461" s="100"/>
      <c r="K461" s="101"/>
      <c r="L461" s="102"/>
      <c r="M461" s="103"/>
      <c r="N461" s="103"/>
      <c r="O461" s="103"/>
      <c r="P461" s="103"/>
      <c r="Q461" s="111"/>
      <c r="T461" s="106" t="str">
        <f>IF(AND(D461="",G461=プルダウン!$B$4),"振替作業不可",IF(G461=プルダウン!$B$5,IF(J461="","振替作業日未入力",IF(AND(J461-B461&gt;=-28,J461-B461&lt;=28),"","28日以内に変更")),""))</f>
        <v/>
      </c>
      <c r="U461" s="107"/>
      <c r="V461" s="108"/>
    </row>
    <row r="462" spans="2:22">
      <c r="B462" s="34" t="str">
        <f>IF(B461="ー","ー",IF(B461+1&gt;DATE(基本情報!$F$10,基本情報!$H$10,基本情報!$J$10),"ー",IF(MONTH(B461+1)=MONTH(B461),B461+1,"ー")))</f>
        <v>ー</v>
      </c>
      <c r="C462" s="35" t="str">
        <f t="shared" si="19"/>
        <v>ー</v>
      </c>
      <c r="D462" s="94" t="str">
        <f>IF(B462="","",IF(AND(B462&gt;=基本情報!$G$17,B462&lt;=基本情報!$J$17),"夏季休暇",IF(AND(B462&gt;=基本情報!$G$18,B462&lt;=基本情報!$J$18),"年末年始休暇",(IF($C462=基本情報!$G$16,"休日",IF($C462=基本情報!$I$16,"休日",""))))))</f>
        <v/>
      </c>
      <c r="E462" s="95"/>
      <c r="F462" s="96"/>
      <c r="G462" s="97"/>
      <c r="H462" s="98"/>
      <c r="I462" s="99"/>
      <c r="J462" s="100"/>
      <c r="K462" s="101"/>
      <c r="L462" s="102"/>
      <c r="M462" s="103"/>
      <c r="N462" s="103"/>
      <c r="O462" s="103"/>
      <c r="P462" s="103"/>
      <c r="Q462" s="104" t="s">
        <v>57</v>
      </c>
      <c r="T462" s="106" t="str">
        <f>IF(AND(D462="",G462=プルダウン!$B$4),"振替作業不可",IF(G462=プルダウン!$B$5,IF(J462="","振替作業日未入力",IF(AND(J462-B462&gt;=-28,J462-B462&lt;=28),"","28日以内に変更")),""))</f>
        <v/>
      </c>
      <c r="U462" s="107"/>
      <c r="V462" s="108"/>
    </row>
    <row r="463" spans="2:22">
      <c r="B463" s="34" t="str">
        <f>IF(B462="ー","ー",IF(B462+1&gt;DATE(基本情報!$F$10,基本情報!$H$10,基本情報!$J$10),"ー",IF(MONTH(B462+1)=MONTH(B462),B462+1,"ー")))</f>
        <v>ー</v>
      </c>
      <c r="C463" s="35" t="str">
        <f t="shared" si="19"/>
        <v>ー</v>
      </c>
      <c r="D463" s="94" t="str">
        <f>IF(B463="","",IF(AND(B463&gt;=基本情報!$G$17,B463&lt;=基本情報!$J$17),"夏季休暇",IF(AND(B463&gt;=基本情報!$G$18,B463&lt;=基本情報!$J$18),"年末年始休暇",(IF($C463=基本情報!$G$16,"休日",IF($C463=基本情報!$I$16,"休日",""))))))</f>
        <v/>
      </c>
      <c r="E463" s="95"/>
      <c r="F463" s="96"/>
      <c r="G463" s="97"/>
      <c r="H463" s="98"/>
      <c r="I463" s="99"/>
      <c r="J463" s="100"/>
      <c r="K463" s="101"/>
      <c r="L463" s="102"/>
      <c r="M463" s="103"/>
      <c r="N463" s="103"/>
      <c r="O463" s="103"/>
      <c r="P463" s="103"/>
      <c r="Q463" s="105"/>
      <c r="T463" s="106" t="str">
        <f>IF(AND(D463="",G463=プルダウン!$B$4),"振替作業不可",IF(G463=プルダウン!$B$5,IF(J463="","振替作業日未入力",IF(AND(J463-B463&gt;=-28,J463-B463&lt;=28),"","28日以内に変更")),""))</f>
        <v/>
      </c>
      <c r="U463" s="107"/>
      <c r="V463" s="108"/>
    </row>
    <row r="464" spans="2:22" ht="9.75" customHeight="1"/>
    <row r="465" spans="2:22">
      <c r="E465" s="37" t="s">
        <v>39</v>
      </c>
      <c r="F465" s="38"/>
      <c r="G465" s="38"/>
      <c r="H465" s="38"/>
      <c r="I465" s="38"/>
      <c r="J465" s="39"/>
      <c r="K465" s="39"/>
      <c r="L465" s="40" t="s">
        <v>27</v>
      </c>
      <c r="M465" s="41"/>
      <c r="N465" s="41"/>
      <c r="O465" s="41"/>
      <c r="P465" s="41"/>
      <c r="Q465" s="42"/>
    </row>
    <row r="466" spans="2:22">
      <c r="E466" s="43" t="s">
        <v>31</v>
      </c>
      <c r="F466" s="44" t="s">
        <v>32</v>
      </c>
      <c r="G466" s="44" t="s">
        <v>33</v>
      </c>
      <c r="H466" s="44" t="s">
        <v>34</v>
      </c>
      <c r="I466" s="44" t="s">
        <v>35</v>
      </c>
      <c r="J466" s="45" t="s">
        <v>36</v>
      </c>
      <c r="K466" s="46" t="s">
        <v>37</v>
      </c>
      <c r="L466" s="47" t="s">
        <v>59</v>
      </c>
      <c r="M466" s="48"/>
      <c r="N466" s="47" t="s">
        <v>60</v>
      </c>
      <c r="O466" s="49"/>
      <c r="P466" s="50" t="s">
        <v>67</v>
      </c>
      <c r="Q466" s="51"/>
    </row>
    <row r="467" spans="2:22">
      <c r="E467" s="52">
        <f>COUNTIFS($B427:$B463,"&gt;="&amp;$B$8,$G427:$G463,プルダウン!$B$3)</f>
        <v>0</v>
      </c>
      <c r="F467" s="53">
        <f>COUNTIFS($B427:$B463,"&gt;="&amp;$B$8,$G427:$G463,プルダウン!$B$4)</f>
        <v>0</v>
      </c>
      <c r="G467" s="53">
        <f>COUNTIFS($B427:$B463,"&gt;="&amp;$B$8,$G427:$G463,プルダウン!$B$5)</f>
        <v>0</v>
      </c>
      <c r="H467" s="53">
        <f>COUNTIFS($B427:$B463,"&gt;="&amp;$B$8,$G427:$G463,プルダウン!$B$6)</f>
        <v>0</v>
      </c>
      <c r="I467" s="53">
        <f>COUNTIFS($B427:$B463,"&gt;="&amp;$B$8,$G427:$G463,プルダウン!$B$7)</f>
        <v>0</v>
      </c>
      <c r="J467" s="54">
        <f>COUNTIFS($B427:$B463,"&gt;="&amp;$B$8,$G427:$G463,プルダウン!$B$8)</f>
        <v>0</v>
      </c>
      <c r="K467" s="55">
        <f>COUNTIFS($B427:$B463,"&gt;="&amp;$B$8,$G427:$G463,プルダウン!$B$9)</f>
        <v>0</v>
      </c>
      <c r="L467" s="56">
        <f>COUNTIF(Q427:Q463,"○")+COUNTIF(Q427:Q463,"×")</f>
        <v>0</v>
      </c>
      <c r="M467" s="48"/>
      <c r="N467" s="47">
        <f>COUNTIF(Q427:Q463,"○")</f>
        <v>0</v>
      </c>
      <c r="O467" s="49"/>
      <c r="P467" s="74" t="e">
        <f>N467/L467</f>
        <v>#DIV/0!</v>
      </c>
      <c r="Q467" s="51"/>
    </row>
    <row r="468" spans="2:22">
      <c r="E468" s="57" t="s">
        <v>40</v>
      </c>
      <c r="F468" s="38"/>
      <c r="G468" s="38"/>
      <c r="H468" s="38"/>
      <c r="I468" s="38"/>
      <c r="J468" s="39"/>
      <c r="K468" s="58"/>
      <c r="L468" s="59"/>
      <c r="M468" s="41"/>
      <c r="N468" s="41"/>
      <c r="O468" s="41"/>
      <c r="P468" s="41"/>
      <c r="Q468" s="42"/>
    </row>
    <row r="469" spans="2:22">
      <c r="E469" s="43" t="s">
        <v>31</v>
      </c>
      <c r="F469" s="44" t="s">
        <v>32</v>
      </c>
      <c r="G469" s="44" t="s">
        <v>33</v>
      </c>
      <c r="H469" s="44" t="s">
        <v>34</v>
      </c>
      <c r="I469" s="44" t="s">
        <v>35</v>
      </c>
      <c r="J469" s="45" t="s">
        <v>36</v>
      </c>
      <c r="K469" s="46" t="s">
        <v>37</v>
      </c>
      <c r="L469" s="47" t="s">
        <v>59</v>
      </c>
      <c r="M469" s="48"/>
      <c r="N469" s="47" t="s">
        <v>60</v>
      </c>
      <c r="O469" s="49"/>
      <c r="P469" s="50" t="s">
        <v>67</v>
      </c>
      <c r="Q469" s="51"/>
    </row>
    <row r="470" spans="2:22">
      <c r="E470" s="52">
        <f t="shared" ref="E470:L470" si="20">E467+E423</f>
        <v>10</v>
      </c>
      <c r="F470" s="53">
        <f t="shared" si="20"/>
        <v>5</v>
      </c>
      <c r="G470" s="53">
        <f t="shared" si="20"/>
        <v>5</v>
      </c>
      <c r="H470" s="53">
        <f t="shared" si="20"/>
        <v>0</v>
      </c>
      <c r="I470" s="53">
        <f t="shared" si="20"/>
        <v>3</v>
      </c>
      <c r="J470" s="54">
        <f t="shared" si="20"/>
        <v>0</v>
      </c>
      <c r="K470" s="55">
        <f t="shared" si="20"/>
        <v>0</v>
      </c>
      <c r="L470" s="56">
        <f t="shared" si="20"/>
        <v>6</v>
      </c>
      <c r="M470" s="48"/>
      <c r="N470" s="47">
        <f>N467+N423</f>
        <v>5</v>
      </c>
      <c r="O470" s="49"/>
      <c r="P470" s="74">
        <f>N470/L470</f>
        <v>0.83333333333333337</v>
      </c>
      <c r="Q470" s="51"/>
    </row>
    <row r="471" spans="2:22" ht="9.75" customHeight="1">
      <c r="E471" s="75"/>
      <c r="F471" s="75"/>
      <c r="G471" s="75"/>
      <c r="H471" s="75"/>
      <c r="I471" s="75"/>
      <c r="J471" s="76"/>
      <c r="K471" s="76"/>
      <c r="L471" s="77"/>
      <c r="M471" s="78"/>
      <c r="N471" s="78"/>
      <c r="O471" s="78"/>
      <c r="P471" s="79"/>
      <c r="Q471" s="78"/>
    </row>
    <row r="472" spans="2:22" ht="19.5">
      <c r="B472" s="112">
        <f>EDATE(B425,1)</f>
        <v>45413</v>
      </c>
      <c r="C472" s="112"/>
      <c r="M472" s="113" t="s">
        <v>38</v>
      </c>
      <c r="N472" s="113"/>
      <c r="O472" s="114"/>
      <c r="P472" s="114"/>
      <c r="Q472" s="114"/>
    </row>
    <row r="473" spans="2:22">
      <c r="B473" s="71" t="s">
        <v>24</v>
      </c>
      <c r="C473" s="71" t="s">
        <v>3</v>
      </c>
      <c r="D473" s="115" t="s">
        <v>4</v>
      </c>
      <c r="E473" s="115"/>
      <c r="F473" s="115"/>
      <c r="G473" s="116" t="s">
        <v>5</v>
      </c>
      <c r="H473" s="116"/>
      <c r="I473" s="116"/>
      <c r="J473" s="116" t="s">
        <v>19</v>
      </c>
      <c r="K473" s="116"/>
      <c r="L473" s="116"/>
      <c r="M473" s="116" t="s">
        <v>25</v>
      </c>
      <c r="N473" s="116"/>
      <c r="O473" s="116"/>
      <c r="P473" s="116"/>
      <c r="Q473" s="73" t="s">
        <v>61</v>
      </c>
      <c r="T473" s="87" t="s">
        <v>62</v>
      </c>
      <c r="U473" s="87"/>
      <c r="V473" s="87"/>
    </row>
    <row r="474" spans="2:22">
      <c r="B474" s="34" t="str">
        <f>IF(B472&gt;DATE(基本情報!$F$10,基本情報!$H$10,基本情報!$J$10),"ー",IF(COUNTIF(C427:C463,C427)=COUNTIF(C427:C463,C433),B472,IF(COUNTIF(C427:C463,C427)=0,"",LOOKUP(1,0/(C427:C463=C427),B427:B463))))</f>
        <v>ー</v>
      </c>
      <c r="C474" s="35" t="str">
        <f>IF(B474="ー","ー",$C$10)</f>
        <v>ー</v>
      </c>
      <c r="D474" s="94" t="str">
        <f>IF(B474="","",IF(AND(B474&gt;=基本情報!$G$17,B474&lt;=基本情報!$J$17),"夏季休暇",IF(AND(B474&gt;=基本情報!$G$18,B474&lt;=基本情報!$J$18),"年末年始休暇",(IF($C474=基本情報!$G$16,"休日",IF($C474=基本情報!$I$16,"休日",""))))))</f>
        <v/>
      </c>
      <c r="E474" s="95"/>
      <c r="F474" s="96"/>
      <c r="G474" s="97"/>
      <c r="H474" s="98"/>
      <c r="I474" s="99"/>
      <c r="J474" s="100"/>
      <c r="K474" s="101"/>
      <c r="L474" s="102"/>
      <c r="M474" s="103"/>
      <c r="N474" s="103"/>
      <c r="O474" s="103"/>
      <c r="P474" s="103"/>
      <c r="Q474" s="109" t="str">
        <f>IF(COUNTIF(B474:B480,"ー")&gt;0,"ー",IF(COUNTIF(G474:G480,プルダウン!$B$6)+COUNTIF(G474:G480,プルダウン!$B$7)+COUNTIF(G474:G480,プルダウン!$B$8)+COUNTIF(G474:G480,プルダウン!$B$9)&gt;0,"ー",IF(COUNTIF(G474:G480,プルダウン!$B$3)+COUNTIF(G474:G480,プルダウン!$B$4)&gt;=2,"○","×")))</f>
        <v>ー</v>
      </c>
      <c r="T474" s="106" t="str">
        <f>IF(AND(D474="",G474=プルダウン!$B$4),"振替作業不可",IF(G474=プルダウン!$B$5,IF(J474="","振替作業日未入力",IF(AND(J474-B474&gt;=-28,J474-B474&lt;=28),"","28日以内に変更")),""))</f>
        <v/>
      </c>
      <c r="U474" s="107"/>
      <c r="V474" s="108"/>
    </row>
    <row r="475" spans="2:22">
      <c r="B475" s="34" t="str">
        <f>IF(B474="ー","ー",IF(B474+1&gt;DATE(基本情報!$F$10,基本情報!$H$10,基本情報!$J$10),"ー",B474+1))</f>
        <v>ー</v>
      </c>
      <c r="C475" s="35" t="str">
        <f t="shared" ref="C475:C510" si="21">IFERROR(TEXT(B475,"aaa"),"")</f>
        <v>ー</v>
      </c>
      <c r="D475" s="94" t="str">
        <f>IF(B475="","",IF(AND(B475&gt;=基本情報!$G$17,B475&lt;=基本情報!$J$17),"夏季休暇",IF(AND(B475&gt;=基本情報!$G$18,B475&lt;=基本情報!$J$18),"年末年始休暇",(IF($C475=基本情報!$G$16,"休日",IF($C475=基本情報!$I$16,"休日",""))))))</f>
        <v/>
      </c>
      <c r="E475" s="95"/>
      <c r="F475" s="96"/>
      <c r="G475" s="97"/>
      <c r="H475" s="98"/>
      <c r="I475" s="99"/>
      <c r="J475" s="100"/>
      <c r="K475" s="101"/>
      <c r="L475" s="102"/>
      <c r="M475" s="103"/>
      <c r="N475" s="103"/>
      <c r="O475" s="103"/>
      <c r="P475" s="103"/>
      <c r="Q475" s="110"/>
      <c r="T475" s="106" t="str">
        <f>IF(AND(D475="",G475=プルダウン!$B$4),"振替作業不可",IF(G475=プルダウン!$B$5,IF(J475="","振替作業日未入力",IF(AND(J475-B475&gt;=-28,J475-B475&lt;=28),"","28日以内に変更")),""))</f>
        <v/>
      </c>
      <c r="U475" s="107"/>
      <c r="V475" s="108"/>
    </row>
    <row r="476" spans="2:22">
      <c r="B476" s="34" t="str">
        <f>IF(B475="ー","ー",IF(B475+1&gt;DATE(基本情報!$F$10,基本情報!$H$10,基本情報!$J$10),"ー",B475+1))</f>
        <v>ー</v>
      </c>
      <c r="C476" s="35" t="str">
        <f t="shared" si="21"/>
        <v>ー</v>
      </c>
      <c r="D476" s="94" t="str">
        <f>IF(B476="","",IF(AND(B476&gt;=基本情報!$G$17,B476&lt;=基本情報!$J$17),"夏季休暇",IF(AND(B476&gt;=基本情報!$G$18,B476&lt;=基本情報!$J$18),"年末年始休暇",(IF($C476=基本情報!$G$16,"休日",IF($C476=基本情報!$I$16,"休日",""))))))</f>
        <v/>
      </c>
      <c r="E476" s="95"/>
      <c r="F476" s="96"/>
      <c r="G476" s="97"/>
      <c r="H476" s="98"/>
      <c r="I476" s="99"/>
      <c r="J476" s="100"/>
      <c r="K476" s="101"/>
      <c r="L476" s="102"/>
      <c r="M476" s="103"/>
      <c r="N476" s="103"/>
      <c r="O476" s="103"/>
      <c r="P476" s="103"/>
      <c r="Q476" s="110"/>
      <c r="T476" s="106" t="str">
        <f>IF(AND(D476="",G476=プルダウン!$B$4),"振替作業不可",IF(G476=プルダウン!$B$5,IF(J476="","振替作業日未入力",IF(AND(J476-B476&gt;=-28,J476-B476&lt;=28),"","28日以内に変更")),""))</f>
        <v/>
      </c>
      <c r="U476" s="107"/>
      <c r="V476" s="108"/>
    </row>
    <row r="477" spans="2:22">
      <c r="B477" s="34" t="str">
        <f>IF(B476="ー","ー",IF(B476+1&gt;DATE(基本情報!$F$10,基本情報!$H$10,基本情報!$J$10),"ー",B476+1))</f>
        <v>ー</v>
      </c>
      <c r="C477" s="35" t="str">
        <f t="shared" si="21"/>
        <v>ー</v>
      </c>
      <c r="D477" s="94" t="str">
        <f>IF(B477="","",IF(AND(B477&gt;=基本情報!$G$17,B477&lt;=基本情報!$J$17),"夏季休暇",IF(AND(B477&gt;=基本情報!$G$18,B477&lt;=基本情報!$J$18),"年末年始休暇",(IF($C477=基本情報!$G$16,"休日",IF($C477=基本情報!$I$16,"休日",""))))))</f>
        <v/>
      </c>
      <c r="E477" s="95"/>
      <c r="F477" s="96"/>
      <c r="G477" s="97"/>
      <c r="H477" s="98"/>
      <c r="I477" s="99"/>
      <c r="J477" s="100"/>
      <c r="K477" s="101"/>
      <c r="L477" s="102"/>
      <c r="M477" s="103"/>
      <c r="N477" s="103"/>
      <c r="O477" s="103"/>
      <c r="P477" s="103"/>
      <c r="Q477" s="110"/>
      <c r="T477" s="106" t="str">
        <f>IF(AND(D477="",G477=プルダウン!$B$4),"振替作業不可",IF(G477=プルダウン!$B$5,IF(J477="","振替作業日未入力",IF(AND(J477-B477&gt;=-28,J477-B477&lt;=28),"","28日以内に変更")),""))</f>
        <v/>
      </c>
      <c r="U477" s="107"/>
      <c r="V477" s="108"/>
    </row>
    <row r="478" spans="2:22">
      <c r="B478" s="34" t="str">
        <f>IF(B477="ー","ー",IF(B477+1&gt;DATE(基本情報!$F$10,基本情報!$H$10,基本情報!$J$10),"ー",B477+1))</f>
        <v>ー</v>
      </c>
      <c r="C478" s="35" t="str">
        <f t="shared" si="21"/>
        <v>ー</v>
      </c>
      <c r="D478" s="94" t="str">
        <f>IF(B478="","",IF(AND(B478&gt;=基本情報!$G$17,B478&lt;=基本情報!$J$17),"夏季休暇",IF(AND(B478&gt;=基本情報!$G$18,B478&lt;=基本情報!$J$18),"年末年始休暇",(IF($C478=基本情報!$G$16,"休日",IF($C478=基本情報!$I$16,"休日",""))))))</f>
        <v/>
      </c>
      <c r="E478" s="95"/>
      <c r="F478" s="96"/>
      <c r="G478" s="97"/>
      <c r="H478" s="98"/>
      <c r="I478" s="99"/>
      <c r="J478" s="100"/>
      <c r="K478" s="101"/>
      <c r="L478" s="102"/>
      <c r="M478" s="103"/>
      <c r="N478" s="103"/>
      <c r="O478" s="103"/>
      <c r="P478" s="103"/>
      <c r="Q478" s="110"/>
      <c r="T478" s="106" t="str">
        <f>IF(AND(D478="",G478=プルダウン!$B$4),"振替作業不可",IF(G478=プルダウン!$B$5,IF(J478="","振替作業日未入力",IF(AND(J478-B478&gt;=-28,J478-B478&lt;=28),"","28日以内に変更")),""))</f>
        <v/>
      </c>
      <c r="U478" s="107"/>
      <c r="V478" s="108"/>
    </row>
    <row r="479" spans="2:22">
      <c r="B479" s="34" t="str">
        <f>IF(B478="ー","ー",IF(B478+1&gt;DATE(基本情報!$F$10,基本情報!$H$10,基本情報!$J$10),"ー",B478+1))</f>
        <v>ー</v>
      </c>
      <c r="C479" s="35" t="str">
        <f t="shared" si="21"/>
        <v>ー</v>
      </c>
      <c r="D479" s="94" t="str">
        <f>IF(B479="","",IF(AND(B479&gt;=基本情報!$G$17,B479&lt;=基本情報!$J$17),"夏季休暇",IF(AND(B479&gt;=基本情報!$G$18,B479&lt;=基本情報!$J$18),"年末年始休暇",(IF($C479=基本情報!$G$16,"休日",IF($C479=基本情報!$I$16,"休日",""))))))</f>
        <v/>
      </c>
      <c r="E479" s="95"/>
      <c r="F479" s="96"/>
      <c r="G479" s="97"/>
      <c r="H479" s="98"/>
      <c r="I479" s="99"/>
      <c r="J479" s="100"/>
      <c r="K479" s="101"/>
      <c r="L479" s="102"/>
      <c r="M479" s="103"/>
      <c r="N479" s="103"/>
      <c r="O479" s="103"/>
      <c r="P479" s="103"/>
      <c r="Q479" s="110"/>
      <c r="T479" s="106" t="str">
        <f>IF(AND(D479="",G479=プルダウン!$B$4),"振替作業不可",IF(G479=プルダウン!$B$5,IF(J479="","振替作業日未入力",IF(AND(J479-B479&gt;=-28,J479-B479&lt;=28),"","28日以内に変更")),""))</f>
        <v/>
      </c>
      <c r="U479" s="107"/>
      <c r="V479" s="108"/>
    </row>
    <row r="480" spans="2:22">
      <c r="B480" s="34" t="str">
        <f>IF(B479="ー","ー",IF(B479+1&gt;DATE(基本情報!$F$10,基本情報!$H$10,基本情報!$J$10),"ー",B479+1))</f>
        <v>ー</v>
      </c>
      <c r="C480" s="35" t="str">
        <f t="shared" si="21"/>
        <v>ー</v>
      </c>
      <c r="D480" s="94" t="str">
        <f>IF(B480="","",IF(AND(B480&gt;=基本情報!$G$17,B480&lt;=基本情報!$J$17),"夏季休暇",IF(AND(B480&gt;=基本情報!$G$18,B480&lt;=基本情報!$J$18),"年末年始休暇",(IF($C480=基本情報!$G$16,"休日",IF($C480=基本情報!$I$16,"休日",""))))))</f>
        <v/>
      </c>
      <c r="E480" s="95"/>
      <c r="F480" s="96"/>
      <c r="G480" s="97"/>
      <c r="H480" s="98"/>
      <c r="I480" s="99"/>
      <c r="J480" s="100"/>
      <c r="K480" s="101"/>
      <c r="L480" s="102"/>
      <c r="M480" s="103"/>
      <c r="N480" s="103"/>
      <c r="O480" s="103"/>
      <c r="P480" s="103"/>
      <c r="Q480" s="111"/>
      <c r="T480" s="106" t="str">
        <f>IF(AND(D480="",G480=プルダウン!$B$4),"振替作業不可",IF(G480=プルダウン!$B$5,IF(J480="","振替作業日未入力",IF(AND(J480-B480&gt;=-28,J480-B480&lt;=28),"","28日以内に変更")),""))</f>
        <v/>
      </c>
      <c r="U480" s="107"/>
      <c r="V480" s="108"/>
    </row>
    <row r="481" spans="2:22">
      <c r="B481" s="34" t="str">
        <f>IF(B480="ー","ー",IF(B480+1&gt;DATE(基本情報!$F$10,基本情報!$H$10,基本情報!$J$10),"ー",B480+1))</f>
        <v>ー</v>
      </c>
      <c r="C481" s="35" t="str">
        <f t="shared" si="21"/>
        <v>ー</v>
      </c>
      <c r="D481" s="94" t="str">
        <f>IF(B481="","",IF(AND(B481&gt;=基本情報!$G$17,B481&lt;=基本情報!$J$17),"夏季休暇",IF(AND(B481&gt;=基本情報!$G$18,B481&lt;=基本情報!$J$18),"年末年始休暇",(IF($C481=基本情報!$G$16,"休日",IF($C481=基本情報!$I$16,"休日",""))))))</f>
        <v/>
      </c>
      <c r="E481" s="95"/>
      <c r="F481" s="96"/>
      <c r="G481" s="97"/>
      <c r="H481" s="98"/>
      <c r="I481" s="99"/>
      <c r="J481" s="100"/>
      <c r="K481" s="101"/>
      <c r="L481" s="102"/>
      <c r="M481" s="103"/>
      <c r="N481" s="103"/>
      <c r="O481" s="103"/>
      <c r="P481" s="103"/>
      <c r="Q481" s="109" t="str">
        <f>IF(COUNTIF(B481:B487,"ー")&gt;0,"ー",IF(COUNTIF(G481:G487,プルダウン!$B$6)+COUNTIF(G481:G487,プルダウン!$B$7)+COUNTIF(G481:G487,プルダウン!$B$8)+COUNTIF(G481:G487,プルダウン!$B$9)&gt;0,"ー",IF(COUNTIF(G481:G487,プルダウン!$B$3)+COUNTIF(G481:G487,プルダウン!$B$4)&gt;=2,"○","×")))</f>
        <v>ー</v>
      </c>
      <c r="T481" s="106" t="str">
        <f>IF(AND(D481="",G481=プルダウン!$B$4),"振替作業不可",IF(G481=プルダウン!$B$5,IF(J481="","振替作業日未入力",IF(AND(J481-B481&gt;=-28,J481-B481&lt;=28),"","28日以内に変更")),""))</f>
        <v/>
      </c>
      <c r="U481" s="107"/>
      <c r="V481" s="108"/>
    </row>
    <row r="482" spans="2:22">
      <c r="B482" s="34" t="str">
        <f>IF(B481="ー","ー",IF(B481+1&gt;DATE(基本情報!$F$10,基本情報!$H$10,基本情報!$J$10),"ー",IF(MONTH(B481+1)=MONTH(B481),B481+1,"ー")))</f>
        <v>ー</v>
      </c>
      <c r="C482" s="35" t="str">
        <f t="shared" si="21"/>
        <v>ー</v>
      </c>
      <c r="D482" s="94" t="str">
        <f>IF(B482="","",IF(AND(B482&gt;=基本情報!$G$17,B482&lt;=基本情報!$J$17),"夏季休暇",IF(AND(B482&gt;=基本情報!$G$18,B482&lt;=基本情報!$J$18),"年末年始休暇",(IF($C482=基本情報!$G$16,"休日",IF($C482=基本情報!$I$16,"休日",""))))))</f>
        <v/>
      </c>
      <c r="E482" s="95"/>
      <c r="F482" s="96"/>
      <c r="G482" s="97"/>
      <c r="H482" s="98"/>
      <c r="I482" s="99"/>
      <c r="J482" s="100"/>
      <c r="K482" s="101"/>
      <c r="L482" s="102"/>
      <c r="M482" s="103"/>
      <c r="N482" s="103"/>
      <c r="O482" s="103"/>
      <c r="P482" s="103"/>
      <c r="Q482" s="110"/>
      <c r="T482" s="106" t="str">
        <f>IF(AND(D482="",G482=プルダウン!$B$4),"振替作業不可",IF(G482=プルダウン!$B$5,IF(J482="","振替作業日未入力",IF(AND(J482-B482&gt;=-28,J482-B482&lt;=28),"","28日以内に変更")),""))</f>
        <v/>
      </c>
      <c r="U482" s="107"/>
      <c r="V482" s="108"/>
    </row>
    <row r="483" spans="2:22">
      <c r="B483" s="34" t="str">
        <f>IF(B482="ー","ー",IF(B482+1&gt;DATE(基本情報!$F$10,基本情報!$H$10,基本情報!$J$10),"ー",IF(MONTH(B482+1)=MONTH(B482),B482+1,"ー")))</f>
        <v>ー</v>
      </c>
      <c r="C483" s="35" t="str">
        <f t="shared" si="21"/>
        <v>ー</v>
      </c>
      <c r="D483" s="94" t="str">
        <f>IF(B483="","",IF(AND(B483&gt;=基本情報!$G$17,B483&lt;=基本情報!$J$17),"夏季休暇",IF(AND(B483&gt;=基本情報!$G$18,B483&lt;=基本情報!$J$18),"年末年始休暇",(IF($C483=基本情報!$G$16,"休日",IF($C483=基本情報!$I$16,"休日",""))))))</f>
        <v/>
      </c>
      <c r="E483" s="95"/>
      <c r="F483" s="96"/>
      <c r="G483" s="97"/>
      <c r="H483" s="98"/>
      <c r="I483" s="99"/>
      <c r="J483" s="100"/>
      <c r="K483" s="101"/>
      <c r="L483" s="102"/>
      <c r="M483" s="103"/>
      <c r="N483" s="103"/>
      <c r="O483" s="103"/>
      <c r="P483" s="103"/>
      <c r="Q483" s="110"/>
      <c r="T483" s="106" t="str">
        <f>IF(AND(D483="",G483=プルダウン!$B$4),"振替作業不可",IF(G483=プルダウン!$B$5,IF(J483="","振替作業日未入力",IF(AND(J483-B483&gt;=-28,J483-B483&lt;=28),"","28日以内に変更")),""))</f>
        <v/>
      </c>
      <c r="U483" s="107"/>
      <c r="V483" s="108"/>
    </row>
    <row r="484" spans="2:22">
      <c r="B484" s="34" t="str">
        <f>IF(B483="ー","ー",IF(B483+1&gt;DATE(基本情報!$F$10,基本情報!$H$10,基本情報!$J$10),"ー",IF(MONTH(B483+1)=MONTH(B483),B483+1,"ー")))</f>
        <v>ー</v>
      </c>
      <c r="C484" s="35" t="str">
        <f t="shared" si="21"/>
        <v>ー</v>
      </c>
      <c r="D484" s="94" t="str">
        <f>IF(B484="","",IF(AND(B484&gt;=基本情報!$G$17,B484&lt;=基本情報!$J$17),"夏季休暇",IF(AND(B484&gt;=基本情報!$G$18,B484&lt;=基本情報!$J$18),"年末年始休暇",(IF($C484=基本情報!$G$16,"休日",IF($C484=基本情報!$I$16,"休日",""))))))</f>
        <v/>
      </c>
      <c r="E484" s="95"/>
      <c r="F484" s="96"/>
      <c r="G484" s="97"/>
      <c r="H484" s="98"/>
      <c r="I484" s="99"/>
      <c r="J484" s="100"/>
      <c r="K484" s="101"/>
      <c r="L484" s="102"/>
      <c r="M484" s="103"/>
      <c r="N484" s="103"/>
      <c r="O484" s="103"/>
      <c r="P484" s="103"/>
      <c r="Q484" s="110"/>
      <c r="T484" s="106" t="str">
        <f>IF(AND(D484="",G484=プルダウン!$B$4),"振替作業不可",IF(G484=プルダウン!$B$5,IF(J484="","振替作業日未入力",IF(AND(J484-B484&gt;=-28,J484-B484&lt;=28),"","28日以内に変更")),""))</f>
        <v/>
      </c>
      <c r="U484" s="107"/>
      <c r="V484" s="108"/>
    </row>
    <row r="485" spans="2:22">
      <c r="B485" s="34" t="str">
        <f>IF(B484="ー","ー",IF(B484+1&gt;DATE(基本情報!$F$10,基本情報!$H$10,基本情報!$J$10),"ー",IF(MONTH(B484+1)=MONTH(B484),B484+1,"ー")))</f>
        <v>ー</v>
      </c>
      <c r="C485" s="35" t="str">
        <f t="shared" si="21"/>
        <v>ー</v>
      </c>
      <c r="D485" s="94" t="str">
        <f>IF(B485="","",IF(AND(B485&gt;=基本情報!$G$17,B485&lt;=基本情報!$J$17),"夏季休暇",IF(AND(B485&gt;=基本情報!$G$18,B485&lt;=基本情報!$J$18),"年末年始休暇",(IF($C485=基本情報!$G$16,"休日",IF($C485=基本情報!$I$16,"休日",""))))))</f>
        <v/>
      </c>
      <c r="E485" s="95"/>
      <c r="F485" s="96"/>
      <c r="G485" s="97"/>
      <c r="H485" s="98"/>
      <c r="I485" s="99"/>
      <c r="J485" s="100"/>
      <c r="K485" s="101"/>
      <c r="L485" s="102"/>
      <c r="M485" s="103"/>
      <c r="N485" s="103"/>
      <c r="O485" s="103"/>
      <c r="P485" s="103"/>
      <c r="Q485" s="110"/>
      <c r="T485" s="106" t="str">
        <f>IF(AND(D485="",G485=プルダウン!$B$4),"振替作業不可",IF(G485=プルダウン!$B$5,IF(J485="","振替作業日未入力",IF(AND(J485-B485&gt;=-28,J485-B485&lt;=28),"","28日以内に変更")),""))</f>
        <v/>
      </c>
      <c r="U485" s="107"/>
      <c r="V485" s="108"/>
    </row>
    <row r="486" spans="2:22">
      <c r="B486" s="34" t="str">
        <f>IF(B485="ー","ー",IF(B485+1&gt;DATE(基本情報!$F$10,基本情報!$H$10,基本情報!$J$10),"ー",IF(MONTH(B485+1)=MONTH(B485),B485+1,"ー")))</f>
        <v>ー</v>
      </c>
      <c r="C486" s="35" t="str">
        <f t="shared" si="21"/>
        <v>ー</v>
      </c>
      <c r="D486" s="94" t="str">
        <f>IF(B486="","",IF(AND(B486&gt;=基本情報!$G$17,B486&lt;=基本情報!$J$17),"夏季休暇",IF(AND(B486&gt;=基本情報!$G$18,B486&lt;=基本情報!$J$18),"年末年始休暇",(IF($C486=基本情報!$G$16,"休日",IF($C486=基本情報!$I$16,"休日",""))))))</f>
        <v/>
      </c>
      <c r="E486" s="95"/>
      <c r="F486" s="96"/>
      <c r="G486" s="97"/>
      <c r="H486" s="98"/>
      <c r="I486" s="99"/>
      <c r="J486" s="100"/>
      <c r="K486" s="101"/>
      <c r="L486" s="102"/>
      <c r="M486" s="103"/>
      <c r="N486" s="103"/>
      <c r="O486" s="103"/>
      <c r="P486" s="103"/>
      <c r="Q486" s="110"/>
      <c r="T486" s="106" t="str">
        <f>IF(AND(D486="",G486=プルダウン!$B$4),"振替作業不可",IF(G486=プルダウン!$B$5,IF(J486="","振替作業日未入力",IF(AND(J486-B486&gt;=-28,J486-B486&lt;=28),"","28日以内に変更")),""))</f>
        <v/>
      </c>
      <c r="U486" s="107"/>
      <c r="V486" s="108"/>
    </row>
    <row r="487" spans="2:22">
      <c r="B487" s="34" t="str">
        <f>IF(B486="ー","ー",IF(B486+1&gt;DATE(基本情報!$F$10,基本情報!$H$10,基本情報!$J$10),"ー",IF(MONTH(B486+1)=MONTH(B486),B486+1,"ー")))</f>
        <v>ー</v>
      </c>
      <c r="C487" s="35" t="str">
        <f t="shared" si="21"/>
        <v>ー</v>
      </c>
      <c r="D487" s="94" t="str">
        <f>IF(B487="","",IF(AND(B487&gt;=基本情報!$G$17,B487&lt;=基本情報!$J$17),"夏季休暇",IF(AND(B487&gt;=基本情報!$G$18,B487&lt;=基本情報!$J$18),"年末年始休暇",(IF($C487=基本情報!$G$16,"休日",IF($C487=基本情報!$I$16,"休日",""))))))</f>
        <v/>
      </c>
      <c r="E487" s="95"/>
      <c r="F487" s="96"/>
      <c r="G487" s="97"/>
      <c r="H487" s="98"/>
      <c r="I487" s="99"/>
      <c r="J487" s="100"/>
      <c r="K487" s="101"/>
      <c r="L487" s="102"/>
      <c r="M487" s="103"/>
      <c r="N487" s="103"/>
      <c r="O487" s="103"/>
      <c r="P487" s="103"/>
      <c r="Q487" s="111"/>
      <c r="T487" s="106" t="str">
        <f>IF(AND(D487="",G487=プルダウン!$B$4),"振替作業不可",IF(G487=プルダウン!$B$5,IF(J487="","振替作業日未入力",IF(AND(J487-B487&gt;=-28,J487-B487&lt;=28),"","28日以内に変更")),""))</f>
        <v/>
      </c>
      <c r="U487" s="107"/>
      <c r="V487" s="108"/>
    </row>
    <row r="488" spans="2:22">
      <c r="B488" s="34" t="str">
        <f>IF(B487="ー","ー",IF(B487+1&gt;DATE(基本情報!$F$10,基本情報!$H$10,基本情報!$J$10),"ー",IF(MONTH(B487+1)=MONTH(B487),B487+1,"ー")))</f>
        <v>ー</v>
      </c>
      <c r="C488" s="35" t="str">
        <f t="shared" si="21"/>
        <v>ー</v>
      </c>
      <c r="D488" s="94" t="str">
        <f>IF(B488="","",IF(AND(B488&gt;=基本情報!$G$17,B488&lt;=基本情報!$J$17),"夏季休暇",IF(AND(B488&gt;=基本情報!$G$18,B488&lt;=基本情報!$J$18),"年末年始休暇",(IF($C488=基本情報!$G$16,"休日",IF($C488=基本情報!$I$16,"休日",""))))))</f>
        <v/>
      </c>
      <c r="E488" s="95"/>
      <c r="F488" s="96"/>
      <c r="G488" s="97"/>
      <c r="H488" s="98"/>
      <c r="I488" s="99"/>
      <c r="J488" s="100"/>
      <c r="K488" s="101"/>
      <c r="L488" s="102"/>
      <c r="M488" s="103"/>
      <c r="N488" s="103"/>
      <c r="O488" s="103"/>
      <c r="P488" s="103"/>
      <c r="Q488" s="109" t="str">
        <f>IF(COUNTIF(B488:B494,"ー")&gt;0,"ー",IF(COUNTIF(G488:G494,プルダウン!$B$6)+COUNTIF(G488:G494,プルダウン!$B$7)+COUNTIF(G488:G494,プルダウン!$B$8)+COUNTIF(G488:G494,プルダウン!$B$9)&gt;0,"ー",IF(COUNTIF(G488:G494,プルダウン!$B$3)+COUNTIF(G488:G494,プルダウン!$B$4)&gt;=2,"○","×")))</f>
        <v>ー</v>
      </c>
      <c r="T488" s="106" t="str">
        <f>IF(AND(D488="",G488=プルダウン!$B$4),"振替作業不可",IF(G488=プルダウン!$B$5,IF(J488="","振替作業日未入力",IF(AND(J488-B488&gt;=-28,J488-B488&lt;=28),"","28日以内に変更")),""))</f>
        <v/>
      </c>
      <c r="U488" s="107"/>
      <c r="V488" s="108"/>
    </row>
    <row r="489" spans="2:22">
      <c r="B489" s="34" t="str">
        <f>IF(B488="ー","ー",IF(B488+1&gt;DATE(基本情報!$F$10,基本情報!$H$10,基本情報!$J$10),"ー",IF(MONTH(B488+1)=MONTH(B488),B488+1,"ー")))</f>
        <v>ー</v>
      </c>
      <c r="C489" s="35" t="str">
        <f t="shared" si="21"/>
        <v>ー</v>
      </c>
      <c r="D489" s="94" t="str">
        <f>IF(B489="","",IF(AND(B489&gt;=基本情報!$G$17,B489&lt;=基本情報!$J$17),"夏季休暇",IF(AND(B489&gt;=基本情報!$G$18,B489&lt;=基本情報!$J$18),"年末年始休暇",(IF($C489=基本情報!$G$16,"休日",IF($C489=基本情報!$I$16,"休日",""))))))</f>
        <v/>
      </c>
      <c r="E489" s="95"/>
      <c r="F489" s="96"/>
      <c r="G489" s="97"/>
      <c r="H489" s="98"/>
      <c r="I489" s="99"/>
      <c r="J489" s="100"/>
      <c r="K489" s="101"/>
      <c r="L489" s="102"/>
      <c r="M489" s="103"/>
      <c r="N489" s="103"/>
      <c r="O489" s="103"/>
      <c r="P489" s="103"/>
      <c r="Q489" s="110"/>
      <c r="T489" s="106" t="str">
        <f>IF(AND(D489="",G489=プルダウン!$B$4),"振替作業不可",IF(G489=プルダウン!$B$5,IF(J489="","振替作業日未入力",IF(AND(J489-B489&gt;=-28,J489-B489&lt;=28),"","28日以内に変更")),""))</f>
        <v/>
      </c>
      <c r="U489" s="107"/>
      <c r="V489" s="108"/>
    </row>
    <row r="490" spans="2:22">
      <c r="B490" s="34" t="str">
        <f>IF(B489="ー","ー",IF(B489+1&gt;DATE(基本情報!$F$10,基本情報!$H$10,基本情報!$J$10),"ー",IF(MONTH(B489+1)=MONTH(B489),B489+1,"ー")))</f>
        <v>ー</v>
      </c>
      <c r="C490" s="35" t="str">
        <f t="shared" si="21"/>
        <v>ー</v>
      </c>
      <c r="D490" s="94" t="str">
        <f>IF(B490="","",IF(AND(B490&gt;=基本情報!$G$17,B490&lt;=基本情報!$J$17),"夏季休暇",IF(AND(B490&gt;=基本情報!$G$18,B490&lt;=基本情報!$J$18),"年末年始休暇",(IF($C490=基本情報!$G$16,"休日",IF($C490=基本情報!$I$16,"休日",""))))))</f>
        <v/>
      </c>
      <c r="E490" s="95"/>
      <c r="F490" s="96"/>
      <c r="G490" s="97"/>
      <c r="H490" s="98"/>
      <c r="I490" s="99"/>
      <c r="J490" s="100"/>
      <c r="K490" s="101"/>
      <c r="L490" s="102"/>
      <c r="M490" s="103"/>
      <c r="N490" s="103"/>
      <c r="O490" s="103"/>
      <c r="P490" s="103"/>
      <c r="Q490" s="110"/>
      <c r="T490" s="106" t="str">
        <f>IF(AND(D490="",G490=プルダウン!$B$4),"振替作業不可",IF(G490=プルダウン!$B$5,IF(J490="","振替作業日未入力",IF(AND(J490-B490&gt;=-28,J490-B490&lt;=28),"","28日以内に変更")),""))</f>
        <v/>
      </c>
      <c r="U490" s="107"/>
      <c r="V490" s="108"/>
    </row>
    <row r="491" spans="2:22">
      <c r="B491" s="34" t="str">
        <f>IF(B490="ー","ー",IF(B490+1&gt;DATE(基本情報!$F$10,基本情報!$H$10,基本情報!$J$10),"ー",IF(MONTH(B490+1)=MONTH(B490),B490+1,"ー")))</f>
        <v>ー</v>
      </c>
      <c r="C491" s="35" t="str">
        <f t="shared" si="21"/>
        <v>ー</v>
      </c>
      <c r="D491" s="94" t="str">
        <f>IF(B491="","",IF(AND(B491&gt;=基本情報!$G$17,B491&lt;=基本情報!$J$17),"夏季休暇",IF(AND(B491&gt;=基本情報!$G$18,B491&lt;=基本情報!$J$18),"年末年始休暇",(IF($C491=基本情報!$G$16,"休日",IF($C491=基本情報!$I$16,"休日",""))))))</f>
        <v/>
      </c>
      <c r="E491" s="95"/>
      <c r="F491" s="96"/>
      <c r="G491" s="97"/>
      <c r="H491" s="98"/>
      <c r="I491" s="99"/>
      <c r="J491" s="100"/>
      <c r="K491" s="101"/>
      <c r="L491" s="102"/>
      <c r="M491" s="103"/>
      <c r="N491" s="103"/>
      <c r="O491" s="103"/>
      <c r="P491" s="103"/>
      <c r="Q491" s="110"/>
      <c r="T491" s="106" t="str">
        <f>IF(AND(D491="",G491=プルダウン!$B$4),"振替作業不可",IF(G491=プルダウン!$B$5,IF(J491="","振替作業日未入力",IF(AND(J491-B491&gt;=-28,J491-B491&lt;=28),"","28日以内に変更")),""))</f>
        <v/>
      </c>
      <c r="U491" s="107"/>
      <c r="V491" s="108"/>
    </row>
    <row r="492" spans="2:22">
      <c r="B492" s="34" t="str">
        <f>IF(B491="ー","ー",IF(B491+1&gt;DATE(基本情報!$F$10,基本情報!$H$10,基本情報!$J$10),"ー",IF(MONTH(B491+1)=MONTH(B491),B491+1,"ー")))</f>
        <v>ー</v>
      </c>
      <c r="C492" s="35" t="str">
        <f t="shared" si="21"/>
        <v>ー</v>
      </c>
      <c r="D492" s="94" t="str">
        <f>IF(B492="","",IF(AND(B492&gt;=基本情報!$G$17,B492&lt;=基本情報!$J$17),"夏季休暇",IF(AND(B492&gt;=基本情報!$G$18,B492&lt;=基本情報!$J$18),"年末年始休暇",(IF($C492=基本情報!$G$16,"休日",IF($C492=基本情報!$I$16,"休日",""))))))</f>
        <v/>
      </c>
      <c r="E492" s="95"/>
      <c r="F492" s="96"/>
      <c r="G492" s="97"/>
      <c r="H492" s="98"/>
      <c r="I492" s="99"/>
      <c r="J492" s="100"/>
      <c r="K492" s="101"/>
      <c r="L492" s="102"/>
      <c r="M492" s="103"/>
      <c r="N492" s="103"/>
      <c r="O492" s="103"/>
      <c r="P492" s="103"/>
      <c r="Q492" s="110"/>
      <c r="T492" s="106" t="str">
        <f>IF(AND(D492="",G492=プルダウン!$B$4),"振替作業不可",IF(G492=プルダウン!$B$5,IF(J492="","振替作業日未入力",IF(AND(J492-B492&gt;=-28,J492-B492&lt;=28),"","28日以内に変更")),""))</f>
        <v/>
      </c>
      <c r="U492" s="107"/>
      <c r="V492" s="108"/>
    </row>
    <row r="493" spans="2:22">
      <c r="B493" s="34" t="str">
        <f>IF(B492="ー","ー",IF(B492+1&gt;DATE(基本情報!$F$10,基本情報!$H$10,基本情報!$J$10),"ー",IF(MONTH(B492+1)=MONTH(B492),B492+1,"ー")))</f>
        <v>ー</v>
      </c>
      <c r="C493" s="35" t="str">
        <f t="shared" si="21"/>
        <v>ー</v>
      </c>
      <c r="D493" s="94" t="str">
        <f>IF(B493="","",IF(AND(B493&gt;=基本情報!$G$17,B493&lt;=基本情報!$J$17),"夏季休暇",IF(AND(B493&gt;=基本情報!$G$18,B493&lt;=基本情報!$J$18),"年末年始休暇",(IF($C493=基本情報!$G$16,"休日",IF($C493=基本情報!$I$16,"休日",""))))))</f>
        <v/>
      </c>
      <c r="E493" s="95"/>
      <c r="F493" s="96"/>
      <c r="G493" s="97"/>
      <c r="H493" s="98"/>
      <c r="I493" s="99"/>
      <c r="J493" s="100"/>
      <c r="K493" s="101"/>
      <c r="L493" s="102"/>
      <c r="M493" s="103"/>
      <c r="N493" s="103"/>
      <c r="O493" s="103"/>
      <c r="P493" s="103"/>
      <c r="Q493" s="110"/>
      <c r="T493" s="106" t="str">
        <f>IF(AND(D493="",G493=プルダウン!$B$4),"振替作業不可",IF(G493=プルダウン!$B$5,IF(J493="","振替作業日未入力",IF(AND(J493-B493&gt;=-28,J493-B493&lt;=28),"","28日以内に変更")),""))</f>
        <v/>
      </c>
      <c r="U493" s="107"/>
      <c r="V493" s="108"/>
    </row>
    <row r="494" spans="2:22">
      <c r="B494" s="34" t="str">
        <f>IF(B493="ー","ー",IF(B493+1&gt;DATE(基本情報!$F$10,基本情報!$H$10,基本情報!$J$10),"ー",IF(MONTH(B493+1)=MONTH(B493),B493+1,"ー")))</f>
        <v>ー</v>
      </c>
      <c r="C494" s="35" t="str">
        <f t="shared" si="21"/>
        <v>ー</v>
      </c>
      <c r="D494" s="94" t="str">
        <f>IF(B494="","",IF(AND(B494&gt;=基本情報!$G$17,B494&lt;=基本情報!$J$17),"夏季休暇",IF(AND(B494&gt;=基本情報!$G$18,B494&lt;=基本情報!$J$18),"年末年始休暇",(IF($C494=基本情報!$G$16,"休日",IF($C494=基本情報!$I$16,"休日",""))))))</f>
        <v/>
      </c>
      <c r="E494" s="95"/>
      <c r="F494" s="96"/>
      <c r="G494" s="97"/>
      <c r="H494" s="98"/>
      <c r="I494" s="99"/>
      <c r="J494" s="100"/>
      <c r="K494" s="101"/>
      <c r="L494" s="102"/>
      <c r="M494" s="103"/>
      <c r="N494" s="103"/>
      <c r="O494" s="103"/>
      <c r="P494" s="103"/>
      <c r="Q494" s="111"/>
      <c r="T494" s="106" t="str">
        <f>IF(AND(D494="",G494=プルダウン!$B$4),"振替作業不可",IF(G494=プルダウン!$B$5,IF(J494="","振替作業日未入力",IF(AND(J494-B494&gt;=-28,J494-B494&lt;=28),"","28日以内に変更")),""))</f>
        <v/>
      </c>
      <c r="U494" s="107"/>
      <c r="V494" s="108"/>
    </row>
    <row r="495" spans="2:22">
      <c r="B495" s="34" t="str">
        <f>IF(B494="ー","ー",IF(B494+1&gt;DATE(基本情報!$F$10,基本情報!$H$10,基本情報!$J$10),"ー",IF(MONTH(B494+1)=MONTH(B494),B494+1,"ー")))</f>
        <v>ー</v>
      </c>
      <c r="C495" s="35" t="str">
        <f t="shared" si="21"/>
        <v>ー</v>
      </c>
      <c r="D495" s="94" t="str">
        <f>IF(B495="","",IF(AND(B495&gt;=基本情報!$G$17,B495&lt;=基本情報!$J$17),"夏季休暇",IF(AND(B495&gt;=基本情報!$G$18,B495&lt;=基本情報!$J$18),"年末年始休暇",(IF($C495=基本情報!$G$16,"休日",IF($C495=基本情報!$I$16,"休日",""))))))</f>
        <v/>
      </c>
      <c r="E495" s="95"/>
      <c r="F495" s="96"/>
      <c r="G495" s="97"/>
      <c r="H495" s="98"/>
      <c r="I495" s="99"/>
      <c r="J495" s="100"/>
      <c r="K495" s="101"/>
      <c r="L495" s="102"/>
      <c r="M495" s="103"/>
      <c r="N495" s="103"/>
      <c r="O495" s="103"/>
      <c r="P495" s="103"/>
      <c r="Q495" s="109" t="str">
        <f>IF(COUNTIF(B495:B501,"ー")&gt;0,"ー",IF(COUNTIF(G495:G501,プルダウン!$B$6)+COUNTIF(G495:G501,プルダウン!$B$7)+COUNTIF(G495:G501,プルダウン!$B$8)+COUNTIF(G495:G501,プルダウン!$B$9)&gt;0,"ー",IF(COUNTIF(G495:G501,プルダウン!$B$3)+COUNTIF(G495:G501,プルダウン!$B$4)&gt;=2,"○","×")))</f>
        <v>ー</v>
      </c>
      <c r="T495" s="106" t="str">
        <f>IF(AND(D495="",G495=プルダウン!$B$4),"振替作業不可",IF(G495=プルダウン!$B$5,IF(J495="","振替作業日未入力",IF(AND(J495-B495&gt;=-28,J495-B495&lt;=28),"","28日以内に変更")),""))</f>
        <v/>
      </c>
      <c r="U495" s="107"/>
      <c r="V495" s="108"/>
    </row>
    <row r="496" spans="2:22">
      <c r="B496" s="34" t="str">
        <f>IF(B495="ー","ー",IF(B495+1&gt;DATE(基本情報!$F$10,基本情報!$H$10,基本情報!$J$10),"ー",IF(MONTH(B495+1)=MONTH(B495),B495+1,"ー")))</f>
        <v>ー</v>
      </c>
      <c r="C496" s="35" t="str">
        <f t="shared" si="21"/>
        <v>ー</v>
      </c>
      <c r="D496" s="94" t="str">
        <f>IF(B496="","",IF(AND(B496&gt;=基本情報!$G$17,B496&lt;=基本情報!$J$17),"夏季休暇",IF(AND(B496&gt;=基本情報!$G$18,B496&lt;=基本情報!$J$18),"年末年始休暇",(IF($C496=基本情報!$G$16,"休日",IF($C496=基本情報!$I$16,"休日",""))))))</f>
        <v/>
      </c>
      <c r="E496" s="95"/>
      <c r="F496" s="96"/>
      <c r="G496" s="97"/>
      <c r="H496" s="98"/>
      <c r="I496" s="99"/>
      <c r="J496" s="100"/>
      <c r="K496" s="101"/>
      <c r="L496" s="102"/>
      <c r="M496" s="103"/>
      <c r="N496" s="103"/>
      <c r="O496" s="103"/>
      <c r="P496" s="103"/>
      <c r="Q496" s="110"/>
      <c r="T496" s="106" t="str">
        <f>IF(AND(D496="",G496=プルダウン!$B$4),"振替作業不可",IF(G496=プルダウン!$B$5,IF(J496="","振替作業日未入力",IF(AND(J496-B496&gt;=-28,J496-B496&lt;=28),"","28日以内に変更")),""))</f>
        <v/>
      </c>
      <c r="U496" s="107"/>
      <c r="V496" s="108"/>
    </row>
    <row r="497" spans="2:22">
      <c r="B497" s="34" t="str">
        <f>IF(B496="ー","ー",IF(B496+1&gt;DATE(基本情報!$F$10,基本情報!$H$10,基本情報!$J$10),"ー",IF(MONTH(B496+1)=MONTH(B496),B496+1,"ー")))</f>
        <v>ー</v>
      </c>
      <c r="C497" s="35" t="str">
        <f t="shared" si="21"/>
        <v>ー</v>
      </c>
      <c r="D497" s="94" t="str">
        <f>IF(B497="","",IF(AND(B497&gt;=基本情報!$G$17,B497&lt;=基本情報!$J$17),"夏季休暇",IF(AND(B497&gt;=基本情報!$G$18,B497&lt;=基本情報!$J$18),"年末年始休暇",(IF($C497=基本情報!$G$16,"休日",IF($C497=基本情報!$I$16,"休日",""))))))</f>
        <v/>
      </c>
      <c r="E497" s="95"/>
      <c r="F497" s="96"/>
      <c r="G497" s="97"/>
      <c r="H497" s="98"/>
      <c r="I497" s="99"/>
      <c r="J497" s="100"/>
      <c r="K497" s="101"/>
      <c r="L497" s="102"/>
      <c r="M497" s="103"/>
      <c r="N497" s="103"/>
      <c r="O497" s="103"/>
      <c r="P497" s="103"/>
      <c r="Q497" s="110"/>
      <c r="T497" s="106" t="str">
        <f>IF(AND(D497="",G497=プルダウン!$B$4),"振替作業不可",IF(G497=プルダウン!$B$5,IF(J497="","振替作業日未入力",IF(AND(J497-B497&gt;=-28,J497-B497&lt;=28),"","28日以内に変更")),""))</f>
        <v/>
      </c>
      <c r="U497" s="107"/>
      <c r="V497" s="108"/>
    </row>
    <row r="498" spans="2:22">
      <c r="B498" s="34" t="str">
        <f>IF(B497="ー","ー",IF(B497+1&gt;DATE(基本情報!$F$10,基本情報!$H$10,基本情報!$J$10),"ー",IF(MONTH(B497+1)=MONTH(B497),B497+1,"ー")))</f>
        <v>ー</v>
      </c>
      <c r="C498" s="35" t="str">
        <f t="shared" si="21"/>
        <v>ー</v>
      </c>
      <c r="D498" s="94" t="str">
        <f>IF(B498="","",IF(AND(B498&gt;=基本情報!$G$17,B498&lt;=基本情報!$J$17),"夏季休暇",IF(AND(B498&gt;=基本情報!$G$18,B498&lt;=基本情報!$J$18),"年末年始休暇",(IF($C498=基本情報!$G$16,"休日",IF($C498=基本情報!$I$16,"休日",""))))))</f>
        <v/>
      </c>
      <c r="E498" s="95"/>
      <c r="F498" s="96"/>
      <c r="G498" s="97"/>
      <c r="H498" s="98"/>
      <c r="I498" s="99"/>
      <c r="J498" s="100"/>
      <c r="K498" s="101"/>
      <c r="L498" s="102"/>
      <c r="M498" s="103"/>
      <c r="N498" s="103"/>
      <c r="O498" s="103"/>
      <c r="P498" s="103"/>
      <c r="Q498" s="110"/>
      <c r="T498" s="106" t="str">
        <f>IF(AND(D498="",G498=プルダウン!$B$4),"振替作業不可",IF(G498=プルダウン!$B$5,IF(J498="","振替作業日未入力",IF(AND(J498-B498&gt;=-28,J498-B498&lt;=28),"","28日以内に変更")),""))</f>
        <v/>
      </c>
      <c r="U498" s="107"/>
      <c r="V498" s="108"/>
    </row>
    <row r="499" spans="2:22">
      <c r="B499" s="34" t="str">
        <f>IF(B498="ー","ー",IF(B498+1&gt;DATE(基本情報!$F$10,基本情報!$H$10,基本情報!$J$10),"ー",IF(MONTH(B498+1)=MONTH(B498),B498+1,"ー")))</f>
        <v>ー</v>
      </c>
      <c r="C499" s="35" t="str">
        <f t="shared" si="21"/>
        <v>ー</v>
      </c>
      <c r="D499" s="94" t="str">
        <f>IF(B499="","",IF(AND(B499&gt;=基本情報!$G$17,B499&lt;=基本情報!$J$17),"夏季休暇",IF(AND(B499&gt;=基本情報!$G$18,B499&lt;=基本情報!$J$18),"年末年始休暇",(IF($C499=基本情報!$G$16,"休日",IF($C499=基本情報!$I$16,"休日",""))))))</f>
        <v/>
      </c>
      <c r="E499" s="95"/>
      <c r="F499" s="96"/>
      <c r="G499" s="97"/>
      <c r="H499" s="98"/>
      <c r="I499" s="99"/>
      <c r="J499" s="100"/>
      <c r="K499" s="101"/>
      <c r="L499" s="102"/>
      <c r="M499" s="103"/>
      <c r="N499" s="103"/>
      <c r="O499" s="103"/>
      <c r="P499" s="103"/>
      <c r="Q499" s="110"/>
      <c r="T499" s="106" t="str">
        <f>IF(AND(D499="",G499=プルダウン!$B$4),"振替作業不可",IF(G499=プルダウン!$B$5,IF(J499="","振替作業日未入力",IF(AND(J499-B499&gt;=-28,J499-B499&lt;=28),"","28日以内に変更")),""))</f>
        <v/>
      </c>
      <c r="U499" s="107"/>
      <c r="V499" s="108"/>
    </row>
    <row r="500" spans="2:22">
      <c r="B500" s="34" t="str">
        <f>IF(B499="ー","ー",IF(B499+1&gt;DATE(基本情報!$F$10,基本情報!$H$10,基本情報!$J$10),"ー",IF(MONTH(B499+1)=MONTH(B499),B499+1,"ー")))</f>
        <v>ー</v>
      </c>
      <c r="C500" s="35" t="str">
        <f t="shared" si="21"/>
        <v>ー</v>
      </c>
      <c r="D500" s="94" t="str">
        <f>IF(B500="","",IF(AND(B500&gt;=基本情報!$G$17,B500&lt;=基本情報!$J$17),"夏季休暇",IF(AND(B500&gt;=基本情報!$G$18,B500&lt;=基本情報!$J$18),"年末年始休暇",(IF($C500=基本情報!$G$16,"休日",IF($C500=基本情報!$I$16,"休日",""))))))</f>
        <v/>
      </c>
      <c r="E500" s="95"/>
      <c r="F500" s="96"/>
      <c r="G500" s="97"/>
      <c r="H500" s="98"/>
      <c r="I500" s="99"/>
      <c r="J500" s="100"/>
      <c r="K500" s="101"/>
      <c r="L500" s="102"/>
      <c r="M500" s="103"/>
      <c r="N500" s="103"/>
      <c r="O500" s="103"/>
      <c r="P500" s="103"/>
      <c r="Q500" s="110"/>
      <c r="T500" s="106" t="str">
        <f>IF(AND(D500="",G500=プルダウン!$B$4),"振替作業不可",IF(G500=プルダウン!$B$5,IF(J500="","振替作業日未入力",IF(AND(J500-B500&gt;=-28,J500-B500&lt;=28),"","28日以内に変更")),""))</f>
        <v/>
      </c>
      <c r="U500" s="107"/>
      <c r="V500" s="108"/>
    </row>
    <row r="501" spans="2:22">
      <c r="B501" s="34" t="str">
        <f>IF(B500="ー","ー",IF(B500+1&gt;DATE(基本情報!$F$10,基本情報!$H$10,基本情報!$J$10),"ー",IF(MONTH(B500+1)=MONTH(B500),B500+1,"ー")))</f>
        <v>ー</v>
      </c>
      <c r="C501" s="35" t="str">
        <f t="shared" si="21"/>
        <v>ー</v>
      </c>
      <c r="D501" s="94" t="str">
        <f>IF(B501="","",IF(AND(B501&gt;=基本情報!$G$17,B501&lt;=基本情報!$J$17),"夏季休暇",IF(AND(B501&gt;=基本情報!$G$18,B501&lt;=基本情報!$J$18),"年末年始休暇",(IF($C501=基本情報!$G$16,"休日",IF($C501=基本情報!$I$16,"休日",""))))))</f>
        <v/>
      </c>
      <c r="E501" s="95"/>
      <c r="F501" s="96"/>
      <c r="G501" s="97"/>
      <c r="H501" s="98"/>
      <c r="I501" s="99"/>
      <c r="J501" s="100"/>
      <c r="K501" s="101"/>
      <c r="L501" s="102"/>
      <c r="M501" s="103"/>
      <c r="N501" s="103"/>
      <c r="O501" s="103"/>
      <c r="P501" s="103"/>
      <c r="Q501" s="111"/>
      <c r="T501" s="106" t="str">
        <f>IF(AND(D501="",G501=プルダウン!$B$4),"振替作業不可",IF(G501=プルダウン!$B$5,IF(J501="","振替作業日未入力",IF(AND(J501-B501&gt;=-28,J501-B501&lt;=28),"","28日以内に変更")),""))</f>
        <v/>
      </c>
      <c r="U501" s="107"/>
      <c r="V501" s="108"/>
    </row>
    <row r="502" spans="2:22">
      <c r="B502" s="34" t="str">
        <f>IF(B501="ー","ー",IF(B501+1&gt;DATE(基本情報!$F$10,基本情報!$H$10,基本情報!$J$10),"ー",IF(MONTH(B501+1)=MONTH(B501),B501+1,"ー")))</f>
        <v>ー</v>
      </c>
      <c r="C502" s="35" t="str">
        <f t="shared" si="21"/>
        <v>ー</v>
      </c>
      <c r="D502" s="94" t="str">
        <f>IF(B502="","",IF(AND(B502&gt;=基本情報!$G$17,B502&lt;=基本情報!$J$17),"夏季休暇",IF(AND(B502&gt;=基本情報!$G$18,B502&lt;=基本情報!$J$18),"年末年始休暇",(IF($C502=基本情報!$G$16,"休日",IF($C502=基本情報!$I$16,"休日",""))))))</f>
        <v/>
      </c>
      <c r="E502" s="95"/>
      <c r="F502" s="96"/>
      <c r="G502" s="97"/>
      <c r="H502" s="98"/>
      <c r="I502" s="99"/>
      <c r="J502" s="100"/>
      <c r="K502" s="101"/>
      <c r="L502" s="102"/>
      <c r="M502" s="103"/>
      <c r="N502" s="103"/>
      <c r="O502" s="103"/>
      <c r="P502" s="103"/>
      <c r="Q502" s="109" t="str">
        <f>IF(COUNTIF(B502:B508,"ー")&gt;0,"ー",IF(COUNTIF(G502:G508,プルダウン!$B$6)+COUNTIF(G502:G508,プルダウン!$B$7)+COUNTIF(G502:G508,プルダウン!$B$8)+COUNTIF(G502:G508,プルダウン!$B$9)&gt;0,"ー",IF(COUNTIF(G502:G508,プルダウン!$B$3)+COUNTIF(G502:G508,プルダウン!$B$4)&gt;=2,"○","×")))</f>
        <v>ー</v>
      </c>
      <c r="T502" s="106" t="str">
        <f>IF(AND(D502="",G502=プルダウン!$B$4),"振替作業不可",IF(G502=プルダウン!$B$5,IF(J502="","振替作業日未入力",IF(AND(J502-B502&gt;=-28,J502-B502&lt;=28),"","28日以内に変更")),""))</f>
        <v/>
      </c>
      <c r="U502" s="107"/>
      <c r="V502" s="108"/>
    </row>
    <row r="503" spans="2:22">
      <c r="B503" s="34" t="str">
        <f>IF(B502="ー","ー",IF(B502+1&gt;DATE(基本情報!$F$10,基本情報!$H$10,基本情報!$J$10),"ー",IF(MONTH(B502+1)=MONTH(B502),B502+1,"ー")))</f>
        <v>ー</v>
      </c>
      <c r="C503" s="35" t="str">
        <f t="shared" si="21"/>
        <v>ー</v>
      </c>
      <c r="D503" s="94" t="str">
        <f>IF(B503="","",IF(AND(B503&gt;=基本情報!$G$17,B503&lt;=基本情報!$J$17),"夏季休暇",IF(AND(B503&gt;=基本情報!$G$18,B503&lt;=基本情報!$J$18),"年末年始休暇",(IF($C503=基本情報!$G$16,"休日",IF($C503=基本情報!$I$16,"休日",""))))))</f>
        <v/>
      </c>
      <c r="E503" s="95"/>
      <c r="F503" s="96"/>
      <c r="G503" s="97"/>
      <c r="H503" s="98"/>
      <c r="I503" s="99"/>
      <c r="J503" s="100"/>
      <c r="K503" s="101"/>
      <c r="L503" s="102"/>
      <c r="M503" s="103"/>
      <c r="N503" s="103"/>
      <c r="O503" s="103"/>
      <c r="P503" s="103"/>
      <c r="Q503" s="110"/>
      <c r="T503" s="106" t="str">
        <f>IF(AND(D503="",G503=プルダウン!$B$4),"振替作業不可",IF(G503=プルダウン!$B$5,IF(J503="","振替作業日未入力",IF(AND(J503-B503&gt;=-28,J503-B503&lt;=28),"","28日以内に変更")),""))</f>
        <v/>
      </c>
      <c r="U503" s="107"/>
      <c r="V503" s="108"/>
    </row>
    <row r="504" spans="2:22">
      <c r="B504" s="34" t="str">
        <f>IF(B503="ー","ー",IF(B503+1&gt;DATE(基本情報!$F$10,基本情報!$H$10,基本情報!$J$10),"ー",IF(MONTH(B503+1)=MONTH(B503),B503+1,"ー")))</f>
        <v>ー</v>
      </c>
      <c r="C504" s="35" t="str">
        <f t="shared" si="21"/>
        <v>ー</v>
      </c>
      <c r="D504" s="94" t="str">
        <f>IF(B504="","",IF(AND(B504&gt;=基本情報!$G$17,B504&lt;=基本情報!$J$17),"夏季休暇",IF(AND(B504&gt;=基本情報!$G$18,B504&lt;=基本情報!$J$18),"年末年始休暇",(IF($C504=基本情報!$G$16,"休日",IF($C504=基本情報!$I$16,"休日",""))))))</f>
        <v/>
      </c>
      <c r="E504" s="95"/>
      <c r="F504" s="96"/>
      <c r="G504" s="97"/>
      <c r="H504" s="98"/>
      <c r="I504" s="99"/>
      <c r="J504" s="100"/>
      <c r="K504" s="101"/>
      <c r="L504" s="102"/>
      <c r="M504" s="103"/>
      <c r="N504" s="103"/>
      <c r="O504" s="103"/>
      <c r="P504" s="103"/>
      <c r="Q504" s="110"/>
      <c r="T504" s="106" t="str">
        <f>IF(AND(D504="",G504=プルダウン!$B$4),"振替作業不可",IF(G504=プルダウン!$B$5,IF(J504="","振替作業日未入力",IF(AND(J504-B504&gt;=-28,J504-B504&lt;=28),"","28日以内に変更")),""))</f>
        <v/>
      </c>
      <c r="U504" s="107"/>
      <c r="V504" s="108"/>
    </row>
    <row r="505" spans="2:22">
      <c r="B505" s="34" t="str">
        <f>IF(B504="ー","ー",IF(B504+1&gt;DATE(基本情報!$F$10,基本情報!$H$10,基本情報!$J$10),"ー",IF(MONTH(B504+1)=MONTH(B504),B504+1,"ー")))</f>
        <v>ー</v>
      </c>
      <c r="C505" s="35" t="str">
        <f t="shared" si="21"/>
        <v>ー</v>
      </c>
      <c r="D505" s="94" t="str">
        <f>IF(B505="","",IF(AND(B505&gt;=基本情報!$G$17,B505&lt;=基本情報!$J$17),"夏季休暇",IF(AND(B505&gt;=基本情報!$G$18,B505&lt;=基本情報!$J$18),"年末年始休暇",(IF($C505=基本情報!$G$16,"休日",IF($C505=基本情報!$I$16,"休日",""))))))</f>
        <v/>
      </c>
      <c r="E505" s="95"/>
      <c r="F505" s="96"/>
      <c r="G505" s="97"/>
      <c r="H505" s="98"/>
      <c r="I505" s="99"/>
      <c r="J505" s="100"/>
      <c r="K505" s="101"/>
      <c r="L505" s="102"/>
      <c r="M505" s="103"/>
      <c r="N505" s="103"/>
      <c r="O505" s="103"/>
      <c r="P505" s="103"/>
      <c r="Q505" s="110"/>
      <c r="T505" s="106" t="str">
        <f>IF(AND(D505="",G505=プルダウン!$B$4),"振替作業不可",IF(G505=プルダウン!$B$5,IF(J505="","振替作業日未入力",IF(AND(J505-B505&gt;=-28,J505-B505&lt;=28),"","28日以内に変更")),""))</f>
        <v/>
      </c>
      <c r="U505" s="107"/>
      <c r="V505" s="108"/>
    </row>
    <row r="506" spans="2:22">
      <c r="B506" s="34" t="str">
        <f>IF(B505="ー","ー",IF(B505+1&gt;DATE(基本情報!$F$10,基本情報!$H$10,基本情報!$J$10),"ー",IF(MONTH(B505+1)=MONTH(B505),B505+1,"ー")))</f>
        <v>ー</v>
      </c>
      <c r="C506" s="35" t="str">
        <f t="shared" si="21"/>
        <v>ー</v>
      </c>
      <c r="D506" s="94" t="str">
        <f>IF(B506="","",IF(AND(B506&gt;=基本情報!$G$17,B506&lt;=基本情報!$J$17),"夏季休暇",IF(AND(B506&gt;=基本情報!$G$18,B506&lt;=基本情報!$J$18),"年末年始休暇",(IF($C506=基本情報!$G$16,"休日",IF($C506=基本情報!$I$16,"休日",""))))))</f>
        <v/>
      </c>
      <c r="E506" s="95"/>
      <c r="F506" s="96"/>
      <c r="G506" s="97"/>
      <c r="H506" s="98"/>
      <c r="I506" s="99"/>
      <c r="J506" s="100"/>
      <c r="K506" s="101"/>
      <c r="L506" s="102"/>
      <c r="M506" s="103"/>
      <c r="N506" s="103"/>
      <c r="O506" s="103"/>
      <c r="P506" s="103"/>
      <c r="Q506" s="110"/>
      <c r="T506" s="106" t="str">
        <f>IF(AND(D506="",G506=プルダウン!$B$4),"振替作業不可",IF(G506=プルダウン!$B$5,IF(J506="","振替作業日未入力",IF(AND(J506-B506&gt;=-28,J506-B506&lt;=28),"","28日以内に変更")),""))</f>
        <v/>
      </c>
      <c r="U506" s="107"/>
      <c r="V506" s="108"/>
    </row>
    <row r="507" spans="2:22">
      <c r="B507" s="34" t="str">
        <f>IF(B506="ー","ー",IF(B506+1&gt;DATE(基本情報!$F$10,基本情報!$H$10,基本情報!$J$10),"ー",IF(MONTH(B506+1)=MONTH(B506),B506+1,"ー")))</f>
        <v>ー</v>
      </c>
      <c r="C507" s="35" t="str">
        <f t="shared" si="21"/>
        <v>ー</v>
      </c>
      <c r="D507" s="94" t="str">
        <f>IF(B507="","",IF(AND(B507&gt;=基本情報!$G$17,B507&lt;=基本情報!$J$17),"夏季休暇",IF(AND(B507&gt;=基本情報!$G$18,B507&lt;=基本情報!$J$18),"年末年始休暇",(IF($C507=基本情報!$G$16,"休日",IF($C507=基本情報!$I$16,"休日",""))))))</f>
        <v/>
      </c>
      <c r="E507" s="95"/>
      <c r="F507" s="96"/>
      <c r="G507" s="97"/>
      <c r="H507" s="98"/>
      <c r="I507" s="99"/>
      <c r="J507" s="100"/>
      <c r="K507" s="101"/>
      <c r="L507" s="102"/>
      <c r="M507" s="103"/>
      <c r="N507" s="103"/>
      <c r="O507" s="103"/>
      <c r="P507" s="103"/>
      <c r="Q507" s="110"/>
      <c r="T507" s="106" t="str">
        <f>IF(AND(D507="",G507=プルダウン!$B$4),"振替作業不可",IF(G507=プルダウン!$B$5,IF(J507="","振替作業日未入力",IF(AND(J507-B507&gt;=-28,J507-B507&lt;=28),"","28日以内に変更")),""))</f>
        <v/>
      </c>
      <c r="U507" s="107"/>
      <c r="V507" s="108"/>
    </row>
    <row r="508" spans="2:22">
      <c r="B508" s="34" t="str">
        <f>IF(B507="ー","ー",IF(B507+1&gt;DATE(基本情報!$F$10,基本情報!$H$10,基本情報!$J$10),"ー",IF(MONTH(B507+1)=MONTH(B507),B507+1,"ー")))</f>
        <v>ー</v>
      </c>
      <c r="C508" s="35" t="str">
        <f t="shared" si="21"/>
        <v>ー</v>
      </c>
      <c r="D508" s="94" t="str">
        <f>IF(B508="","",IF(AND(B508&gt;=基本情報!$G$17,B508&lt;=基本情報!$J$17),"夏季休暇",IF(AND(B508&gt;=基本情報!$G$18,B508&lt;=基本情報!$J$18),"年末年始休暇",(IF($C508=基本情報!$G$16,"休日",IF($C508=基本情報!$I$16,"休日",""))))))</f>
        <v/>
      </c>
      <c r="E508" s="95"/>
      <c r="F508" s="96"/>
      <c r="G508" s="97"/>
      <c r="H508" s="98"/>
      <c r="I508" s="99"/>
      <c r="J508" s="100"/>
      <c r="K508" s="101"/>
      <c r="L508" s="102"/>
      <c r="M508" s="103"/>
      <c r="N508" s="103"/>
      <c r="O508" s="103"/>
      <c r="P508" s="103"/>
      <c r="Q508" s="111"/>
      <c r="T508" s="106" t="str">
        <f>IF(AND(D508="",G508=プルダウン!$B$4),"振替作業不可",IF(G508=プルダウン!$B$5,IF(J508="","振替作業日未入力",IF(AND(J508-B508&gt;=-28,J508-B508&lt;=28),"","28日以内に変更")),""))</f>
        <v/>
      </c>
      <c r="U508" s="107"/>
      <c r="V508" s="108"/>
    </row>
    <row r="509" spans="2:22">
      <c r="B509" s="34" t="str">
        <f>IF(B508="ー","ー",IF(B508+1&gt;DATE(基本情報!$F$10,基本情報!$H$10,基本情報!$J$10),"ー",IF(MONTH(B508+1)=MONTH(B508),B508+1,"ー")))</f>
        <v>ー</v>
      </c>
      <c r="C509" s="35" t="str">
        <f t="shared" si="21"/>
        <v>ー</v>
      </c>
      <c r="D509" s="94" t="str">
        <f>IF(B509="","",IF(AND(B509&gt;=基本情報!$G$17,B509&lt;=基本情報!$J$17),"夏季休暇",IF(AND(B509&gt;=基本情報!$G$18,B509&lt;=基本情報!$J$18),"年末年始休暇",(IF($C509=基本情報!$G$16,"休日",IF($C509=基本情報!$I$16,"休日",""))))))</f>
        <v/>
      </c>
      <c r="E509" s="95"/>
      <c r="F509" s="96"/>
      <c r="G509" s="97"/>
      <c r="H509" s="98"/>
      <c r="I509" s="99"/>
      <c r="J509" s="100"/>
      <c r="K509" s="101"/>
      <c r="L509" s="102"/>
      <c r="M509" s="103"/>
      <c r="N509" s="103"/>
      <c r="O509" s="103"/>
      <c r="P509" s="103"/>
      <c r="Q509" s="104" t="s">
        <v>57</v>
      </c>
      <c r="T509" s="106" t="str">
        <f>IF(AND(D509="",G509=プルダウン!$B$4),"振替作業不可",IF(G509=プルダウン!$B$5,IF(J509="","振替作業日未入力",IF(AND(J509-B509&gt;=-28,J509-B509&lt;=28),"","28日以内に変更")),""))</f>
        <v/>
      </c>
      <c r="U509" s="107"/>
      <c r="V509" s="108"/>
    </row>
    <row r="510" spans="2:22">
      <c r="B510" s="34" t="str">
        <f>IF(B509="ー","ー",IF(B509+1&gt;DATE(基本情報!$F$10,基本情報!$H$10,基本情報!$J$10),"ー",IF(MONTH(B509+1)=MONTH(B509),B509+1,"ー")))</f>
        <v>ー</v>
      </c>
      <c r="C510" s="35" t="str">
        <f t="shared" si="21"/>
        <v>ー</v>
      </c>
      <c r="D510" s="94" t="str">
        <f>IF(B510="","",IF(AND(B510&gt;=基本情報!$G$17,B510&lt;=基本情報!$J$17),"夏季休暇",IF(AND(B510&gt;=基本情報!$G$18,B510&lt;=基本情報!$J$18),"年末年始休暇",(IF($C510=基本情報!$G$16,"休日",IF($C510=基本情報!$I$16,"休日",""))))))</f>
        <v/>
      </c>
      <c r="E510" s="95"/>
      <c r="F510" s="96"/>
      <c r="G510" s="97"/>
      <c r="H510" s="98"/>
      <c r="I510" s="99"/>
      <c r="J510" s="100"/>
      <c r="K510" s="101"/>
      <c r="L510" s="102"/>
      <c r="M510" s="103"/>
      <c r="N510" s="103"/>
      <c r="O510" s="103"/>
      <c r="P510" s="103"/>
      <c r="Q510" s="105"/>
      <c r="T510" s="106" t="str">
        <f>IF(AND(D510="",G510=プルダウン!$B$4),"振替作業不可",IF(G510=プルダウン!$B$5,IF(J510="","振替作業日未入力",IF(AND(J510-B510&gt;=-28,J510-B510&lt;=28),"","28日以内に変更")),""))</f>
        <v/>
      </c>
      <c r="U510" s="107"/>
      <c r="V510" s="108"/>
    </row>
    <row r="511" spans="2:22" ht="9.75" customHeight="1"/>
    <row r="512" spans="2:22">
      <c r="E512" s="37" t="s">
        <v>39</v>
      </c>
      <c r="F512" s="38"/>
      <c r="G512" s="38"/>
      <c r="H512" s="38"/>
      <c r="I512" s="38"/>
      <c r="J512" s="39"/>
      <c r="K512" s="39"/>
      <c r="L512" s="40" t="s">
        <v>27</v>
      </c>
      <c r="M512" s="41"/>
      <c r="N512" s="41"/>
      <c r="O512" s="41"/>
      <c r="P512" s="41"/>
      <c r="Q512" s="42"/>
    </row>
    <row r="513" spans="2:22">
      <c r="E513" s="43" t="s">
        <v>31</v>
      </c>
      <c r="F513" s="44" t="s">
        <v>32</v>
      </c>
      <c r="G513" s="44" t="s">
        <v>33</v>
      </c>
      <c r="H513" s="44" t="s">
        <v>34</v>
      </c>
      <c r="I513" s="44" t="s">
        <v>35</v>
      </c>
      <c r="J513" s="45" t="s">
        <v>36</v>
      </c>
      <c r="K513" s="46" t="s">
        <v>37</v>
      </c>
      <c r="L513" s="47" t="s">
        <v>59</v>
      </c>
      <c r="M513" s="48"/>
      <c r="N513" s="47" t="s">
        <v>60</v>
      </c>
      <c r="O513" s="49"/>
      <c r="P513" s="50" t="s">
        <v>67</v>
      </c>
      <c r="Q513" s="51"/>
    </row>
    <row r="514" spans="2:22">
      <c r="E514" s="52">
        <f>COUNTIFS($B474:$B510,"&gt;="&amp;$B$8,$G474:$G510,プルダウン!$B$3)</f>
        <v>0</v>
      </c>
      <c r="F514" s="53">
        <f>COUNTIFS($B474:$B510,"&gt;="&amp;$B$8,$G474:$G510,プルダウン!$B$4)</f>
        <v>0</v>
      </c>
      <c r="G514" s="53">
        <f>COUNTIFS($B474:$B510,"&gt;="&amp;$B$8,$G474:$G510,プルダウン!$B$5)</f>
        <v>0</v>
      </c>
      <c r="H514" s="53">
        <f>COUNTIFS($B474:$B510,"&gt;="&amp;$B$8,$G474:$G510,プルダウン!$B$6)</f>
        <v>0</v>
      </c>
      <c r="I514" s="53">
        <f>COUNTIFS($B474:$B510,"&gt;="&amp;$B$8,$G474:$G510,プルダウン!$B$7)</f>
        <v>0</v>
      </c>
      <c r="J514" s="54">
        <f>COUNTIFS($B474:$B510,"&gt;="&amp;$B$8,$G474:$G510,プルダウン!$B$8)</f>
        <v>0</v>
      </c>
      <c r="K514" s="55">
        <f>COUNTIFS($B474:$B510,"&gt;="&amp;$B$8,$G474:$G510,プルダウン!$B$9)</f>
        <v>0</v>
      </c>
      <c r="L514" s="56">
        <f>COUNTIF(Q474:Q510,"○")+COUNTIF(Q474:Q510,"×")</f>
        <v>0</v>
      </c>
      <c r="M514" s="48"/>
      <c r="N514" s="47">
        <f>COUNTIF(Q474:Q510,"○")</f>
        <v>0</v>
      </c>
      <c r="O514" s="49"/>
      <c r="P514" s="74" t="e">
        <f>N514/L514</f>
        <v>#DIV/0!</v>
      </c>
      <c r="Q514" s="51"/>
    </row>
    <row r="515" spans="2:22">
      <c r="E515" s="57" t="s">
        <v>40</v>
      </c>
      <c r="F515" s="38"/>
      <c r="G515" s="38"/>
      <c r="H515" s="38"/>
      <c r="I515" s="38"/>
      <c r="J515" s="39"/>
      <c r="K515" s="58"/>
      <c r="L515" s="59"/>
      <c r="M515" s="41"/>
      <c r="N515" s="41"/>
      <c r="O515" s="41"/>
      <c r="P515" s="41"/>
      <c r="Q515" s="42"/>
    </row>
    <row r="516" spans="2:22">
      <c r="E516" s="43" t="s">
        <v>31</v>
      </c>
      <c r="F516" s="44" t="s">
        <v>32</v>
      </c>
      <c r="G516" s="44" t="s">
        <v>33</v>
      </c>
      <c r="H516" s="44" t="s">
        <v>34</v>
      </c>
      <c r="I516" s="44" t="s">
        <v>35</v>
      </c>
      <c r="J516" s="45" t="s">
        <v>36</v>
      </c>
      <c r="K516" s="46" t="s">
        <v>37</v>
      </c>
      <c r="L516" s="47" t="s">
        <v>59</v>
      </c>
      <c r="M516" s="48"/>
      <c r="N516" s="47" t="s">
        <v>60</v>
      </c>
      <c r="O516" s="49"/>
      <c r="P516" s="50" t="s">
        <v>67</v>
      </c>
      <c r="Q516" s="51"/>
    </row>
    <row r="517" spans="2:22">
      <c r="E517" s="52">
        <f t="shared" ref="E517:L517" si="22">E514+E470</f>
        <v>10</v>
      </c>
      <c r="F517" s="53">
        <f t="shared" si="22"/>
        <v>5</v>
      </c>
      <c r="G517" s="53">
        <f t="shared" si="22"/>
        <v>5</v>
      </c>
      <c r="H517" s="53">
        <f t="shared" si="22"/>
        <v>0</v>
      </c>
      <c r="I517" s="53">
        <f t="shared" si="22"/>
        <v>3</v>
      </c>
      <c r="J517" s="54">
        <f t="shared" si="22"/>
        <v>0</v>
      </c>
      <c r="K517" s="55">
        <f t="shared" si="22"/>
        <v>0</v>
      </c>
      <c r="L517" s="56">
        <f t="shared" si="22"/>
        <v>6</v>
      </c>
      <c r="M517" s="48"/>
      <c r="N517" s="47">
        <f>N514+N470</f>
        <v>5</v>
      </c>
      <c r="O517" s="49"/>
      <c r="P517" s="74">
        <f>N517/L517</f>
        <v>0.83333333333333337</v>
      </c>
      <c r="Q517" s="51"/>
    </row>
    <row r="518" spans="2:22" ht="9.75" customHeight="1">
      <c r="E518" s="75"/>
      <c r="F518" s="75"/>
      <c r="G518" s="75"/>
      <c r="H518" s="75"/>
      <c r="I518" s="75"/>
      <c r="J518" s="76"/>
      <c r="K518" s="76"/>
      <c r="L518" s="77"/>
      <c r="M518" s="78"/>
      <c r="N518" s="78"/>
      <c r="O518" s="78"/>
      <c r="P518" s="79"/>
      <c r="Q518" s="78"/>
    </row>
    <row r="519" spans="2:22" ht="19.5">
      <c r="B519" s="112">
        <f>EDATE(B472,1)</f>
        <v>45444</v>
      </c>
      <c r="C519" s="112"/>
      <c r="M519" s="113" t="s">
        <v>38</v>
      </c>
      <c r="N519" s="113"/>
      <c r="O519" s="114"/>
      <c r="P519" s="114"/>
      <c r="Q519" s="114"/>
    </row>
    <row r="520" spans="2:22">
      <c r="B520" s="71" t="s">
        <v>24</v>
      </c>
      <c r="C520" s="71" t="s">
        <v>3</v>
      </c>
      <c r="D520" s="115" t="s">
        <v>4</v>
      </c>
      <c r="E520" s="115"/>
      <c r="F520" s="115"/>
      <c r="G520" s="116" t="s">
        <v>5</v>
      </c>
      <c r="H520" s="116"/>
      <c r="I520" s="116"/>
      <c r="J520" s="116" t="s">
        <v>19</v>
      </c>
      <c r="K520" s="116"/>
      <c r="L520" s="116"/>
      <c r="M520" s="116" t="s">
        <v>25</v>
      </c>
      <c r="N520" s="116"/>
      <c r="O520" s="116"/>
      <c r="P520" s="116"/>
      <c r="Q520" s="73" t="s">
        <v>61</v>
      </c>
      <c r="T520" s="87" t="s">
        <v>62</v>
      </c>
      <c r="U520" s="87"/>
      <c r="V520" s="87"/>
    </row>
    <row r="521" spans="2:22">
      <c r="B521" s="34" t="str">
        <f>IF(B519&gt;DATE(基本情報!$F$10,基本情報!$H$10,基本情報!$J$10),"ー",IF(COUNTIF(C474:C510,C474)=COUNTIF(C474:C510,C480),B519,IF(COUNTIF(C474:C510,C474)=0,"",LOOKUP(1,0/(C474:C510=C474),B474:B510))))</f>
        <v>ー</v>
      </c>
      <c r="C521" s="35" t="str">
        <f>IF(B521="ー","ー",$C$10)</f>
        <v>ー</v>
      </c>
      <c r="D521" s="94" t="str">
        <f>IF(B521="","",IF(AND(B521&gt;=基本情報!$G$17,B521&lt;=基本情報!$J$17),"夏季休暇",IF(AND(B521&gt;=基本情報!$G$18,B521&lt;=基本情報!$J$18),"年末年始休暇",(IF($C521=基本情報!$G$16,"休日",IF($C521=基本情報!$I$16,"休日",""))))))</f>
        <v/>
      </c>
      <c r="E521" s="95"/>
      <c r="F521" s="96"/>
      <c r="G521" s="97"/>
      <c r="H521" s="98"/>
      <c r="I521" s="99"/>
      <c r="J521" s="100"/>
      <c r="K521" s="101"/>
      <c r="L521" s="102"/>
      <c r="M521" s="103"/>
      <c r="N521" s="103"/>
      <c r="O521" s="103"/>
      <c r="P521" s="103"/>
      <c r="Q521" s="109" t="str">
        <f>IF(COUNTIF(B521:B527,"ー")&gt;0,"ー",IF(COUNTIF(G521:G527,プルダウン!$B$6)+COUNTIF(G521:G527,プルダウン!$B$7)+COUNTIF(G521:G527,プルダウン!$B$8)+COUNTIF(G521:G527,プルダウン!$B$9)&gt;0,"ー",IF(COUNTIF(G521:G527,プルダウン!$B$3)+COUNTIF(G521:G527,プルダウン!$B$4)&gt;=2,"○","×")))</f>
        <v>ー</v>
      </c>
      <c r="T521" s="106" t="str">
        <f>IF(AND(D521="",G521=プルダウン!$B$4),"振替作業不可",IF(G521=プルダウン!$B$5,IF(J521="","振替作業日未入力",IF(AND(J521-B521&gt;=-28,J521-B521&lt;=28),"","28日以内に変更")),""))</f>
        <v/>
      </c>
      <c r="U521" s="107"/>
      <c r="V521" s="108"/>
    </row>
    <row r="522" spans="2:22">
      <c r="B522" s="34" t="str">
        <f>IF(B521="ー","ー",IF(B521+1&gt;DATE(基本情報!$F$10,基本情報!$H$10,基本情報!$J$10),"ー",B521+1))</f>
        <v>ー</v>
      </c>
      <c r="C522" s="35" t="str">
        <f t="shared" ref="C522:C557" si="23">IFERROR(TEXT(B522,"aaa"),"")</f>
        <v>ー</v>
      </c>
      <c r="D522" s="94" t="str">
        <f>IF(B522="","",IF(AND(B522&gt;=基本情報!$G$17,B522&lt;=基本情報!$J$17),"夏季休暇",IF(AND(B522&gt;=基本情報!$G$18,B522&lt;=基本情報!$J$18),"年末年始休暇",(IF($C522=基本情報!$G$16,"休日",IF($C522=基本情報!$I$16,"休日",""))))))</f>
        <v/>
      </c>
      <c r="E522" s="95"/>
      <c r="F522" s="96"/>
      <c r="G522" s="97"/>
      <c r="H522" s="98"/>
      <c r="I522" s="99"/>
      <c r="J522" s="100"/>
      <c r="K522" s="101"/>
      <c r="L522" s="102"/>
      <c r="M522" s="103"/>
      <c r="N522" s="103"/>
      <c r="O522" s="103"/>
      <c r="P522" s="103"/>
      <c r="Q522" s="110"/>
      <c r="T522" s="106" t="str">
        <f>IF(AND(D522="",G522=プルダウン!$B$4),"振替作業不可",IF(G522=プルダウン!$B$5,IF(J522="","振替作業日未入力",IF(AND(J522-B522&gt;=-28,J522-B522&lt;=28),"","28日以内に変更")),""))</f>
        <v/>
      </c>
      <c r="U522" s="107"/>
      <c r="V522" s="108"/>
    </row>
    <row r="523" spans="2:22">
      <c r="B523" s="34" t="str">
        <f>IF(B522="ー","ー",IF(B522+1&gt;DATE(基本情報!$F$10,基本情報!$H$10,基本情報!$J$10),"ー",B522+1))</f>
        <v>ー</v>
      </c>
      <c r="C523" s="35" t="str">
        <f t="shared" si="23"/>
        <v>ー</v>
      </c>
      <c r="D523" s="94" t="str">
        <f>IF(B523="","",IF(AND(B523&gt;=基本情報!$G$17,B523&lt;=基本情報!$J$17),"夏季休暇",IF(AND(B523&gt;=基本情報!$G$18,B523&lt;=基本情報!$J$18),"年末年始休暇",(IF($C523=基本情報!$G$16,"休日",IF($C523=基本情報!$I$16,"休日",""))))))</f>
        <v/>
      </c>
      <c r="E523" s="95"/>
      <c r="F523" s="96"/>
      <c r="G523" s="97"/>
      <c r="H523" s="98"/>
      <c r="I523" s="99"/>
      <c r="J523" s="100"/>
      <c r="K523" s="101"/>
      <c r="L523" s="102"/>
      <c r="M523" s="103"/>
      <c r="N523" s="103"/>
      <c r="O523" s="103"/>
      <c r="P523" s="103"/>
      <c r="Q523" s="110"/>
      <c r="T523" s="106" t="str">
        <f>IF(AND(D523="",G523=プルダウン!$B$4),"振替作業不可",IF(G523=プルダウン!$B$5,IF(J523="","振替作業日未入力",IF(AND(J523-B523&gt;=-28,J523-B523&lt;=28),"","28日以内に変更")),""))</f>
        <v/>
      </c>
      <c r="U523" s="107"/>
      <c r="V523" s="108"/>
    </row>
    <row r="524" spans="2:22">
      <c r="B524" s="34" t="str">
        <f>IF(B523="ー","ー",IF(B523+1&gt;DATE(基本情報!$F$10,基本情報!$H$10,基本情報!$J$10),"ー",B523+1))</f>
        <v>ー</v>
      </c>
      <c r="C524" s="35" t="str">
        <f t="shared" si="23"/>
        <v>ー</v>
      </c>
      <c r="D524" s="94" t="str">
        <f>IF(B524="","",IF(AND(B524&gt;=基本情報!$G$17,B524&lt;=基本情報!$J$17),"夏季休暇",IF(AND(B524&gt;=基本情報!$G$18,B524&lt;=基本情報!$J$18),"年末年始休暇",(IF($C524=基本情報!$G$16,"休日",IF($C524=基本情報!$I$16,"休日",""))))))</f>
        <v/>
      </c>
      <c r="E524" s="95"/>
      <c r="F524" s="96"/>
      <c r="G524" s="97"/>
      <c r="H524" s="98"/>
      <c r="I524" s="99"/>
      <c r="J524" s="100"/>
      <c r="K524" s="101"/>
      <c r="L524" s="102"/>
      <c r="M524" s="103"/>
      <c r="N524" s="103"/>
      <c r="O524" s="103"/>
      <c r="P524" s="103"/>
      <c r="Q524" s="110"/>
      <c r="T524" s="106" t="str">
        <f>IF(AND(D524="",G524=プルダウン!$B$4),"振替作業不可",IF(G524=プルダウン!$B$5,IF(J524="","振替作業日未入力",IF(AND(J524-B524&gt;=-28,J524-B524&lt;=28),"","28日以内に変更")),""))</f>
        <v/>
      </c>
      <c r="U524" s="107"/>
      <c r="V524" s="108"/>
    </row>
    <row r="525" spans="2:22">
      <c r="B525" s="34" t="str">
        <f>IF(B524="ー","ー",IF(B524+1&gt;DATE(基本情報!$F$10,基本情報!$H$10,基本情報!$J$10),"ー",B524+1))</f>
        <v>ー</v>
      </c>
      <c r="C525" s="35" t="str">
        <f t="shared" si="23"/>
        <v>ー</v>
      </c>
      <c r="D525" s="94" t="str">
        <f>IF(B525="","",IF(AND(B525&gt;=基本情報!$G$17,B525&lt;=基本情報!$J$17),"夏季休暇",IF(AND(B525&gt;=基本情報!$G$18,B525&lt;=基本情報!$J$18),"年末年始休暇",(IF($C525=基本情報!$G$16,"休日",IF($C525=基本情報!$I$16,"休日",""))))))</f>
        <v/>
      </c>
      <c r="E525" s="95"/>
      <c r="F525" s="96"/>
      <c r="G525" s="97"/>
      <c r="H525" s="98"/>
      <c r="I525" s="99"/>
      <c r="J525" s="100"/>
      <c r="K525" s="101"/>
      <c r="L525" s="102"/>
      <c r="M525" s="103"/>
      <c r="N525" s="103"/>
      <c r="O525" s="103"/>
      <c r="P525" s="103"/>
      <c r="Q525" s="110"/>
      <c r="T525" s="106" t="str">
        <f>IF(AND(D525="",G525=プルダウン!$B$4),"振替作業不可",IF(G525=プルダウン!$B$5,IF(J525="","振替作業日未入力",IF(AND(J525-B525&gt;=-28,J525-B525&lt;=28),"","28日以内に変更")),""))</f>
        <v/>
      </c>
      <c r="U525" s="107"/>
      <c r="V525" s="108"/>
    </row>
    <row r="526" spans="2:22">
      <c r="B526" s="34" t="str">
        <f>IF(B525="ー","ー",IF(B525+1&gt;DATE(基本情報!$F$10,基本情報!$H$10,基本情報!$J$10),"ー",B525+1))</f>
        <v>ー</v>
      </c>
      <c r="C526" s="35" t="str">
        <f t="shared" si="23"/>
        <v>ー</v>
      </c>
      <c r="D526" s="94" t="str">
        <f>IF(B526="","",IF(AND(B526&gt;=基本情報!$G$17,B526&lt;=基本情報!$J$17),"夏季休暇",IF(AND(B526&gt;=基本情報!$G$18,B526&lt;=基本情報!$J$18),"年末年始休暇",(IF($C526=基本情報!$G$16,"休日",IF($C526=基本情報!$I$16,"休日",""))))))</f>
        <v/>
      </c>
      <c r="E526" s="95"/>
      <c r="F526" s="96"/>
      <c r="G526" s="97"/>
      <c r="H526" s="98"/>
      <c r="I526" s="99"/>
      <c r="J526" s="100"/>
      <c r="K526" s="101"/>
      <c r="L526" s="102"/>
      <c r="M526" s="103"/>
      <c r="N526" s="103"/>
      <c r="O526" s="103"/>
      <c r="P526" s="103"/>
      <c r="Q526" s="110"/>
      <c r="T526" s="106" t="str">
        <f>IF(AND(D526="",G526=プルダウン!$B$4),"振替作業不可",IF(G526=プルダウン!$B$5,IF(J526="","振替作業日未入力",IF(AND(J526-B526&gt;=-28,J526-B526&lt;=28),"","28日以内に変更")),""))</f>
        <v/>
      </c>
      <c r="U526" s="107"/>
      <c r="V526" s="108"/>
    </row>
    <row r="527" spans="2:22">
      <c r="B527" s="34" t="str">
        <f>IF(B526="ー","ー",IF(B526+1&gt;DATE(基本情報!$F$10,基本情報!$H$10,基本情報!$J$10),"ー",B526+1))</f>
        <v>ー</v>
      </c>
      <c r="C527" s="35" t="str">
        <f t="shared" si="23"/>
        <v>ー</v>
      </c>
      <c r="D527" s="94" t="str">
        <f>IF(B527="","",IF(AND(B527&gt;=基本情報!$G$17,B527&lt;=基本情報!$J$17),"夏季休暇",IF(AND(B527&gt;=基本情報!$G$18,B527&lt;=基本情報!$J$18),"年末年始休暇",(IF($C527=基本情報!$G$16,"休日",IF($C527=基本情報!$I$16,"休日",""))))))</f>
        <v/>
      </c>
      <c r="E527" s="95"/>
      <c r="F527" s="96"/>
      <c r="G527" s="97"/>
      <c r="H527" s="98"/>
      <c r="I527" s="99"/>
      <c r="J527" s="100"/>
      <c r="K527" s="101"/>
      <c r="L527" s="102"/>
      <c r="M527" s="103"/>
      <c r="N527" s="103"/>
      <c r="O527" s="103"/>
      <c r="P527" s="103"/>
      <c r="Q527" s="111"/>
      <c r="T527" s="106" t="str">
        <f>IF(AND(D527="",G527=プルダウン!$B$4),"振替作業不可",IF(G527=プルダウン!$B$5,IF(J527="","振替作業日未入力",IF(AND(J527-B527&gt;=-28,J527-B527&lt;=28),"","28日以内に変更")),""))</f>
        <v/>
      </c>
      <c r="U527" s="107"/>
      <c r="V527" s="108"/>
    </row>
    <row r="528" spans="2:22">
      <c r="B528" s="34" t="str">
        <f>IF(B527="ー","ー",IF(B527+1&gt;DATE(基本情報!$F$10,基本情報!$H$10,基本情報!$J$10),"ー",B527+1))</f>
        <v>ー</v>
      </c>
      <c r="C528" s="35" t="str">
        <f t="shared" si="23"/>
        <v>ー</v>
      </c>
      <c r="D528" s="94" t="str">
        <f>IF(B528="","",IF(AND(B528&gt;=基本情報!$G$17,B528&lt;=基本情報!$J$17),"夏季休暇",IF(AND(B528&gt;=基本情報!$G$18,B528&lt;=基本情報!$J$18),"年末年始休暇",(IF($C528=基本情報!$G$16,"休日",IF($C528=基本情報!$I$16,"休日",""))))))</f>
        <v/>
      </c>
      <c r="E528" s="95"/>
      <c r="F528" s="96"/>
      <c r="G528" s="97"/>
      <c r="H528" s="98"/>
      <c r="I528" s="99"/>
      <c r="J528" s="100"/>
      <c r="K528" s="101"/>
      <c r="L528" s="102"/>
      <c r="M528" s="103"/>
      <c r="N528" s="103"/>
      <c r="O528" s="103"/>
      <c r="P528" s="103"/>
      <c r="Q528" s="109" t="str">
        <f>IF(COUNTIF(B528:B534,"ー")&gt;0,"ー",IF(COUNTIF(G528:G534,プルダウン!$B$6)+COUNTIF(G528:G534,プルダウン!$B$7)+COUNTIF(G528:G534,プルダウン!$B$8)+COUNTIF(G528:G534,プルダウン!$B$9)&gt;0,"ー",IF(COUNTIF(G528:G534,プルダウン!$B$3)+COUNTIF(G528:G534,プルダウン!$B$4)&gt;=2,"○","×")))</f>
        <v>ー</v>
      </c>
      <c r="T528" s="106" t="str">
        <f>IF(AND(D528="",G528=プルダウン!$B$4),"振替作業不可",IF(G528=プルダウン!$B$5,IF(J528="","振替作業日未入力",IF(AND(J528-B528&gt;=-28,J528-B528&lt;=28),"","28日以内に変更")),""))</f>
        <v/>
      </c>
      <c r="U528" s="107"/>
      <c r="V528" s="108"/>
    </row>
    <row r="529" spans="2:22">
      <c r="B529" s="34" t="str">
        <f>IF(B528="ー","ー",IF(B528+1&gt;DATE(基本情報!$F$10,基本情報!$H$10,基本情報!$J$10),"ー",IF(MONTH(B528+1)=MONTH(B528),B528+1,"ー")))</f>
        <v>ー</v>
      </c>
      <c r="C529" s="35" t="str">
        <f t="shared" si="23"/>
        <v>ー</v>
      </c>
      <c r="D529" s="94" t="str">
        <f>IF(B529="","",IF(AND(B529&gt;=基本情報!$G$17,B529&lt;=基本情報!$J$17),"夏季休暇",IF(AND(B529&gt;=基本情報!$G$18,B529&lt;=基本情報!$J$18),"年末年始休暇",(IF($C529=基本情報!$G$16,"休日",IF($C529=基本情報!$I$16,"休日",""))))))</f>
        <v/>
      </c>
      <c r="E529" s="95"/>
      <c r="F529" s="96"/>
      <c r="G529" s="97"/>
      <c r="H529" s="98"/>
      <c r="I529" s="99"/>
      <c r="J529" s="100"/>
      <c r="K529" s="101"/>
      <c r="L529" s="102"/>
      <c r="M529" s="103"/>
      <c r="N529" s="103"/>
      <c r="O529" s="103"/>
      <c r="P529" s="103"/>
      <c r="Q529" s="110"/>
      <c r="T529" s="106" t="str">
        <f>IF(AND(D529="",G529=プルダウン!$B$4),"振替作業不可",IF(G529=プルダウン!$B$5,IF(J529="","振替作業日未入力",IF(AND(J529-B529&gt;=-28,J529-B529&lt;=28),"","28日以内に変更")),""))</f>
        <v/>
      </c>
      <c r="U529" s="107"/>
      <c r="V529" s="108"/>
    </row>
    <row r="530" spans="2:22">
      <c r="B530" s="34" t="str">
        <f>IF(B529="ー","ー",IF(B529+1&gt;DATE(基本情報!$F$10,基本情報!$H$10,基本情報!$J$10),"ー",IF(MONTH(B529+1)=MONTH(B529),B529+1,"ー")))</f>
        <v>ー</v>
      </c>
      <c r="C530" s="35" t="str">
        <f t="shared" si="23"/>
        <v>ー</v>
      </c>
      <c r="D530" s="94" t="str">
        <f>IF(B530="","",IF(AND(B530&gt;=基本情報!$G$17,B530&lt;=基本情報!$J$17),"夏季休暇",IF(AND(B530&gt;=基本情報!$G$18,B530&lt;=基本情報!$J$18),"年末年始休暇",(IF($C530=基本情報!$G$16,"休日",IF($C530=基本情報!$I$16,"休日",""))))))</f>
        <v/>
      </c>
      <c r="E530" s="95"/>
      <c r="F530" s="96"/>
      <c r="G530" s="97"/>
      <c r="H530" s="98"/>
      <c r="I530" s="99"/>
      <c r="J530" s="100"/>
      <c r="K530" s="101"/>
      <c r="L530" s="102"/>
      <c r="M530" s="103"/>
      <c r="N530" s="103"/>
      <c r="O530" s="103"/>
      <c r="P530" s="103"/>
      <c r="Q530" s="110"/>
      <c r="T530" s="106" t="str">
        <f>IF(AND(D530="",G530=プルダウン!$B$4),"振替作業不可",IF(G530=プルダウン!$B$5,IF(J530="","振替作業日未入力",IF(AND(J530-B530&gt;=-28,J530-B530&lt;=28),"","28日以内に変更")),""))</f>
        <v/>
      </c>
      <c r="U530" s="107"/>
      <c r="V530" s="108"/>
    </row>
    <row r="531" spans="2:22">
      <c r="B531" s="34" t="str">
        <f>IF(B530="ー","ー",IF(B530+1&gt;DATE(基本情報!$F$10,基本情報!$H$10,基本情報!$J$10),"ー",IF(MONTH(B530+1)=MONTH(B530),B530+1,"ー")))</f>
        <v>ー</v>
      </c>
      <c r="C531" s="35" t="str">
        <f t="shared" si="23"/>
        <v>ー</v>
      </c>
      <c r="D531" s="94" t="str">
        <f>IF(B531="","",IF(AND(B531&gt;=基本情報!$G$17,B531&lt;=基本情報!$J$17),"夏季休暇",IF(AND(B531&gt;=基本情報!$G$18,B531&lt;=基本情報!$J$18),"年末年始休暇",(IF($C531=基本情報!$G$16,"休日",IF($C531=基本情報!$I$16,"休日",""))))))</f>
        <v/>
      </c>
      <c r="E531" s="95"/>
      <c r="F531" s="96"/>
      <c r="G531" s="97"/>
      <c r="H531" s="98"/>
      <c r="I531" s="99"/>
      <c r="J531" s="100"/>
      <c r="K531" s="101"/>
      <c r="L531" s="102"/>
      <c r="M531" s="103"/>
      <c r="N531" s="103"/>
      <c r="O531" s="103"/>
      <c r="P531" s="103"/>
      <c r="Q531" s="110"/>
      <c r="T531" s="106" t="str">
        <f>IF(AND(D531="",G531=プルダウン!$B$4),"振替作業不可",IF(G531=プルダウン!$B$5,IF(J531="","振替作業日未入力",IF(AND(J531-B531&gt;=-28,J531-B531&lt;=28),"","28日以内に変更")),""))</f>
        <v/>
      </c>
      <c r="U531" s="107"/>
      <c r="V531" s="108"/>
    </row>
    <row r="532" spans="2:22">
      <c r="B532" s="34" t="str">
        <f>IF(B531="ー","ー",IF(B531+1&gt;DATE(基本情報!$F$10,基本情報!$H$10,基本情報!$J$10),"ー",IF(MONTH(B531+1)=MONTH(B531),B531+1,"ー")))</f>
        <v>ー</v>
      </c>
      <c r="C532" s="35" t="str">
        <f t="shared" si="23"/>
        <v>ー</v>
      </c>
      <c r="D532" s="94" t="str">
        <f>IF(B532="","",IF(AND(B532&gt;=基本情報!$G$17,B532&lt;=基本情報!$J$17),"夏季休暇",IF(AND(B532&gt;=基本情報!$G$18,B532&lt;=基本情報!$J$18),"年末年始休暇",(IF($C532=基本情報!$G$16,"休日",IF($C532=基本情報!$I$16,"休日",""))))))</f>
        <v/>
      </c>
      <c r="E532" s="95"/>
      <c r="F532" s="96"/>
      <c r="G532" s="97"/>
      <c r="H532" s="98"/>
      <c r="I532" s="99"/>
      <c r="J532" s="100"/>
      <c r="K532" s="101"/>
      <c r="L532" s="102"/>
      <c r="M532" s="103"/>
      <c r="N532" s="103"/>
      <c r="O532" s="103"/>
      <c r="P532" s="103"/>
      <c r="Q532" s="110"/>
      <c r="T532" s="106" t="str">
        <f>IF(AND(D532="",G532=プルダウン!$B$4),"振替作業不可",IF(G532=プルダウン!$B$5,IF(J532="","振替作業日未入力",IF(AND(J532-B532&gt;=-28,J532-B532&lt;=28),"","28日以内に変更")),""))</f>
        <v/>
      </c>
      <c r="U532" s="107"/>
      <c r="V532" s="108"/>
    </row>
    <row r="533" spans="2:22">
      <c r="B533" s="34" t="str">
        <f>IF(B532="ー","ー",IF(B532+1&gt;DATE(基本情報!$F$10,基本情報!$H$10,基本情報!$J$10),"ー",IF(MONTH(B532+1)=MONTH(B532),B532+1,"ー")))</f>
        <v>ー</v>
      </c>
      <c r="C533" s="35" t="str">
        <f t="shared" si="23"/>
        <v>ー</v>
      </c>
      <c r="D533" s="94" t="str">
        <f>IF(B533="","",IF(AND(B533&gt;=基本情報!$G$17,B533&lt;=基本情報!$J$17),"夏季休暇",IF(AND(B533&gt;=基本情報!$G$18,B533&lt;=基本情報!$J$18),"年末年始休暇",(IF($C533=基本情報!$G$16,"休日",IF($C533=基本情報!$I$16,"休日",""))))))</f>
        <v/>
      </c>
      <c r="E533" s="95"/>
      <c r="F533" s="96"/>
      <c r="G533" s="97"/>
      <c r="H533" s="98"/>
      <c r="I533" s="99"/>
      <c r="J533" s="100"/>
      <c r="K533" s="101"/>
      <c r="L533" s="102"/>
      <c r="M533" s="103"/>
      <c r="N533" s="103"/>
      <c r="O533" s="103"/>
      <c r="P533" s="103"/>
      <c r="Q533" s="110"/>
      <c r="T533" s="106" t="str">
        <f>IF(AND(D533="",G533=プルダウン!$B$4),"振替作業不可",IF(G533=プルダウン!$B$5,IF(J533="","振替作業日未入力",IF(AND(J533-B533&gt;=-28,J533-B533&lt;=28),"","28日以内に変更")),""))</f>
        <v/>
      </c>
      <c r="U533" s="107"/>
      <c r="V533" s="108"/>
    </row>
    <row r="534" spans="2:22">
      <c r="B534" s="34" t="str">
        <f>IF(B533="ー","ー",IF(B533+1&gt;DATE(基本情報!$F$10,基本情報!$H$10,基本情報!$J$10),"ー",IF(MONTH(B533+1)=MONTH(B533),B533+1,"ー")))</f>
        <v>ー</v>
      </c>
      <c r="C534" s="35" t="str">
        <f t="shared" si="23"/>
        <v>ー</v>
      </c>
      <c r="D534" s="94" t="str">
        <f>IF(B534="","",IF(AND(B534&gt;=基本情報!$G$17,B534&lt;=基本情報!$J$17),"夏季休暇",IF(AND(B534&gt;=基本情報!$G$18,B534&lt;=基本情報!$J$18),"年末年始休暇",(IF($C534=基本情報!$G$16,"休日",IF($C534=基本情報!$I$16,"休日",""))))))</f>
        <v/>
      </c>
      <c r="E534" s="95"/>
      <c r="F534" s="96"/>
      <c r="G534" s="97"/>
      <c r="H534" s="98"/>
      <c r="I534" s="99"/>
      <c r="J534" s="100"/>
      <c r="K534" s="101"/>
      <c r="L534" s="102"/>
      <c r="M534" s="103"/>
      <c r="N534" s="103"/>
      <c r="O534" s="103"/>
      <c r="P534" s="103"/>
      <c r="Q534" s="111"/>
      <c r="T534" s="106" t="str">
        <f>IF(AND(D534="",G534=プルダウン!$B$4),"振替作業不可",IF(G534=プルダウン!$B$5,IF(J534="","振替作業日未入力",IF(AND(J534-B534&gt;=-28,J534-B534&lt;=28),"","28日以内に変更")),""))</f>
        <v/>
      </c>
      <c r="U534" s="107"/>
      <c r="V534" s="108"/>
    </row>
    <row r="535" spans="2:22">
      <c r="B535" s="34" t="str">
        <f>IF(B534="ー","ー",IF(B534+1&gt;DATE(基本情報!$F$10,基本情報!$H$10,基本情報!$J$10),"ー",IF(MONTH(B534+1)=MONTH(B534),B534+1,"ー")))</f>
        <v>ー</v>
      </c>
      <c r="C535" s="35" t="str">
        <f t="shared" si="23"/>
        <v>ー</v>
      </c>
      <c r="D535" s="94" t="str">
        <f>IF(B535="","",IF(AND(B535&gt;=基本情報!$G$17,B535&lt;=基本情報!$J$17),"夏季休暇",IF(AND(B535&gt;=基本情報!$G$18,B535&lt;=基本情報!$J$18),"年末年始休暇",(IF($C535=基本情報!$G$16,"休日",IF($C535=基本情報!$I$16,"休日",""))))))</f>
        <v/>
      </c>
      <c r="E535" s="95"/>
      <c r="F535" s="96"/>
      <c r="G535" s="97"/>
      <c r="H535" s="98"/>
      <c r="I535" s="99"/>
      <c r="J535" s="100"/>
      <c r="K535" s="101"/>
      <c r="L535" s="102"/>
      <c r="M535" s="103"/>
      <c r="N535" s="103"/>
      <c r="O535" s="103"/>
      <c r="P535" s="103"/>
      <c r="Q535" s="109" t="str">
        <f>IF(COUNTIF(B535:B541,"ー")&gt;0,"ー",IF(COUNTIF(G535:G541,プルダウン!$B$6)+COUNTIF(G535:G541,プルダウン!$B$7)+COUNTIF(G535:G541,プルダウン!$B$8)+COUNTIF(G535:G541,プルダウン!$B$9)&gt;0,"ー",IF(COUNTIF(G535:G541,プルダウン!$B$3)+COUNTIF(G535:G541,プルダウン!$B$4)&gt;=2,"○","×")))</f>
        <v>ー</v>
      </c>
      <c r="T535" s="106" t="str">
        <f>IF(AND(D535="",G535=プルダウン!$B$4),"振替作業不可",IF(G535=プルダウン!$B$5,IF(J535="","振替作業日未入力",IF(AND(J535-B535&gt;=-28,J535-B535&lt;=28),"","28日以内に変更")),""))</f>
        <v/>
      </c>
      <c r="U535" s="107"/>
      <c r="V535" s="108"/>
    </row>
    <row r="536" spans="2:22">
      <c r="B536" s="34" t="str">
        <f>IF(B535="ー","ー",IF(B535+1&gt;DATE(基本情報!$F$10,基本情報!$H$10,基本情報!$J$10),"ー",IF(MONTH(B535+1)=MONTH(B535),B535+1,"ー")))</f>
        <v>ー</v>
      </c>
      <c r="C536" s="35" t="str">
        <f t="shared" si="23"/>
        <v>ー</v>
      </c>
      <c r="D536" s="94" t="str">
        <f>IF(B536="","",IF(AND(B536&gt;=基本情報!$G$17,B536&lt;=基本情報!$J$17),"夏季休暇",IF(AND(B536&gt;=基本情報!$G$18,B536&lt;=基本情報!$J$18),"年末年始休暇",(IF($C536=基本情報!$G$16,"休日",IF($C536=基本情報!$I$16,"休日",""))))))</f>
        <v/>
      </c>
      <c r="E536" s="95"/>
      <c r="F536" s="96"/>
      <c r="G536" s="97"/>
      <c r="H536" s="98"/>
      <c r="I536" s="99"/>
      <c r="J536" s="100"/>
      <c r="K536" s="101"/>
      <c r="L536" s="102"/>
      <c r="M536" s="103"/>
      <c r="N536" s="103"/>
      <c r="O536" s="103"/>
      <c r="P536" s="103"/>
      <c r="Q536" s="110"/>
      <c r="T536" s="106" t="str">
        <f>IF(AND(D536="",G536=プルダウン!$B$4),"振替作業不可",IF(G536=プルダウン!$B$5,IF(J536="","振替作業日未入力",IF(AND(J536-B536&gt;=-28,J536-B536&lt;=28),"","28日以内に変更")),""))</f>
        <v/>
      </c>
      <c r="U536" s="107"/>
      <c r="V536" s="108"/>
    </row>
    <row r="537" spans="2:22">
      <c r="B537" s="34" t="str">
        <f>IF(B536="ー","ー",IF(B536+1&gt;DATE(基本情報!$F$10,基本情報!$H$10,基本情報!$J$10),"ー",IF(MONTH(B536+1)=MONTH(B536),B536+1,"ー")))</f>
        <v>ー</v>
      </c>
      <c r="C537" s="35" t="str">
        <f t="shared" si="23"/>
        <v>ー</v>
      </c>
      <c r="D537" s="94" t="str">
        <f>IF(B537="","",IF(AND(B537&gt;=基本情報!$G$17,B537&lt;=基本情報!$J$17),"夏季休暇",IF(AND(B537&gt;=基本情報!$G$18,B537&lt;=基本情報!$J$18),"年末年始休暇",(IF($C537=基本情報!$G$16,"休日",IF($C537=基本情報!$I$16,"休日",""))))))</f>
        <v/>
      </c>
      <c r="E537" s="95"/>
      <c r="F537" s="96"/>
      <c r="G537" s="97"/>
      <c r="H537" s="98"/>
      <c r="I537" s="99"/>
      <c r="J537" s="100"/>
      <c r="K537" s="101"/>
      <c r="L537" s="102"/>
      <c r="M537" s="103"/>
      <c r="N537" s="103"/>
      <c r="O537" s="103"/>
      <c r="P537" s="103"/>
      <c r="Q537" s="110"/>
      <c r="T537" s="106" t="str">
        <f>IF(AND(D537="",G537=プルダウン!$B$4),"振替作業不可",IF(G537=プルダウン!$B$5,IF(J537="","振替作業日未入力",IF(AND(J537-B537&gt;=-28,J537-B537&lt;=28),"","28日以内に変更")),""))</f>
        <v/>
      </c>
      <c r="U537" s="107"/>
      <c r="V537" s="108"/>
    </row>
    <row r="538" spans="2:22">
      <c r="B538" s="34" t="str">
        <f>IF(B537="ー","ー",IF(B537+1&gt;DATE(基本情報!$F$10,基本情報!$H$10,基本情報!$J$10),"ー",IF(MONTH(B537+1)=MONTH(B537),B537+1,"ー")))</f>
        <v>ー</v>
      </c>
      <c r="C538" s="35" t="str">
        <f t="shared" si="23"/>
        <v>ー</v>
      </c>
      <c r="D538" s="94" t="str">
        <f>IF(B538="","",IF(AND(B538&gt;=基本情報!$G$17,B538&lt;=基本情報!$J$17),"夏季休暇",IF(AND(B538&gt;=基本情報!$G$18,B538&lt;=基本情報!$J$18),"年末年始休暇",(IF($C538=基本情報!$G$16,"休日",IF($C538=基本情報!$I$16,"休日",""))))))</f>
        <v/>
      </c>
      <c r="E538" s="95"/>
      <c r="F538" s="96"/>
      <c r="G538" s="97"/>
      <c r="H538" s="98"/>
      <c r="I538" s="99"/>
      <c r="J538" s="100"/>
      <c r="K538" s="101"/>
      <c r="L538" s="102"/>
      <c r="M538" s="103"/>
      <c r="N538" s="103"/>
      <c r="O538" s="103"/>
      <c r="P538" s="103"/>
      <c r="Q538" s="110"/>
      <c r="T538" s="106" t="str">
        <f>IF(AND(D538="",G538=プルダウン!$B$4),"振替作業不可",IF(G538=プルダウン!$B$5,IF(J538="","振替作業日未入力",IF(AND(J538-B538&gt;=-28,J538-B538&lt;=28),"","28日以内に変更")),""))</f>
        <v/>
      </c>
      <c r="U538" s="107"/>
      <c r="V538" s="108"/>
    </row>
    <row r="539" spans="2:22">
      <c r="B539" s="34" t="str">
        <f>IF(B538="ー","ー",IF(B538+1&gt;DATE(基本情報!$F$10,基本情報!$H$10,基本情報!$J$10),"ー",IF(MONTH(B538+1)=MONTH(B538),B538+1,"ー")))</f>
        <v>ー</v>
      </c>
      <c r="C539" s="35" t="str">
        <f t="shared" si="23"/>
        <v>ー</v>
      </c>
      <c r="D539" s="94" t="str">
        <f>IF(B539="","",IF(AND(B539&gt;=基本情報!$G$17,B539&lt;=基本情報!$J$17),"夏季休暇",IF(AND(B539&gt;=基本情報!$G$18,B539&lt;=基本情報!$J$18),"年末年始休暇",(IF($C539=基本情報!$G$16,"休日",IF($C539=基本情報!$I$16,"休日",""))))))</f>
        <v/>
      </c>
      <c r="E539" s="95"/>
      <c r="F539" s="96"/>
      <c r="G539" s="97"/>
      <c r="H539" s="98"/>
      <c r="I539" s="99"/>
      <c r="J539" s="100"/>
      <c r="K539" s="101"/>
      <c r="L539" s="102"/>
      <c r="M539" s="103"/>
      <c r="N539" s="103"/>
      <c r="O539" s="103"/>
      <c r="P539" s="103"/>
      <c r="Q539" s="110"/>
      <c r="T539" s="106" t="str">
        <f>IF(AND(D539="",G539=プルダウン!$B$4),"振替作業不可",IF(G539=プルダウン!$B$5,IF(J539="","振替作業日未入力",IF(AND(J539-B539&gt;=-28,J539-B539&lt;=28),"","28日以内に変更")),""))</f>
        <v/>
      </c>
      <c r="U539" s="107"/>
      <c r="V539" s="108"/>
    </row>
    <row r="540" spans="2:22">
      <c r="B540" s="34" t="str">
        <f>IF(B539="ー","ー",IF(B539+1&gt;DATE(基本情報!$F$10,基本情報!$H$10,基本情報!$J$10),"ー",IF(MONTH(B539+1)=MONTH(B539),B539+1,"ー")))</f>
        <v>ー</v>
      </c>
      <c r="C540" s="35" t="str">
        <f t="shared" si="23"/>
        <v>ー</v>
      </c>
      <c r="D540" s="94" t="str">
        <f>IF(B540="","",IF(AND(B540&gt;=基本情報!$G$17,B540&lt;=基本情報!$J$17),"夏季休暇",IF(AND(B540&gt;=基本情報!$G$18,B540&lt;=基本情報!$J$18),"年末年始休暇",(IF($C540=基本情報!$G$16,"休日",IF($C540=基本情報!$I$16,"休日",""))))))</f>
        <v/>
      </c>
      <c r="E540" s="95"/>
      <c r="F540" s="96"/>
      <c r="G540" s="97"/>
      <c r="H540" s="98"/>
      <c r="I540" s="99"/>
      <c r="J540" s="100"/>
      <c r="K540" s="101"/>
      <c r="L540" s="102"/>
      <c r="M540" s="103"/>
      <c r="N540" s="103"/>
      <c r="O540" s="103"/>
      <c r="P540" s="103"/>
      <c r="Q540" s="110"/>
      <c r="T540" s="106" t="str">
        <f>IF(AND(D540="",G540=プルダウン!$B$4),"振替作業不可",IF(G540=プルダウン!$B$5,IF(J540="","振替作業日未入力",IF(AND(J540-B540&gt;=-28,J540-B540&lt;=28),"","28日以内に変更")),""))</f>
        <v/>
      </c>
      <c r="U540" s="107"/>
      <c r="V540" s="108"/>
    </row>
    <row r="541" spans="2:22">
      <c r="B541" s="34" t="str">
        <f>IF(B540="ー","ー",IF(B540+1&gt;DATE(基本情報!$F$10,基本情報!$H$10,基本情報!$J$10),"ー",IF(MONTH(B540+1)=MONTH(B540),B540+1,"ー")))</f>
        <v>ー</v>
      </c>
      <c r="C541" s="35" t="str">
        <f t="shared" si="23"/>
        <v>ー</v>
      </c>
      <c r="D541" s="94" t="str">
        <f>IF(B541="","",IF(AND(B541&gt;=基本情報!$G$17,B541&lt;=基本情報!$J$17),"夏季休暇",IF(AND(B541&gt;=基本情報!$G$18,B541&lt;=基本情報!$J$18),"年末年始休暇",(IF($C541=基本情報!$G$16,"休日",IF($C541=基本情報!$I$16,"休日",""))))))</f>
        <v/>
      </c>
      <c r="E541" s="95"/>
      <c r="F541" s="96"/>
      <c r="G541" s="97"/>
      <c r="H541" s="98"/>
      <c r="I541" s="99"/>
      <c r="J541" s="100"/>
      <c r="K541" s="101"/>
      <c r="L541" s="102"/>
      <c r="M541" s="103"/>
      <c r="N541" s="103"/>
      <c r="O541" s="103"/>
      <c r="P541" s="103"/>
      <c r="Q541" s="111"/>
      <c r="T541" s="106" t="str">
        <f>IF(AND(D541="",G541=プルダウン!$B$4),"振替作業不可",IF(G541=プルダウン!$B$5,IF(J541="","振替作業日未入力",IF(AND(J541-B541&gt;=-28,J541-B541&lt;=28),"","28日以内に変更")),""))</f>
        <v/>
      </c>
      <c r="U541" s="107"/>
      <c r="V541" s="108"/>
    </row>
    <row r="542" spans="2:22">
      <c r="B542" s="34" t="str">
        <f>IF(B541="ー","ー",IF(B541+1&gt;DATE(基本情報!$F$10,基本情報!$H$10,基本情報!$J$10),"ー",IF(MONTH(B541+1)=MONTH(B541),B541+1,"ー")))</f>
        <v>ー</v>
      </c>
      <c r="C542" s="35" t="str">
        <f t="shared" si="23"/>
        <v>ー</v>
      </c>
      <c r="D542" s="94" t="str">
        <f>IF(B542="","",IF(AND(B542&gt;=基本情報!$G$17,B542&lt;=基本情報!$J$17),"夏季休暇",IF(AND(B542&gt;=基本情報!$G$18,B542&lt;=基本情報!$J$18),"年末年始休暇",(IF($C542=基本情報!$G$16,"休日",IF($C542=基本情報!$I$16,"休日",""))))))</f>
        <v/>
      </c>
      <c r="E542" s="95"/>
      <c r="F542" s="96"/>
      <c r="G542" s="97"/>
      <c r="H542" s="98"/>
      <c r="I542" s="99"/>
      <c r="J542" s="100"/>
      <c r="K542" s="101"/>
      <c r="L542" s="102"/>
      <c r="M542" s="103"/>
      <c r="N542" s="103"/>
      <c r="O542" s="103"/>
      <c r="P542" s="103"/>
      <c r="Q542" s="109" t="str">
        <f>IF(COUNTIF(B542:B548,"ー")&gt;0,"ー",IF(COUNTIF(G542:G548,プルダウン!$B$6)+COUNTIF(G542:G548,プルダウン!$B$7)+COUNTIF(G542:G548,プルダウン!$B$8)+COUNTIF(G542:G548,プルダウン!$B$9)&gt;0,"ー",IF(COUNTIF(G542:G548,プルダウン!$B$3)+COUNTIF(G542:G548,プルダウン!$B$4)&gt;=2,"○","×")))</f>
        <v>ー</v>
      </c>
      <c r="T542" s="106" t="str">
        <f>IF(AND(D542="",G542=プルダウン!$B$4),"振替作業不可",IF(G542=プルダウン!$B$5,IF(J542="","振替作業日未入力",IF(AND(J542-B542&gt;=-28,J542-B542&lt;=28),"","28日以内に変更")),""))</f>
        <v/>
      </c>
      <c r="U542" s="107"/>
      <c r="V542" s="108"/>
    </row>
    <row r="543" spans="2:22">
      <c r="B543" s="34" t="str">
        <f>IF(B542="ー","ー",IF(B542+1&gt;DATE(基本情報!$F$10,基本情報!$H$10,基本情報!$J$10),"ー",IF(MONTH(B542+1)=MONTH(B542),B542+1,"ー")))</f>
        <v>ー</v>
      </c>
      <c r="C543" s="35" t="str">
        <f t="shared" si="23"/>
        <v>ー</v>
      </c>
      <c r="D543" s="94" t="str">
        <f>IF(B543="","",IF(AND(B543&gt;=基本情報!$G$17,B543&lt;=基本情報!$J$17),"夏季休暇",IF(AND(B543&gt;=基本情報!$G$18,B543&lt;=基本情報!$J$18),"年末年始休暇",(IF($C543=基本情報!$G$16,"休日",IF($C543=基本情報!$I$16,"休日",""))))))</f>
        <v/>
      </c>
      <c r="E543" s="95"/>
      <c r="F543" s="96"/>
      <c r="G543" s="97"/>
      <c r="H543" s="98"/>
      <c r="I543" s="99"/>
      <c r="J543" s="100"/>
      <c r="K543" s="101"/>
      <c r="L543" s="102"/>
      <c r="M543" s="103"/>
      <c r="N543" s="103"/>
      <c r="O543" s="103"/>
      <c r="P543" s="103"/>
      <c r="Q543" s="110"/>
      <c r="T543" s="106" t="str">
        <f>IF(AND(D543="",G543=プルダウン!$B$4),"振替作業不可",IF(G543=プルダウン!$B$5,IF(J543="","振替作業日未入力",IF(AND(J543-B543&gt;=-28,J543-B543&lt;=28),"","28日以内に変更")),""))</f>
        <v/>
      </c>
      <c r="U543" s="107"/>
      <c r="V543" s="108"/>
    </row>
    <row r="544" spans="2:22">
      <c r="B544" s="34" t="str">
        <f>IF(B543="ー","ー",IF(B543+1&gt;DATE(基本情報!$F$10,基本情報!$H$10,基本情報!$J$10),"ー",IF(MONTH(B543+1)=MONTH(B543),B543+1,"ー")))</f>
        <v>ー</v>
      </c>
      <c r="C544" s="35" t="str">
        <f t="shared" si="23"/>
        <v>ー</v>
      </c>
      <c r="D544" s="94" t="str">
        <f>IF(B544="","",IF(AND(B544&gt;=基本情報!$G$17,B544&lt;=基本情報!$J$17),"夏季休暇",IF(AND(B544&gt;=基本情報!$G$18,B544&lt;=基本情報!$J$18),"年末年始休暇",(IF($C544=基本情報!$G$16,"休日",IF($C544=基本情報!$I$16,"休日",""))))))</f>
        <v/>
      </c>
      <c r="E544" s="95"/>
      <c r="F544" s="96"/>
      <c r="G544" s="97"/>
      <c r="H544" s="98"/>
      <c r="I544" s="99"/>
      <c r="J544" s="100"/>
      <c r="K544" s="101"/>
      <c r="L544" s="102"/>
      <c r="M544" s="103"/>
      <c r="N544" s="103"/>
      <c r="O544" s="103"/>
      <c r="P544" s="103"/>
      <c r="Q544" s="110"/>
      <c r="T544" s="106" t="str">
        <f>IF(AND(D544="",G544=プルダウン!$B$4),"振替作業不可",IF(G544=プルダウン!$B$5,IF(J544="","振替作業日未入力",IF(AND(J544-B544&gt;=-28,J544-B544&lt;=28),"","28日以内に変更")),""))</f>
        <v/>
      </c>
      <c r="U544" s="107"/>
      <c r="V544" s="108"/>
    </row>
    <row r="545" spans="2:22">
      <c r="B545" s="34" t="str">
        <f>IF(B544="ー","ー",IF(B544+1&gt;DATE(基本情報!$F$10,基本情報!$H$10,基本情報!$J$10),"ー",IF(MONTH(B544+1)=MONTH(B544),B544+1,"ー")))</f>
        <v>ー</v>
      </c>
      <c r="C545" s="35" t="str">
        <f t="shared" si="23"/>
        <v>ー</v>
      </c>
      <c r="D545" s="94" t="str">
        <f>IF(B545="","",IF(AND(B545&gt;=基本情報!$G$17,B545&lt;=基本情報!$J$17),"夏季休暇",IF(AND(B545&gt;=基本情報!$G$18,B545&lt;=基本情報!$J$18),"年末年始休暇",(IF($C545=基本情報!$G$16,"休日",IF($C545=基本情報!$I$16,"休日",""))))))</f>
        <v/>
      </c>
      <c r="E545" s="95"/>
      <c r="F545" s="96"/>
      <c r="G545" s="97"/>
      <c r="H545" s="98"/>
      <c r="I545" s="99"/>
      <c r="J545" s="100"/>
      <c r="K545" s="101"/>
      <c r="L545" s="102"/>
      <c r="M545" s="103"/>
      <c r="N545" s="103"/>
      <c r="O545" s="103"/>
      <c r="P545" s="103"/>
      <c r="Q545" s="110"/>
      <c r="T545" s="106" t="str">
        <f>IF(AND(D545="",G545=プルダウン!$B$4),"振替作業不可",IF(G545=プルダウン!$B$5,IF(J545="","振替作業日未入力",IF(AND(J545-B545&gt;=-28,J545-B545&lt;=28),"","28日以内に変更")),""))</f>
        <v/>
      </c>
      <c r="U545" s="107"/>
      <c r="V545" s="108"/>
    </row>
    <row r="546" spans="2:22">
      <c r="B546" s="34" t="str">
        <f>IF(B545="ー","ー",IF(B545+1&gt;DATE(基本情報!$F$10,基本情報!$H$10,基本情報!$J$10),"ー",IF(MONTH(B545+1)=MONTH(B545),B545+1,"ー")))</f>
        <v>ー</v>
      </c>
      <c r="C546" s="35" t="str">
        <f t="shared" si="23"/>
        <v>ー</v>
      </c>
      <c r="D546" s="94" t="str">
        <f>IF(B546="","",IF(AND(B546&gt;=基本情報!$G$17,B546&lt;=基本情報!$J$17),"夏季休暇",IF(AND(B546&gt;=基本情報!$G$18,B546&lt;=基本情報!$J$18),"年末年始休暇",(IF($C546=基本情報!$G$16,"休日",IF($C546=基本情報!$I$16,"休日",""))))))</f>
        <v/>
      </c>
      <c r="E546" s="95"/>
      <c r="F546" s="96"/>
      <c r="G546" s="97"/>
      <c r="H546" s="98"/>
      <c r="I546" s="99"/>
      <c r="J546" s="100"/>
      <c r="K546" s="101"/>
      <c r="L546" s="102"/>
      <c r="M546" s="103"/>
      <c r="N546" s="103"/>
      <c r="O546" s="103"/>
      <c r="P546" s="103"/>
      <c r="Q546" s="110"/>
      <c r="T546" s="106" t="str">
        <f>IF(AND(D546="",G546=プルダウン!$B$4),"振替作業不可",IF(G546=プルダウン!$B$5,IF(J546="","振替作業日未入力",IF(AND(J546-B546&gt;=-28,J546-B546&lt;=28),"","28日以内に変更")),""))</f>
        <v/>
      </c>
      <c r="U546" s="107"/>
      <c r="V546" s="108"/>
    </row>
    <row r="547" spans="2:22">
      <c r="B547" s="34" t="str">
        <f>IF(B546="ー","ー",IF(B546+1&gt;DATE(基本情報!$F$10,基本情報!$H$10,基本情報!$J$10),"ー",IF(MONTH(B546+1)=MONTH(B546),B546+1,"ー")))</f>
        <v>ー</v>
      </c>
      <c r="C547" s="35" t="str">
        <f t="shared" si="23"/>
        <v>ー</v>
      </c>
      <c r="D547" s="94" t="str">
        <f>IF(B547="","",IF(AND(B547&gt;=基本情報!$G$17,B547&lt;=基本情報!$J$17),"夏季休暇",IF(AND(B547&gt;=基本情報!$G$18,B547&lt;=基本情報!$J$18),"年末年始休暇",(IF($C547=基本情報!$G$16,"休日",IF($C547=基本情報!$I$16,"休日",""))))))</f>
        <v/>
      </c>
      <c r="E547" s="95"/>
      <c r="F547" s="96"/>
      <c r="G547" s="97"/>
      <c r="H547" s="98"/>
      <c r="I547" s="99"/>
      <c r="J547" s="100"/>
      <c r="K547" s="101"/>
      <c r="L547" s="102"/>
      <c r="M547" s="103"/>
      <c r="N547" s="103"/>
      <c r="O547" s="103"/>
      <c r="P547" s="103"/>
      <c r="Q547" s="110"/>
      <c r="T547" s="106" t="str">
        <f>IF(AND(D547="",G547=プルダウン!$B$4),"振替作業不可",IF(G547=プルダウン!$B$5,IF(J547="","振替作業日未入力",IF(AND(J547-B547&gt;=-28,J547-B547&lt;=28),"","28日以内に変更")),""))</f>
        <v/>
      </c>
      <c r="U547" s="107"/>
      <c r="V547" s="108"/>
    </row>
    <row r="548" spans="2:22">
      <c r="B548" s="34" t="str">
        <f>IF(B547="ー","ー",IF(B547+1&gt;DATE(基本情報!$F$10,基本情報!$H$10,基本情報!$J$10),"ー",IF(MONTH(B547+1)=MONTH(B547),B547+1,"ー")))</f>
        <v>ー</v>
      </c>
      <c r="C548" s="35" t="str">
        <f t="shared" si="23"/>
        <v>ー</v>
      </c>
      <c r="D548" s="94" t="str">
        <f>IF(B548="","",IF(AND(B548&gt;=基本情報!$G$17,B548&lt;=基本情報!$J$17),"夏季休暇",IF(AND(B548&gt;=基本情報!$G$18,B548&lt;=基本情報!$J$18),"年末年始休暇",(IF($C548=基本情報!$G$16,"休日",IF($C548=基本情報!$I$16,"休日",""))))))</f>
        <v/>
      </c>
      <c r="E548" s="95"/>
      <c r="F548" s="96"/>
      <c r="G548" s="97"/>
      <c r="H548" s="98"/>
      <c r="I548" s="99"/>
      <c r="J548" s="100"/>
      <c r="K548" s="101"/>
      <c r="L548" s="102"/>
      <c r="M548" s="103"/>
      <c r="N548" s="103"/>
      <c r="O548" s="103"/>
      <c r="P548" s="103"/>
      <c r="Q548" s="111"/>
      <c r="T548" s="106" t="str">
        <f>IF(AND(D548="",G548=プルダウン!$B$4),"振替作業不可",IF(G548=プルダウン!$B$5,IF(J548="","振替作業日未入力",IF(AND(J548-B548&gt;=-28,J548-B548&lt;=28),"","28日以内に変更")),""))</f>
        <v/>
      </c>
      <c r="U548" s="107"/>
      <c r="V548" s="108"/>
    </row>
    <row r="549" spans="2:22">
      <c r="B549" s="34" t="str">
        <f>IF(B548="ー","ー",IF(B548+1&gt;DATE(基本情報!$F$10,基本情報!$H$10,基本情報!$J$10),"ー",IF(MONTH(B548+1)=MONTH(B548),B548+1,"ー")))</f>
        <v>ー</v>
      </c>
      <c r="C549" s="35" t="str">
        <f t="shared" si="23"/>
        <v>ー</v>
      </c>
      <c r="D549" s="94" t="str">
        <f>IF(B549="","",IF(AND(B549&gt;=基本情報!$G$17,B549&lt;=基本情報!$J$17),"夏季休暇",IF(AND(B549&gt;=基本情報!$G$18,B549&lt;=基本情報!$J$18),"年末年始休暇",(IF($C549=基本情報!$G$16,"休日",IF($C549=基本情報!$I$16,"休日",""))))))</f>
        <v/>
      </c>
      <c r="E549" s="95"/>
      <c r="F549" s="96"/>
      <c r="G549" s="97"/>
      <c r="H549" s="98"/>
      <c r="I549" s="99"/>
      <c r="J549" s="100"/>
      <c r="K549" s="101"/>
      <c r="L549" s="102"/>
      <c r="M549" s="103"/>
      <c r="N549" s="103"/>
      <c r="O549" s="103"/>
      <c r="P549" s="103"/>
      <c r="Q549" s="109" t="str">
        <f>IF(COUNTIF(B549:B555,"ー")&gt;0,"ー",IF(COUNTIF(G549:G555,プルダウン!$B$6)+COUNTIF(G549:G555,プルダウン!$B$7)+COUNTIF(G549:G555,プルダウン!$B$8)+COUNTIF(G549:G555,プルダウン!$B$9)&gt;0,"ー",IF(COUNTIF(G549:G555,プルダウン!$B$3)+COUNTIF(G549:G555,プルダウン!$B$4)&gt;=2,"○","×")))</f>
        <v>ー</v>
      </c>
      <c r="T549" s="106" t="str">
        <f>IF(AND(D549="",G549=プルダウン!$B$4),"振替作業不可",IF(G549=プルダウン!$B$5,IF(J549="","振替作業日未入力",IF(AND(J549-B549&gt;=-28,J549-B549&lt;=28),"","28日以内に変更")),""))</f>
        <v/>
      </c>
      <c r="U549" s="107"/>
      <c r="V549" s="108"/>
    </row>
    <row r="550" spans="2:22">
      <c r="B550" s="34" t="str">
        <f>IF(B549="ー","ー",IF(B549+1&gt;DATE(基本情報!$F$10,基本情報!$H$10,基本情報!$J$10),"ー",IF(MONTH(B549+1)=MONTH(B549),B549+1,"ー")))</f>
        <v>ー</v>
      </c>
      <c r="C550" s="35" t="str">
        <f t="shared" si="23"/>
        <v>ー</v>
      </c>
      <c r="D550" s="94" t="str">
        <f>IF(B550="","",IF(AND(B550&gt;=基本情報!$G$17,B550&lt;=基本情報!$J$17),"夏季休暇",IF(AND(B550&gt;=基本情報!$G$18,B550&lt;=基本情報!$J$18),"年末年始休暇",(IF($C550=基本情報!$G$16,"休日",IF($C550=基本情報!$I$16,"休日",""))))))</f>
        <v/>
      </c>
      <c r="E550" s="95"/>
      <c r="F550" s="96"/>
      <c r="G550" s="97"/>
      <c r="H550" s="98"/>
      <c r="I550" s="99"/>
      <c r="J550" s="100"/>
      <c r="K550" s="101"/>
      <c r="L550" s="102"/>
      <c r="M550" s="103"/>
      <c r="N550" s="103"/>
      <c r="O550" s="103"/>
      <c r="P550" s="103"/>
      <c r="Q550" s="110"/>
      <c r="T550" s="106" t="str">
        <f>IF(AND(D550="",G550=プルダウン!$B$4),"振替作業不可",IF(G550=プルダウン!$B$5,IF(J550="","振替作業日未入力",IF(AND(J550-B550&gt;=-28,J550-B550&lt;=28),"","28日以内に変更")),""))</f>
        <v/>
      </c>
      <c r="U550" s="107"/>
      <c r="V550" s="108"/>
    </row>
    <row r="551" spans="2:22">
      <c r="B551" s="34" t="str">
        <f>IF(B550="ー","ー",IF(B550+1&gt;DATE(基本情報!$F$10,基本情報!$H$10,基本情報!$J$10),"ー",IF(MONTH(B550+1)=MONTH(B550),B550+1,"ー")))</f>
        <v>ー</v>
      </c>
      <c r="C551" s="35" t="str">
        <f t="shared" si="23"/>
        <v>ー</v>
      </c>
      <c r="D551" s="94" t="str">
        <f>IF(B551="","",IF(AND(B551&gt;=基本情報!$G$17,B551&lt;=基本情報!$J$17),"夏季休暇",IF(AND(B551&gt;=基本情報!$G$18,B551&lt;=基本情報!$J$18),"年末年始休暇",(IF($C551=基本情報!$G$16,"休日",IF($C551=基本情報!$I$16,"休日",""))))))</f>
        <v/>
      </c>
      <c r="E551" s="95"/>
      <c r="F551" s="96"/>
      <c r="G551" s="97"/>
      <c r="H551" s="98"/>
      <c r="I551" s="99"/>
      <c r="J551" s="100"/>
      <c r="K551" s="101"/>
      <c r="L551" s="102"/>
      <c r="M551" s="103"/>
      <c r="N551" s="103"/>
      <c r="O551" s="103"/>
      <c r="P551" s="103"/>
      <c r="Q551" s="110"/>
      <c r="T551" s="106" t="str">
        <f>IF(AND(D551="",G551=プルダウン!$B$4),"振替作業不可",IF(G551=プルダウン!$B$5,IF(J551="","振替作業日未入力",IF(AND(J551-B551&gt;=-28,J551-B551&lt;=28),"","28日以内に変更")),""))</f>
        <v/>
      </c>
      <c r="U551" s="107"/>
      <c r="V551" s="108"/>
    </row>
    <row r="552" spans="2:22">
      <c r="B552" s="34" t="str">
        <f>IF(B551="ー","ー",IF(B551+1&gt;DATE(基本情報!$F$10,基本情報!$H$10,基本情報!$J$10),"ー",IF(MONTH(B551+1)=MONTH(B551),B551+1,"ー")))</f>
        <v>ー</v>
      </c>
      <c r="C552" s="35" t="str">
        <f t="shared" si="23"/>
        <v>ー</v>
      </c>
      <c r="D552" s="94" t="str">
        <f>IF(B552="","",IF(AND(B552&gt;=基本情報!$G$17,B552&lt;=基本情報!$J$17),"夏季休暇",IF(AND(B552&gt;=基本情報!$G$18,B552&lt;=基本情報!$J$18),"年末年始休暇",(IF($C552=基本情報!$G$16,"休日",IF($C552=基本情報!$I$16,"休日",""))))))</f>
        <v/>
      </c>
      <c r="E552" s="95"/>
      <c r="F552" s="96"/>
      <c r="G552" s="97"/>
      <c r="H552" s="98"/>
      <c r="I552" s="99"/>
      <c r="J552" s="100"/>
      <c r="K552" s="101"/>
      <c r="L552" s="102"/>
      <c r="M552" s="103"/>
      <c r="N552" s="103"/>
      <c r="O552" s="103"/>
      <c r="P552" s="103"/>
      <c r="Q552" s="110"/>
      <c r="T552" s="106" t="str">
        <f>IF(AND(D552="",G552=プルダウン!$B$4),"振替作業不可",IF(G552=プルダウン!$B$5,IF(J552="","振替作業日未入力",IF(AND(J552-B552&gt;=-28,J552-B552&lt;=28),"","28日以内に変更")),""))</f>
        <v/>
      </c>
      <c r="U552" s="107"/>
      <c r="V552" s="108"/>
    </row>
    <row r="553" spans="2:22">
      <c r="B553" s="34" t="str">
        <f>IF(B552="ー","ー",IF(B552+1&gt;DATE(基本情報!$F$10,基本情報!$H$10,基本情報!$J$10),"ー",IF(MONTH(B552+1)=MONTH(B552),B552+1,"ー")))</f>
        <v>ー</v>
      </c>
      <c r="C553" s="35" t="str">
        <f t="shared" si="23"/>
        <v>ー</v>
      </c>
      <c r="D553" s="94" t="str">
        <f>IF(B553="","",IF(AND(B553&gt;=基本情報!$G$17,B553&lt;=基本情報!$J$17),"夏季休暇",IF(AND(B553&gt;=基本情報!$G$18,B553&lt;=基本情報!$J$18),"年末年始休暇",(IF($C553=基本情報!$G$16,"休日",IF($C553=基本情報!$I$16,"休日",""))))))</f>
        <v/>
      </c>
      <c r="E553" s="95"/>
      <c r="F553" s="96"/>
      <c r="G553" s="97"/>
      <c r="H553" s="98"/>
      <c r="I553" s="99"/>
      <c r="J553" s="100"/>
      <c r="K553" s="101"/>
      <c r="L553" s="102"/>
      <c r="M553" s="103"/>
      <c r="N553" s="103"/>
      <c r="O553" s="103"/>
      <c r="P553" s="103"/>
      <c r="Q553" s="110"/>
      <c r="T553" s="106" t="str">
        <f>IF(AND(D553="",G553=プルダウン!$B$4),"振替作業不可",IF(G553=プルダウン!$B$5,IF(J553="","振替作業日未入力",IF(AND(J553-B553&gt;=-28,J553-B553&lt;=28),"","28日以内に変更")),""))</f>
        <v/>
      </c>
      <c r="U553" s="107"/>
      <c r="V553" s="108"/>
    </row>
    <row r="554" spans="2:22">
      <c r="B554" s="34" t="str">
        <f>IF(B553="ー","ー",IF(B553+1&gt;DATE(基本情報!$F$10,基本情報!$H$10,基本情報!$J$10),"ー",IF(MONTH(B553+1)=MONTH(B553),B553+1,"ー")))</f>
        <v>ー</v>
      </c>
      <c r="C554" s="35" t="str">
        <f t="shared" si="23"/>
        <v>ー</v>
      </c>
      <c r="D554" s="94" t="str">
        <f>IF(B554="","",IF(AND(B554&gt;=基本情報!$G$17,B554&lt;=基本情報!$J$17),"夏季休暇",IF(AND(B554&gt;=基本情報!$G$18,B554&lt;=基本情報!$J$18),"年末年始休暇",(IF($C554=基本情報!$G$16,"休日",IF($C554=基本情報!$I$16,"休日",""))))))</f>
        <v/>
      </c>
      <c r="E554" s="95"/>
      <c r="F554" s="96"/>
      <c r="G554" s="97"/>
      <c r="H554" s="98"/>
      <c r="I554" s="99"/>
      <c r="J554" s="100"/>
      <c r="K554" s="101"/>
      <c r="L554" s="102"/>
      <c r="M554" s="103"/>
      <c r="N554" s="103"/>
      <c r="O554" s="103"/>
      <c r="P554" s="103"/>
      <c r="Q554" s="110"/>
      <c r="T554" s="106" t="str">
        <f>IF(AND(D554="",G554=プルダウン!$B$4),"振替作業不可",IF(G554=プルダウン!$B$5,IF(J554="","振替作業日未入力",IF(AND(J554-B554&gt;=-28,J554-B554&lt;=28),"","28日以内に変更")),""))</f>
        <v/>
      </c>
      <c r="U554" s="107"/>
      <c r="V554" s="108"/>
    </row>
    <row r="555" spans="2:22">
      <c r="B555" s="34" t="str">
        <f>IF(B554="ー","ー",IF(B554+1&gt;DATE(基本情報!$F$10,基本情報!$H$10,基本情報!$J$10),"ー",IF(MONTH(B554+1)=MONTH(B554),B554+1,"ー")))</f>
        <v>ー</v>
      </c>
      <c r="C555" s="35" t="str">
        <f t="shared" si="23"/>
        <v>ー</v>
      </c>
      <c r="D555" s="94" t="str">
        <f>IF(B555="","",IF(AND(B555&gt;=基本情報!$G$17,B555&lt;=基本情報!$J$17),"夏季休暇",IF(AND(B555&gt;=基本情報!$G$18,B555&lt;=基本情報!$J$18),"年末年始休暇",(IF($C555=基本情報!$G$16,"休日",IF($C555=基本情報!$I$16,"休日",""))))))</f>
        <v/>
      </c>
      <c r="E555" s="95"/>
      <c r="F555" s="96"/>
      <c r="G555" s="97"/>
      <c r="H555" s="98"/>
      <c r="I555" s="99"/>
      <c r="J555" s="100"/>
      <c r="K555" s="101"/>
      <c r="L555" s="102"/>
      <c r="M555" s="103"/>
      <c r="N555" s="103"/>
      <c r="O555" s="103"/>
      <c r="P555" s="103"/>
      <c r="Q555" s="111"/>
      <c r="T555" s="106" t="str">
        <f>IF(AND(D555="",G555=プルダウン!$B$4),"振替作業不可",IF(G555=プルダウン!$B$5,IF(J555="","振替作業日未入力",IF(AND(J555-B555&gt;=-28,J555-B555&lt;=28),"","28日以内に変更")),""))</f>
        <v/>
      </c>
      <c r="U555" s="107"/>
      <c r="V555" s="108"/>
    </row>
    <row r="556" spans="2:22">
      <c r="B556" s="34" t="str">
        <f>IF(B555="ー","ー",IF(B555+1&gt;DATE(基本情報!$F$10,基本情報!$H$10,基本情報!$J$10),"ー",IF(MONTH(B555+1)=MONTH(B555),B555+1,"ー")))</f>
        <v>ー</v>
      </c>
      <c r="C556" s="35" t="str">
        <f t="shared" si="23"/>
        <v>ー</v>
      </c>
      <c r="D556" s="94" t="str">
        <f>IF(B556="","",IF(AND(B556&gt;=基本情報!$G$17,B556&lt;=基本情報!$J$17),"夏季休暇",IF(AND(B556&gt;=基本情報!$G$18,B556&lt;=基本情報!$J$18),"年末年始休暇",(IF($C556=基本情報!$G$16,"休日",IF($C556=基本情報!$I$16,"休日",""))))))</f>
        <v/>
      </c>
      <c r="E556" s="95"/>
      <c r="F556" s="96"/>
      <c r="G556" s="97"/>
      <c r="H556" s="98"/>
      <c r="I556" s="99"/>
      <c r="J556" s="100"/>
      <c r="K556" s="101"/>
      <c r="L556" s="102"/>
      <c r="M556" s="103"/>
      <c r="N556" s="103"/>
      <c r="O556" s="103"/>
      <c r="P556" s="103"/>
      <c r="Q556" s="104" t="s">
        <v>57</v>
      </c>
      <c r="T556" s="106" t="str">
        <f>IF(AND(D556="",G556=プルダウン!$B$4),"振替作業不可",IF(G556=プルダウン!$B$5,IF(J556="","振替作業日未入力",IF(AND(J556-B556&gt;=-28,J556-B556&lt;=28),"","28日以内に変更")),""))</f>
        <v/>
      </c>
      <c r="U556" s="107"/>
      <c r="V556" s="108"/>
    </row>
    <row r="557" spans="2:22">
      <c r="B557" s="34" t="str">
        <f>IF(B556="ー","ー",IF(B556+1&gt;DATE(基本情報!$F$10,基本情報!$H$10,基本情報!$J$10),"ー",IF(MONTH(B556+1)=MONTH(B556),B556+1,"ー")))</f>
        <v>ー</v>
      </c>
      <c r="C557" s="35" t="str">
        <f t="shared" si="23"/>
        <v>ー</v>
      </c>
      <c r="D557" s="94" t="str">
        <f>IF(B557="","",IF(AND(B557&gt;=基本情報!$G$17,B557&lt;=基本情報!$J$17),"夏季休暇",IF(AND(B557&gt;=基本情報!$G$18,B557&lt;=基本情報!$J$18),"年末年始休暇",(IF($C557=基本情報!$G$16,"休日",IF($C557=基本情報!$I$16,"休日",""))))))</f>
        <v/>
      </c>
      <c r="E557" s="95"/>
      <c r="F557" s="96"/>
      <c r="G557" s="97"/>
      <c r="H557" s="98"/>
      <c r="I557" s="99"/>
      <c r="J557" s="100"/>
      <c r="K557" s="101"/>
      <c r="L557" s="102"/>
      <c r="M557" s="103"/>
      <c r="N557" s="103"/>
      <c r="O557" s="103"/>
      <c r="P557" s="103"/>
      <c r="Q557" s="105"/>
      <c r="T557" s="106" t="str">
        <f>IF(AND(D557="",G557=プルダウン!$B$4),"振替作業不可",IF(G557=プルダウン!$B$5,IF(J557="","振替作業日未入力",IF(AND(J557-B557&gt;=-28,J557-B557&lt;=28),"","28日以内に変更")),""))</f>
        <v/>
      </c>
      <c r="U557" s="107"/>
      <c r="V557" s="108"/>
    </row>
    <row r="558" spans="2:22" ht="9.75" customHeight="1"/>
    <row r="559" spans="2:22">
      <c r="E559" s="37" t="s">
        <v>39</v>
      </c>
      <c r="F559" s="38"/>
      <c r="G559" s="38"/>
      <c r="H559" s="38"/>
      <c r="I559" s="38"/>
      <c r="J559" s="39"/>
      <c r="K559" s="39"/>
      <c r="L559" s="40" t="s">
        <v>27</v>
      </c>
      <c r="M559" s="41"/>
      <c r="N559" s="41"/>
      <c r="O559" s="41"/>
      <c r="P559" s="41"/>
      <c r="Q559" s="42"/>
    </row>
    <row r="560" spans="2:22">
      <c r="E560" s="43" t="s">
        <v>31</v>
      </c>
      <c r="F560" s="44" t="s">
        <v>32</v>
      </c>
      <c r="G560" s="44" t="s">
        <v>33</v>
      </c>
      <c r="H560" s="44" t="s">
        <v>34</v>
      </c>
      <c r="I560" s="44" t="s">
        <v>35</v>
      </c>
      <c r="J560" s="45" t="s">
        <v>36</v>
      </c>
      <c r="K560" s="46" t="s">
        <v>37</v>
      </c>
      <c r="L560" s="47" t="s">
        <v>59</v>
      </c>
      <c r="M560" s="48"/>
      <c r="N560" s="47" t="s">
        <v>60</v>
      </c>
      <c r="O560" s="49"/>
      <c r="P560" s="50" t="s">
        <v>67</v>
      </c>
      <c r="Q560" s="51"/>
    </row>
    <row r="561" spans="5:17">
      <c r="E561" s="52">
        <f>COUNTIFS($B521:$B557,"&gt;="&amp;$B$8,$G521:$G557,プルダウン!$B$3)</f>
        <v>0</v>
      </c>
      <c r="F561" s="53">
        <f>COUNTIFS($B521:$B557,"&gt;="&amp;$B$8,$G521:$G557,プルダウン!$B$4)</f>
        <v>0</v>
      </c>
      <c r="G561" s="53">
        <f>COUNTIFS($B521:$B557,"&gt;="&amp;$B$8,$G521:$G557,プルダウン!$B$5)</f>
        <v>0</v>
      </c>
      <c r="H561" s="53">
        <f>COUNTIFS($B521:$B557,"&gt;="&amp;$B$8,$G521:$G557,プルダウン!$B$6)</f>
        <v>0</v>
      </c>
      <c r="I561" s="53">
        <f>COUNTIFS($B521:$B557,"&gt;="&amp;$B$8,$G521:$G557,プルダウン!$B$7)</f>
        <v>0</v>
      </c>
      <c r="J561" s="54">
        <f>COUNTIFS($B521:$B557,"&gt;="&amp;$B$8,$G521:$G557,プルダウン!$B$8)</f>
        <v>0</v>
      </c>
      <c r="K561" s="55">
        <f>COUNTIFS($B521:$B557,"&gt;="&amp;$B$8,$G521:$G557,プルダウン!$B$9)</f>
        <v>0</v>
      </c>
      <c r="L561" s="56">
        <f>COUNTIF(Q521:Q557,"○")+COUNTIF(Q521:Q557,"×")</f>
        <v>0</v>
      </c>
      <c r="M561" s="48"/>
      <c r="N561" s="47">
        <f>COUNTIF(Q521:Q557,"○")</f>
        <v>0</v>
      </c>
      <c r="O561" s="49"/>
      <c r="P561" s="74" t="e">
        <f>N561/L561</f>
        <v>#DIV/0!</v>
      </c>
      <c r="Q561" s="51"/>
    </row>
    <row r="562" spans="5:17">
      <c r="E562" s="57" t="s">
        <v>40</v>
      </c>
      <c r="F562" s="38"/>
      <c r="G562" s="38"/>
      <c r="H562" s="38"/>
      <c r="I562" s="38"/>
      <c r="J562" s="39"/>
      <c r="K562" s="58"/>
      <c r="L562" s="59"/>
      <c r="M562" s="41"/>
      <c r="N562" s="41"/>
      <c r="O562" s="41"/>
      <c r="P562" s="41"/>
      <c r="Q562" s="42"/>
    </row>
    <row r="563" spans="5:17">
      <c r="E563" s="43" t="s">
        <v>31</v>
      </c>
      <c r="F563" s="44" t="s">
        <v>32</v>
      </c>
      <c r="G563" s="44" t="s">
        <v>33</v>
      </c>
      <c r="H563" s="44" t="s">
        <v>34</v>
      </c>
      <c r="I563" s="44" t="s">
        <v>35</v>
      </c>
      <c r="J563" s="45" t="s">
        <v>36</v>
      </c>
      <c r="K563" s="46" t="s">
        <v>37</v>
      </c>
      <c r="L563" s="47" t="s">
        <v>59</v>
      </c>
      <c r="M563" s="48"/>
      <c r="N563" s="47" t="s">
        <v>60</v>
      </c>
      <c r="O563" s="49"/>
      <c r="P563" s="50" t="s">
        <v>67</v>
      </c>
      <c r="Q563" s="51"/>
    </row>
    <row r="564" spans="5:17">
      <c r="E564" s="52">
        <f t="shared" ref="E564:L564" si="24">E561+E517</f>
        <v>10</v>
      </c>
      <c r="F564" s="53">
        <f t="shared" si="24"/>
        <v>5</v>
      </c>
      <c r="G564" s="53">
        <f t="shared" si="24"/>
        <v>5</v>
      </c>
      <c r="H564" s="53">
        <f t="shared" si="24"/>
        <v>0</v>
      </c>
      <c r="I564" s="53">
        <f t="shared" si="24"/>
        <v>3</v>
      </c>
      <c r="J564" s="54">
        <f t="shared" si="24"/>
        <v>0</v>
      </c>
      <c r="K564" s="55">
        <f t="shared" si="24"/>
        <v>0</v>
      </c>
      <c r="L564" s="56">
        <f t="shared" si="24"/>
        <v>6</v>
      </c>
      <c r="M564" s="48"/>
      <c r="N564" s="47">
        <f>N561+N517</f>
        <v>5</v>
      </c>
      <c r="O564" s="49"/>
      <c r="P564" s="74">
        <f>N564/L564</f>
        <v>0.83333333333333337</v>
      </c>
      <c r="Q564" s="51"/>
    </row>
    <row r="565" spans="5:17" ht="9.75" customHeight="1">
      <c r="E565" s="75"/>
      <c r="F565" s="75"/>
      <c r="G565" s="75"/>
      <c r="H565" s="75"/>
      <c r="I565" s="75"/>
      <c r="J565" s="76"/>
      <c r="K565" s="76"/>
      <c r="L565" s="77"/>
      <c r="M565" s="78"/>
      <c r="N565" s="78"/>
      <c r="O565" s="78"/>
      <c r="P565" s="79"/>
      <c r="Q565" s="78"/>
    </row>
  </sheetData>
  <mergeCells count="2362">
    <mergeCell ref="T453:V453"/>
    <mergeCell ref="D444:F444"/>
    <mergeCell ref="G444:I444"/>
    <mergeCell ref="J444:L444"/>
    <mergeCell ref="D445:F445"/>
    <mergeCell ref="G445:I445"/>
    <mergeCell ref="T449:V449"/>
    <mergeCell ref="T450:V450"/>
    <mergeCell ref="D475:F475"/>
    <mergeCell ref="G475:I475"/>
    <mergeCell ref="J475:L475"/>
    <mergeCell ref="D476:F476"/>
    <mergeCell ref="G476:I476"/>
    <mergeCell ref="J476:L476"/>
    <mergeCell ref="D456:F456"/>
    <mergeCell ref="G456:I456"/>
    <mergeCell ref="J456:L456"/>
    <mergeCell ref="T451:V451"/>
    <mergeCell ref="D461:F461"/>
    <mergeCell ref="G461:I461"/>
    <mergeCell ref="J461:L461"/>
    <mergeCell ref="D462:F462"/>
    <mergeCell ref="G462:I462"/>
    <mergeCell ref="J462:L462"/>
    <mergeCell ref="D459:F459"/>
    <mergeCell ref="G459:I459"/>
    <mergeCell ref="J459:L459"/>
    <mergeCell ref="D460:F460"/>
    <mergeCell ref="G460:I460"/>
    <mergeCell ref="J460:L460"/>
    <mergeCell ref="T461:V461"/>
    <mergeCell ref="T462:V462"/>
    <mergeCell ref="T452:V452"/>
    <mergeCell ref="D440:F440"/>
    <mergeCell ref="G440:I440"/>
    <mergeCell ref="J440:L440"/>
    <mergeCell ref="D438:F438"/>
    <mergeCell ref="G438:I438"/>
    <mergeCell ref="J438:L438"/>
    <mergeCell ref="D439:F439"/>
    <mergeCell ref="G439:I439"/>
    <mergeCell ref="J439:L439"/>
    <mergeCell ref="T438:V438"/>
    <mergeCell ref="T439:V439"/>
    <mergeCell ref="T440:V440"/>
    <mergeCell ref="T441:V441"/>
    <mergeCell ref="D442:F442"/>
    <mergeCell ref="G442:I442"/>
    <mergeCell ref="J442:L442"/>
    <mergeCell ref="D443:F443"/>
    <mergeCell ref="G443:I443"/>
    <mergeCell ref="J443:L443"/>
    <mergeCell ref="D441:F441"/>
    <mergeCell ref="G441:I441"/>
    <mergeCell ref="J441:L441"/>
    <mergeCell ref="G451:I451"/>
    <mergeCell ref="J451:L451"/>
    <mergeCell ref="D452:F452"/>
    <mergeCell ref="G452:I452"/>
    <mergeCell ref="D446:F446"/>
    <mergeCell ref="G446:I446"/>
    <mergeCell ref="J446:L446"/>
    <mergeCell ref="D447:F447"/>
    <mergeCell ref="G447:I447"/>
    <mergeCell ref="D415:F415"/>
    <mergeCell ref="G415:I415"/>
    <mergeCell ref="J415:L415"/>
    <mergeCell ref="D414:F414"/>
    <mergeCell ref="G414:I414"/>
    <mergeCell ref="J414:L414"/>
    <mergeCell ref="D436:F436"/>
    <mergeCell ref="G436:I436"/>
    <mergeCell ref="J436:L436"/>
    <mergeCell ref="D437:F437"/>
    <mergeCell ref="G437:I437"/>
    <mergeCell ref="J437:L437"/>
    <mergeCell ref="D434:F434"/>
    <mergeCell ref="G434:I434"/>
    <mergeCell ref="J434:L434"/>
    <mergeCell ref="D435:F435"/>
    <mergeCell ref="G435:I435"/>
    <mergeCell ref="J435:L435"/>
    <mergeCell ref="D433:F433"/>
    <mergeCell ref="G433:I433"/>
    <mergeCell ref="J433:L433"/>
    <mergeCell ref="D426:F426"/>
    <mergeCell ref="G426:I426"/>
    <mergeCell ref="J426:L426"/>
    <mergeCell ref="D427:F427"/>
    <mergeCell ref="G427:I427"/>
    <mergeCell ref="J427:L427"/>
    <mergeCell ref="D428:F428"/>
    <mergeCell ref="G428:I428"/>
    <mergeCell ref="J428:L428"/>
    <mergeCell ref="D429:F429"/>
    <mergeCell ref="G429:I429"/>
    <mergeCell ref="D406:F406"/>
    <mergeCell ref="G406:I406"/>
    <mergeCell ref="J406:L406"/>
    <mergeCell ref="D403:F403"/>
    <mergeCell ref="G403:I403"/>
    <mergeCell ref="D413:F413"/>
    <mergeCell ref="G413:I413"/>
    <mergeCell ref="J413:L413"/>
    <mergeCell ref="D410:F410"/>
    <mergeCell ref="G410:I410"/>
    <mergeCell ref="J410:L410"/>
    <mergeCell ref="D411:F411"/>
    <mergeCell ref="G411:I411"/>
    <mergeCell ref="J411:L411"/>
    <mergeCell ref="D407:F407"/>
    <mergeCell ref="G407:I407"/>
    <mergeCell ref="J407:L407"/>
    <mergeCell ref="D408:F408"/>
    <mergeCell ref="G408:I408"/>
    <mergeCell ref="J408:L408"/>
    <mergeCell ref="D412:F412"/>
    <mergeCell ref="G412:I412"/>
    <mergeCell ref="J412:L412"/>
    <mergeCell ref="M383:P383"/>
    <mergeCell ref="T383:V383"/>
    <mergeCell ref="M384:P384"/>
    <mergeCell ref="T384:V384"/>
    <mergeCell ref="G405:I405"/>
    <mergeCell ref="J405:L405"/>
    <mergeCell ref="G398:I398"/>
    <mergeCell ref="J398:L398"/>
    <mergeCell ref="D401:F401"/>
    <mergeCell ref="G401:I401"/>
    <mergeCell ref="J401:L401"/>
    <mergeCell ref="J382:L382"/>
    <mergeCell ref="D385:F385"/>
    <mergeCell ref="G385:I385"/>
    <mergeCell ref="J385:L385"/>
    <mergeCell ref="D386:F386"/>
    <mergeCell ref="G386:I386"/>
    <mergeCell ref="J386:L386"/>
    <mergeCell ref="D387:F387"/>
    <mergeCell ref="G387:I387"/>
    <mergeCell ref="D394:F394"/>
    <mergeCell ref="G394:I394"/>
    <mergeCell ref="J394:L394"/>
    <mergeCell ref="M382:P382"/>
    <mergeCell ref="J387:L387"/>
    <mergeCell ref="M387:P387"/>
    <mergeCell ref="Q387:Q393"/>
    <mergeCell ref="T387:V387"/>
    <mergeCell ref="D388:F388"/>
    <mergeCell ref="T365:V365"/>
    <mergeCell ref="D366:F366"/>
    <mergeCell ref="G366:I366"/>
    <mergeCell ref="J366:L366"/>
    <mergeCell ref="D367:F367"/>
    <mergeCell ref="G367:I367"/>
    <mergeCell ref="J367:L367"/>
    <mergeCell ref="D368:F368"/>
    <mergeCell ref="G368:I368"/>
    <mergeCell ref="J368:L368"/>
    <mergeCell ref="D369:F369"/>
    <mergeCell ref="G369:I369"/>
    <mergeCell ref="J369:L369"/>
    <mergeCell ref="T366:V366"/>
    <mergeCell ref="T367:V367"/>
    <mergeCell ref="T368:V368"/>
    <mergeCell ref="T369:V369"/>
    <mergeCell ref="Q361:Q367"/>
    <mergeCell ref="M362:P362"/>
    <mergeCell ref="M363:P363"/>
    <mergeCell ref="M364:P364"/>
    <mergeCell ref="M365:P365"/>
    <mergeCell ref="M366:P366"/>
    <mergeCell ref="M367:P367"/>
    <mergeCell ref="M368:P368"/>
    <mergeCell ref="Q368:Q369"/>
    <mergeCell ref="D357:F357"/>
    <mergeCell ref="G357:I357"/>
    <mergeCell ref="J357:L357"/>
    <mergeCell ref="D362:F362"/>
    <mergeCell ref="G362:I362"/>
    <mergeCell ref="J362:L362"/>
    <mergeCell ref="D360:F360"/>
    <mergeCell ref="G360:I360"/>
    <mergeCell ref="J360:L360"/>
    <mergeCell ref="D361:F361"/>
    <mergeCell ref="G361:I361"/>
    <mergeCell ref="J361:L361"/>
    <mergeCell ref="D364:F364"/>
    <mergeCell ref="G364:I364"/>
    <mergeCell ref="J364:L364"/>
    <mergeCell ref="D365:F365"/>
    <mergeCell ref="G365:I365"/>
    <mergeCell ref="J365:L365"/>
    <mergeCell ref="D363:F363"/>
    <mergeCell ref="G363:I363"/>
    <mergeCell ref="J363:L363"/>
    <mergeCell ref="D359:F359"/>
    <mergeCell ref="G359:I359"/>
    <mergeCell ref="J359:L359"/>
    <mergeCell ref="D322:F322"/>
    <mergeCell ref="G322:I322"/>
    <mergeCell ref="J322:L322"/>
    <mergeCell ref="D319:F319"/>
    <mergeCell ref="G319:I319"/>
    <mergeCell ref="J319:L319"/>
    <mergeCell ref="D320:F320"/>
    <mergeCell ref="G320:I320"/>
    <mergeCell ref="J320:L320"/>
    <mergeCell ref="T319:V319"/>
    <mergeCell ref="T320:V320"/>
    <mergeCell ref="T321:V321"/>
    <mergeCell ref="T322:V322"/>
    <mergeCell ref="J337:L337"/>
    <mergeCell ref="T338:V338"/>
    <mergeCell ref="D350:F350"/>
    <mergeCell ref="G350:I350"/>
    <mergeCell ref="J350:L350"/>
    <mergeCell ref="D349:F349"/>
    <mergeCell ref="G349:I349"/>
    <mergeCell ref="J349:L349"/>
    <mergeCell ref="T349:V349"/>
    <mergeCell ref="T350:V350"/>
    <mergeCell ref="D332:F332"/>
    <mergeCell ref="G332:I332"/>
    <mergeCell ref="J332:L332"/>
    <mergeCell ref="D333:F333"/>
    <mergeCell ref="G333:I333"/>
    <mergeCell ref="J333:L333"/>
    <mergeCell ref="D338:F338"/>
    <mergeCell ref="G338:I338"/>
    <mergeCell ref="J296:L296"/>
    <mergeCell ref="D310:F310"/>
    <mergeCell ref="G310:I310"/>
    <mergeCell ref="J310:L310"/>
    <mergeCell ref="D307:F307"/>
    <mergeCell ref="G307:I307"/>
    <mergeCell ref="J307:L307"/>
    <mergeCell ref="D308:F308"/>
    <mergeCell ref="G308:I308"/>
    <mergeCell ref="J308:L308"/>
    <mergeCell ref="T296:V296"/>
    <mergeCell ref="T307:V307"/>
    <mergeCell ref="T308:V308"/>
    <mergeCell ref="D316:F316"/>
    <mergeCell ref="G316:I316"/>
    <mergeCell ref="J316:L316"/>
    <mergeCell ref="T297:V297"/>
    <mergeCell ref="D298:F298"/>
    <mergeCell ref="G298:I298"/>
    <mergeCell ref="J298:L298"/>
    <mergeCell ref="M298:P298"/>
    <mergeCell ref="T298:V298"/>
    <mergeCell ref="D299:F299"/>
    <mergeCell ref="G299:I299"/>
    <mergeCell ref="J299:L299"/>
    <mergeCell ref="M299:P299"/>
    <mergeCell ref="T299:V299"/>
    <mergeCell ref="D300:F300"/>
    <mergeCell ref="G300:I300"/>
    <mergeCell ref="J300:L300"/>
    <mergeCell ref="M300:P300"/>
    <mergeCell ref="D293:F293"/>
    <mergeCell ref="G293:I293"/>
    <mergeCell ref="J293:L293"/>
    <mergeCell ref="T291:V291"/>
    <mergeCell ref="T292:V292"/>
    <mergeCell ref="T293:V293"/>
    <mergeCell ref="D294:F294"/>
    <mergeCell ref="G294:I294"/>
    <mergeCell ref="J294:L294"/>
    <mergeCell ref="D292:F292"/>
    <mergeCell ref="G292:I292"/>
    <mergeCell ref="J292:L292"/>
    <mergeCell ref="D291:F291"/>
    <mergeCell ref="G291:I291"/>
    <mergeCell ref="J291:L291"/>
    <mergeCell ref="T290:V290"/>
    <mergeCell ref="D295:F295"/>
    <mergeCell ref="G295:I295"/>
    <mergeCell ref="J295:L295"/>
    <mergeCell ref="T294:V294"/>
    <mergeCell ref="T295:V295"/>
    <mergeCell ref="M293:P293"/>
    <mergeCell ref="Q293:Q299"/>
    <mergeCell ref="M294:P294"/>
    <mergeCell ref="M295:P295"/>
    <mergeCell ref="M296:P296"/>
    <mergeCell ref="D297:F297"/>
    <mergeCell ref="G297:I297"/>
    <mergeCell ref="J297:L297"/>
    <mergeCell ref="M297:P297"/>
    <mergeCell ref="D296:F296"/>
    <mergeCell ref="G296:I296"/>
    <mergeCell ref="J253:L253"/>
    <mergeCell ref="D254:F254"/>
    <mergeCell ref="G254:I254"/>
    <mergeCell ref="J254:L254"/>
    <mergeCell ref="J257:L257"/>
    <mergeCell ref="M257:P257"/>
    <mergeCell ref="J288:L288"/>
    <mergeCell ref="D289:F289"/>
    <mergeCell ref="G289:I289"/>
    <mergeCell ref="J289:L289"/>
    <mergeCell ref="T285:V285"/>
    <mergeCell ref="T286:V286"/>
    <mergeCell ref="T287:V287"/>
    <mergeCell ref="T288:V288"/>
    <mergeCell ref="T289:V289"/>
    <mergeCell ref="D290:F290"/>
    <mergeCell ref="G290:I290"/>
    <mergeCell ref="J290:L290"/>
    <mergeCell ref="T254:V254"/>
    <mergeCell ref="T265:V265"/>
    <mergeCell ref="T266:V266"/>
    <mergeCell ref="T267:V267"/>
    <mergeCell ref="T268:V268"/>
    <mergeCell ref="Q253:Q259"/>
    <mergeCell ref="M254:P254"/>
    <mergeCell ref="D255:F255"/>
    <mergeCell ref="G255:I255"/>
    <mergeCell ref="J255:L255"/>
    <mergeCell ref="M255:P255"/>
    <mergeCell ref="T255:V255"/>
    <mergeCell ref="D256:F256"/>
    <mergeCell ref="G256:I256"/>
    <mergeCell ref="T241:V241"/>
    <mergeCell ref="T242:V242"/>
    <mergeCell ref="T243:V243"/>
    <mergeCell ref="T244:V244"/>
    <mergeCell ref="D245:F245"/>
    <mergeCell ref="G245:I245"/>
    <mergeCell ref="J245:L245"/>
    <mergeCell ref="D247:F247"/>
    <mergeCell ref="G247:I247"/>
    <mergeCell ref="J247:L247"/>
    <mergeCell ref="D248:F248"/>
    <mergeCell ref="G248:I248"/>
    <mergeCell ref="J248:L248"/>
    <mergeCell ref="D249:F249"/>
    <mergeCell ref="G249:I249"/>
    <mergeCell ref="J249:L249"/>
    <mergeCell ref="T245:V245"/>
    <mergeCell ref="T246:V246"/>
    <mergeCell ref="T247:V247"/>
    <mergeCell ref="T248:V248"/>
    <mergeCell ref="T249:V249"/>
    <mergeCell ref="D246:F246"/>
    <mergeCell ref="G246:I246"/>
    <mergeCell ref="J246:L246"/>
    <mergeCell ref="J244:L244"/>
    <mergeCell ref="D210:F210"/>
    <mergeCell ref="G210:I210"/>
    <mergeCell ref="J210:L210"/>
    <mergeCell ref="D211:F211"/>
    <mergeCell ref="G211:I211"/>
    <mergeCell ref="J211:L211"/>
    <mergeCell ref="D223:F223"/>
    <mergeCell ref="G223:I223"/>
    <mergeCell ref="J223:L223"/>
    <mergeCell ref="D224:F224"/>
    <mergeCell ref="G224:I224"/>
    <mergeCell ref="J224:L224"/>
    <mergeCell ref="D212:F212"/>
    <mergeCell ref="G212:I212"/>
    <mergeCell ref="J212:L212"/>
    <mergeCell ref="T210:V210"/>
    <mergeCell ref="T211:V211"/>
    <mergeCell ref="T212:V212"/>
    <mergeCell ref="T224:V224"/>
    <mergeCell ref="D214:F214"/>
    <mergeCell ref="G214:I214"/>
    <mergeCell ref="J214:L214"/>
    <mergeCell ref="M214:P214"/>
    <mergeCell ref="T214:V214"/>
    <mergeCell ref="D215:F215"/>
    <mergeCell ref="G215:I215"/>
    <mergeCell ref="D213:F213"/>
    <mergeCell ref="G213:I213"/>
    <mergeCell ref="J213:L213"/>
    <mergeCell ref="M213:P213"/>
    <mergeCell ref="Q213:Q219"/>
    <mergeCell ref="T213:V213"/>
    <mergeCell ref="D206:F206"/>
    <mergeCell ref="G206:I206"/>
    <mergeCell ref="J206:L206"/>
    <mergeCell ref="D204:F204"/>
    <mergeCell ref="G204:I204"/>
    <mergeCell ref="J204:L204"/>
    <mergeCell ref="D205:F205"/>
    <mergeCell ref="G205:I205"/>
    <mergeCell ref="J205:L205"/>
    <mergeCell ref="D209:F209"/>
    <mergeCell ref="G209:I209"/>
    <mergeCell ref="J209:L209"/>
    <mergeCell ref="T204:V204"/>
    <mergeCell ref="T205:V205"/>
    <mergeCell ref="T206:V206"/>
    <mergeCell ref="T207:V207"/>
    <mergeCell ref="T208:V208"/>
    <mergeCell ref="T209:V209"/>
    <mergeCell ref="T198:V198"/>
    <mergeCell ref="T199:V199"/>
    <mergeCell ref="D202:F202"/>
    <mergeCell ref="G202:I202"/>
    <mergeCell ref="J202:L202"/>
    <mergeCell ref="D203:F203"/>
    <mergeCell ref="G203:I203"/>
    <mergeCell ref="J203:L203"/>
    <mergeCell ref="D200:F200"/>
    <mergeCell ref="G200:I200"/>
    <mergeCell ref="J200:L200"/>
    <mergeCell ref="D201:F201"/>
    <mergeCell ref="G201:I201"/>
    <mergeCell ref="J201:L201"/>
    <mergeCell ref="T200:V200"/>
    <mergeCell ref="T201:V201"/>
    <mergeCell ref="T202:V202"/>
    <mergeCell ref="T203:V203"/>
    <mergeCell ref="D199:F199"/>
    <mergeCell ref="G199:I199"/>
    <mergeCell ref="J199:L199"/>
    <mergeCell ref="D169:F169"/>
    <mergeCell ref="G169:I169"/>
    <mergeCell ref="J169:L169"/>
    <mergeCell ref="D170:F170"/>
    <mergeCell ref="G170:I170"/>
    <mergeCell ref="J170:L170"/>
    <mergeCell ref="T167:V167"/>
    <mergeCell ref="T168:V168"/>
    <mergeCell ref="T169:V169"/>
    <mergeCell ref="T170:V170"/>
    <mergeCell ref="D191:F191"/>
    <mergeCell ref="G191:I191"/>
    <mergeCell ref="J191:L191"/>
    <mergeCell ref="T191:V191"/>
    <mergeCell ref="D194:F194"/>
    <mergeCell ref="G194:I194"/>
    <mergeCell ref="J194:L194"/>
    <mergeCell ref="D192:F192"/>
    <mergeCell ref="G192:I192"/>
    <mergeCell ref="J192:L192"/>
    <mergeCell ref="D193:F193"/>
    <mergeCell ref="G193:I193"/>
    <mergeCell ref="J193:L193"/>
    <mergeCell ref="T192:V192"/>
    <mergeCell ref="T193:V193"/>
    <mergeCell ref="T194:V194"/>
    <mergeCell ref="J172:L172"/>
    <mergeCell ref="M172:P172"/>
    <mergeCell ref="T172:V172"/>
    <mergeCell ref="D173:F173"/>
    <mergeCell ref="G173:I173"/>
    <mergeCell ref="J173:L173"/>
    <mergeCell ref="D166:F166"/>
    <mergeCell ref="G166:I166"/>
    <mergeCell ref="J166:L166"/>
    <mergeCell ref="D163:F163"/>
    <mergeCell ref="G163:I163"/>
    <mergeCell ref="J163:L163"/>
    <mergeCell ref="D164:F164"/>
    <mergeCell ref="G164:I164"/>
    <mergeCell ref="J164:L164"/>
    <mergeCell ref="T163:V163"/>
    <mergeCell ref="T164:V164"/>
    <mergeCell ref="T165:V165"/>
    <mergeCell ref="T166:V166"/>
    <mergeCell ref="D167:F167"/>
    <mergeCell ref="G167:I167"/>
    <mergeCell ref="J167:L167"/>
    <mergeCell ref="D168:F168"/>
    <mergeCell ref="G168:I168"/>
    <mergeCell ref="J168:L168"/>
    <mergeCell ref="M166:P166"/>
    <mergeCell ref="Q166:Q172"/>
    <mergeCell ref="M167:P167"/>
    <mergeCell ref="M168:P168"/>
    <mergeCell ref="M169:P169"/>
    <mergeCell ref="M170:P170"/>
    <mergeCell ref="D171:F171"/>
    <mergeCell ref="G171:I171"/>
    <mergeCell ref="J171:L171"/>
    <mergeCell ref="M171:P171"/>
    <mergeCell ref="T171:V171"/>
    <mergeCell ref="D172:F172"/>
    <mergeCell ref="G172:I172"/>
    <mergeCell ref="D161:F161"/>
    <mergeCell ref="G161:I161"/>
    <mergeCell ref="J161:L161"/>
    <mergeCell ref="D162:F162"/>
    <mergeCell ref="G162:I162"/>
    <mergeCell ref="J162:L162"/>
    <mergeCell ref="D159:F159"/>
    <mergeCell ref="G159:I159"/>
    <mergeCell ref="J159:L159"/>
    <mergeCell ref="D160:F160"/>
    <mergeCell ref="G160:I160"/>
    <mergeCell ref="J160:L160"/>
    <mergeCell ref="T159:V159"/>
    <mergeCell ref="T160:V160"/>
    <mergeCell ref="T161:V161"/>
    <mergeCell ref="T162:V162"/>
    <mergeCell ref="D165:F165"/>
    <mergeCell ref="G165:I165"/>
    <mergeCell ref="J165:L165"/>
    <mergeCell ref="M159:P159"/>
    <mergeCell ref="Q159:Q165"/>
    <mergeCell ref="M160:P160"/>
    <mergeCell ref="M161:P161"/>
    <mergeCell ref="M162:P162"/>
    <mergeCell ref="M163:P163"/>
    <mergeCell ref="M164:P164"/>
    <mergeCell ref="M165:P165"/>
    <mergeCell ref="T151:V151"/>
    <mergeCell ref="T152:V152"/>
    <mergeCell ref="T153:V153"/>
    <mergeCell ref="T154:V154"/>
    <mergeCell ref="D157:F157"/>
    <mergeCell ref="G157:I157"/>
    <mergeCell ref="J157:L157"/>
    <mergeCell ref="D158:F158"/>
    <mergeCell ref="G158:I158"/>
    <mergeCell ref="J158:L158"/>
    <mergeCell ref="D155:F155"/>
    <mergeCell ref="G155:I155"/>
    <mergeCell ref="J155:L155"/>
    <mergeCell ref="D156:F156"/>
    <mergeCell ref="G156:I156"/>
    <mergeCell ref="J156:L156"/>
    <mergeCell ref="T155:V155"/>
    <mergeCell ref="T156:V156"/>
    <mergeCell ref="T157:V157"/>
    <mergeCell ref="T158:V158"/>
    <mergeCell ref="D153:F153"/>
    <mergeCell ref="G153:I153"/>
    <mergeCell ref="J153:L153"/>
    <mergeCell ref="D154:F154"/>
    <mergeCell ref="G154:I154"/>
    <mergeCell ref="M130:P130"/>
    <mergeCell ref="T130:V130"/>
    <mergeCell ref="D145:F145"/>
    <mergeCell ref="G145:I145"/>
    <mergeCell ref="J145:L145"/>
    <mergeCell ref="D146:F146"/>
    <mergeCell ref="G146:I146"/>
    <mergeCell ref="J146:L146"/>
    <mergeCell ref="D144:F144"/>
    <mergeCell ref="G144:I144"/>
    <mergeCell ref="J144:L144"/>
    <mergeCell ref="D149:F149"/>
    <mergeCell ref="G149:I149"/>
    <mergeCell ref="J149:L149"/>
    <mergeCell ref="D150:F150"/>
    <mergeCell ref="G150:I150"/>
    <mergeCell ref="J150:L150"/>
    <mergeCell ref="D147:F147"/>
    <mergeCell ref="G147:I147"/>
    <mergeCell ref="J147:L147"/>
    <mergeCell ref="D148:F148"/>
    <mergeCell ref="G148:I148"/>
    <mergeCell ref="J148:L148"/>
    <mergeCell ref="T144:V144"/>
    <mergeCell ref="T145:V145"/>
    <mergeCell ref="T146:V146"/>
    <mergeCell ref="T147:V147"/>
    <mergeCell ref="T148:V148"/>
    <mergeCell ref="T149:V149"/>
    <mergeCell ref="T150:V150"/>
    <mergeCell ref="D131:F131"/>
    <mergeCell ref="G131:I131"/>
    <mergeCell ref="J122:L122"/>
    <mergeCell ref="D123:F123"/>
    <mergeCell ref="G123:I123"/>
    <mergeCell ref="J123:L123"/>
    <mergeCell ref="T122:V122"/>
    <mergeCell ref="T123:V123"/>
    <mergeCell ref="T124:V124"/>
    <mergeCell ref="T125:V125"/>
    <mergeCell ref="D128:F128"/>
    <mergeCell ref="G128:I128"/>
    <mergeCell ref="J128:L128"/>
    <mergeCell ref="D126:F126"/>
    <mergeCell ref="G126:I126"/>
    <mergeCell ref="J126:L126"/>
    <mergeCell ref="D127:F127"/>
    <mergeCell ref="G127:I127"/>
    <mergeCell ref="J127:L127"/>
    <mergeCell ref="T126:V126"/>
    <mergeCell ref="T127:V127"/>
    <mergeCell ref="T128:V128"/>
    <mergeCell ref="M126:P126"/>
    <mergeCell ref="Q126:Q132"/>
    <mergeCell ref="M127:P127"/>
    <mergeCell ref="M128:P128"/>
    <mergeCell ref="D129:F129"/>
    <mergeCell ref="G129:I129"/>
    <mergeCell ref="J129:L129"/>
    <mergeCell ref="M129:P129"/>
    <mergeCell ref="T129:V129"/>
    <mergeCell ref="D130:F130"/>
    <mergeCell ref="G130:I130"/>
    <mergeCell ref="J130:L130"/>
    <mergeCell ref="D120:F120"/>
    <mergeCell ref="G120:I120"/>
    <mergeCell ref="J120:L120"/>
    <mergeCell ref="D121:F121"/>
    <mergeCell ref="G121:I121"/>
    <mergeCell ref="J121:L121"/>
    <mergeCell ref="D118:F118"/>
    <mergeCell ref="G118:I118"/>
    <mergeCell ref="J118:L118"/>
    <mergeCell ref="D119:F119"/>
    <mergeCell ref="G119:I119"/>
    <mergeCell ref="J119:L119"/>
    <mergeCell ref="T118:V118"/>
    <mergeCell ref="T119:V119"/>
    <mergeCell ref="T120:V120"/>
    <mergeCell ref="T121:V121"/>
    <mergeCell ref="M119:P119"/>
    <mergeCell ref="Q119:Q125"/>
    <mergeCell ref="M120:P120"/>
    <mergeCell ref="M121:P121"/>
    <mergeCell ref="M122:P122"/>
    <mergeCell ref="M123:P123"/>
    <mergeCell ref="M124:P124"/>
    <mergeCell ref="M125:P125"/>
    <mergeCell ref="D124:F124"/>
    <mergeCell ref="G124:I124"/>
    <mergeCell ref="J124:L124"/>
    <mergeCell ref="D125:F125"/>
    <mergeCell ref="G125:I125"/>
    <mergeCell ref="J125:L125"/>
    <mergeCell ref="D122:F122"/>
    <mergeCell ref="G122:I122"/>
    <mergeCell ref="M117:P117"/>
    <mergeCell ref="M118:P118"/>
    <mergeCell ref="D116:F116"/>
    <mergeCell ref="G116:I116"/>
    <mergeCell ref="J116:L116"/>
    <mergeCell ref="D117:F117"/>
    <mergeCell ref="G117:I117"/>
    <mergeCell ref="J117:L117"/>
    <mergeCell ref="D114:F114"/>
    <mergeCell ref="G114:I114"/>
    <mergeCell ref="J114:L114"/>
    <mergeCell ref="D115:F115"/>
    <mergeCell ref="G115:I115"/>
    <mergeCell ref="J115:L115"/>
    <mergeCell ref="T114:V114"/>
    <mergeCell ref="T115:V115"/>
    <mergeCell ref="T116:V116"/>
    <mergeCell ref="T117:V117"/>
    <mergeCell ref="D106:F106"/>
    <mergeCell ref="G106:I106"/>
    <mergeCell ref="J106:L106"/>
    <mergeCell ref="D107:F107"/>
    <mergeCell ref="G107:I107"/>
    <mergeCell ref="J107:L107"/>
    <mergeCell ref="T106:V106"/>
    <mergeCell ref="T107:V107"/>
    <mergeCell ref="T108:V108"/>
    <mergeCell ref="T109:V109"/>
    <mergeCell ref="D112:F112"/>
    <mergeCell ref="G112:I112"/>
    <mergeCell ref="J112:L112"/>
    <mergeCell ref="D113:F113"/>
    <mergeCell ref="G113:I113"/>
    <mergeCell ref="J113:L113"/>
    <mergeCell ref="D110:F110"/>
    <mergeCell ref="G110:I110"/>
    <mergeCell ref="J110:L110"/>
    <mergeCell ref="D111:F111"/>
    <mergeCell ref="G111:I111"/>
    <mergeCell ref="J111:L111"/>
    <mergeCell ref="T110:V110"/>
    <mergeCell ref="T111:V111"/>
    <mergeCell ref="T112:V112"/>
    <mergeCell ref="T113:V113"/>
    <mergeCell ref="M112:P112"/>
    <mergeCell ref="Q112:Q118"/>
    <mergeCell ref="M113:P113"/>
    <mergeCell ref="M114:P114"/>
    <mergeCell ref="M115:P115"/>
    <mergeCell ref="M116:P116"/>
    <mergeCell ref="T101:V101"/>
    <mergeCell ref="D104:F104"/>
    <mergeCell ref="G104:I104"/>
    <mergeCell ref="J104:L104"/>
    <mergeCell ref="D105:F105"/>
    <mergeCell ref="G105:I105"/>
    <mergeCell ref="J105:L105"/>
    <mergeCell ref="D102:F102"/>
    <mergeCell ref="G102:I102"/>
    <mergeCell ref="J102:L102"/>
    <mergeCell ref="D103:F103"/>
    <mergeCell ref="G103:I103"/>
    <mergeCell ref="J103:L103"/>
    <mergeCell ref="T102:V102"/>
    <mergeCell ref="T103:V103"/>
    <mergeCell ref="T104:V104"/>
    <mergeCell ref="T105:V105"/>
    <mergeCell ref="D81:F81"/>
    <mergeCell ref="G81:I81"/>
    <mergeCell ref="J81:L81"/>
    <mergeCell ref="T81:V81"/>
    <mergeCell ref="T97:V97"/>
    <mergeCell ref="D100:F100"/>
    <mergeCell ref="G100:I100"/>
    <mergeCell ref="J100:L100"/>
    <mergeCell ref="D82:F82"/>
    <mergeCell ref="G82:I82"/>
    <mergeCell ref="J82:L82"/>
    <mergeCell ref="T82:V82"/>
    <mergeCell ref="D83:F83"/>
    <mergeCell ref="G83:I83"/>
    <mergeCell ref="J83:L83"/>
    <mergeCell ref="T83:V83"/>
    <mergeCell ref="D84:F84"/>
    <mergeCell ref="G84:I84"/>
    <mergeCell ref="J84:L84"/>
    <mergeCell ref="D98:F98"/>
    <mergeCell ref="G98:I98"/>
    <mergeCell ref="J98:L98"/>
    <mergeCell ref="D99:F99"/>
    <mergeCell ref="G99:I99"/>
    <mergeCell ref="J99:L99"/>
    <mergeCell ref="T98:V98"/>
    <mergeCell ref="T99:V99"/>
    <mergeCell ref="T100:V100"/>
    <mergeCell ref="M81:P81"/>
    <mergeCell ref="M82:P82"/>
    <mergeCell ref="M83:P83"/>
    <mergeCell ref="M84:P84"/>
    <mergeCell ref="T73:V73"/>
    <mergeCell ref="T74:V74"/>
    <mergeCell ref="T75:V75"/>
    <mergeCell ref="T76:V76"/>
    <mergeCell ref="D79:F79"/>
    <mergeCell ref="G79:I79"/>
    <mergeCell ref="J79:L79"/>
    <mergeCell ref="D80:F80"/>
    <mergeCell ref="G80:I80"/>
    <mergeCell ref="J80:L80"/>
    <mergeCell ref="D77:F77"/>
    <mergeCell ref="G77:I77"/>
    <mergeCell ref="J77:L77"/>
    <mergeCell ref="D78:F78"/>
    <mergeCell ref="G78:I78"/>
    <mergeCell ref="J78:L78"/>
    <mergeCell ref="T77:V77"/>
    <mergeCell ref="T78:V78"/>
    <mergeCell ref="T79:V79"/>
    <mergeCell ref="T80:V80"/>
    <mergeCell ref="M78:P78"/>
    <mergeCell ref="M79:P79"/>
    <mergeCell ref="M80:P80"/>
    <mergeCell ref="M73:P73"/>
    <mergeCell ref="M74:P74"/>
    <mergeCell ref="M75:P75"/>
    <mergeCell ref="M76:P76"/>
    <mergeCell ref="M77:P77"/>
    <mergeCell ref="D75:F75"/>
    <mergeCell ref="G75:I75"/>
    <mergeCell ref="J75:L75"/>
    <mergeCell ref="D76:F76"/>
    <mergeCell ref="G76:I76"/>
    <mergeCell ref="J76:L76"/>
    <mergeCell ref="D73:F73"/>
    <mergeCell ref="G73:I73"/>
    <mergeCell ref="J73:L73"/>
    <mergeCell ref="D74:F74"/>
    <mergeCell ref="G74:I74"/>
    <mergeCell ref="J74:L74"/>
    <mergeCell ref="D72:F72"/>
    <mergeCell ref="G72:I72"/>
    <mergeCell ref="J72:L72"/>
    <mergeCell ref="D69:F69"/>
    <mergeCell ref="G69:I69"/>
    <mergeCell ref="J69:L69"/>
    <mergeCell ref="D70:F70"/>
    <mergeCell ref="G70:I70"/>
    <mergeCell ref="J70:L70"/>
    <mergeCell ref="T69:V69"/>
    <mergeCell ref="T70:V70"/>
    <mergeCell ref="T71:V71"/>
    <mergeCell ref="T72:V72"/>
    <mergeCell ref="M69:P69"/>
    <mergeCell ref="M70:P70"/>
    <mergeCell ref="M71:P71"/>
    <mergeCell ref="M72:P72"/>
    <mergeCell ref="D68:F68"/>
    <mergeCell ref="G68:I68"/>
    <mergeCell ref="J68:L68"/>
    <mergeCell ref="D65:F65"/>
    <mergeCell ref="G65:I65"/>
    <mergeCell ref="J65:L65"/>
    <mergeCell ref="D66:F66"/>
    <mergeCell ref="G66:I66"/>
    <mergeCell ref="J66:L66"/>
    <mergeCell ref="T65:V65"/>
    <mergeCell ref="T66:V66"/>
    <mergeCell ref="T67:V67"/>
    <mergeCell ref="T68:V68"/>
    <mergeCell ref="M67:P67"/>
    <mergeCell ref="M68:P68"/>
    <mergeCell ref="D71:F71"/>
    <mergeCell ref="G71:I71"/>
    <mergeCell ref="J71:L71"/>
    <mergeCell ref="D64:F64"/>
    <mergeCell ref="G64:I64"/>
    <mergeCell ref="J64:L64"/>
    <mergeCell ref="D61:F61"/>
    <mergeCell ref="G61:I61"/>
    <mergeCell ref="J61:L61"/>
    <mergeCell ref="D62:F62"/>
    <mergeCell ref="G62:I62"/>
    <mergeCell ref="J62:L62"/>
    <mergeCell ref="T61:V61"/>
    <mergeCell ref="T62:V62"/>
    <mergeCell ref="T63:V63"/>
    <mergeCell ref="T64:V64"/>
    <mergeCell ref="M64:P64"/>
    <mergeCell ref="M65:P65"/>
    <mergeCell ref="M66:P66"/>
    <mergeCell ref="D67:F67"/>
    <mergeCell ref="G67:I67"/>
    <mergeCell ref="J67:L67"/>
    <mergeCell ref="D59:F59"/>
    <mergeCell ref="G59:I59"/>
    <mergeCell ref="J59:L59"/>
    <mergeCell ref="D60:F60"/>
    <mergeCell ref="G60:I60"/>
    <mergeCell ref="J60:L60"/>
    <mergeCell ref="D57:F57"/>
    <mergeCell ref="G57:I57"/>
    <mergeCell ref="J57:L57"/>
    <mergeCell ref="D58:F58"/>
    <mergeCell ref="G58:I58"/>
    <mergeCell ref="J58:L58"/>
    <mergeCell ref="T57:V57"/>
    <mergeCell ref="T58:V58"/>
    <mergeCell ref="T59:V59"/>
    <mergeCell ref="T60:V60"/>
    <mergeCell ref="G63:I63"/>
    <mergeCell ref="J63:L63"/>
    <mergeCell ref="M34:P34"/>
    <mergeCell ref="M35:P35"/>
    <mergeCell ref="M36:P36"/>
    <mergeCell ref="D37:F37"/>
    <mergeCell ref="G37:I37"/>
    <mergeCell ref="J38:L38"/>
    <mergeCell ref="T37:V37"/>
    <mergeCell ref="D34:F34"/>
    <mergeCell ref="G34:I34"/>
    <mergeCell ref="J35:L35"/>
    <mergeCell ref="T34:V34"/>
    <mergeCell ref="D35:F35"/>
    <mergeCell ref="G35:I35"/>
    <mergeCell ref="J36:L36"/>
    <mergeCell ref="T35:V35"/>
    <mergeCell ref="D40:F40"/>
    <mergeCell ref="G40:I40"/>
    <mergeCell ref="T40:V40"/>
    <mergeCell ref="D38:F38"/>
    <mergeCell ref="G38:I38"/>
    <mergeCell ref="J39:L39"/>
    <mergeCell ref="T38:V38"/>
    <mergeCell ref="D39:F39"/>
    <mergeCell ref="G39:I39"/>
    <mergeCell ref="J40:L40"/>
    <mergeCell ref="T39:V39"/>
    <mergeCell ref="Q38:Q40"/>
    <mergeCell ref="D26:F26"/>
    <mergeCell ref="G26:I26"/>
    <mergeCell ref="J27:L27"/>
    <mergeCell ref="T26:V26"/>
    <mergeCell ref="D27:F27"/>
    <mergeCell ref="G27:I27"/>
    <mergeCell ref="J28:L28"/>
    <mergeCell ref="T27:V27"/>
    <mergeCell ref="D32:F32"/>
    <mergeCell ref="G32:I32"/>
    <mergeCell ref="J33:L33"/>
    <mergeCell ref="T32:V32"/>
    <mergeCell ref="Q31:Q37"/>
    <mergeCell ref="M29:P29"/>
    <mergeCell ref="M30:P30"/>
    <mergeCell ref="M31:P31"/>
    <mergeCell ref="M32:P32"/>
    <mergeCell ref="D33:F33"/>
    <mergeCell ref="G33:I33"/>
    <mergeCell ref="J34:L34"/>
    <mergeCell ref="T33:V33"/>
    <mergeCell ref="D30:F30"/>
    <mergeCell ref="G30:I30"/>
    <mergeCell ref="J31:L31"/>
    <mergeCell ref="T30:V30"/>
    <mergeCell ref="D31:F31"/>
    <mergeCell ref="G31:I31"/>
    <mergeCell ref="J32:L32"/>
    <mergeCell ref="D36:F36"/>
    <mergeCell ref="G36:I36"/>
    <mergeCell ref="T36:V36"/>
    <mergeCell ref="M33:P33"/>
    <mergeCell ref="B3:Q3"/>
    <mergeCell ref="D12:F12"/>
    <mergeCell ref="G12:I12"/>
    <mergeCell ref="J13:L13"/>
    <mergeCell ref="T12:V12"/>
    <mergeCell ref="Q10:Q16"/>
    <mergeCell ref="D13:F13"/>
    <mergeCell ref="G13:I13"/>
    <mergeCell ref="J14:L14"/>
    <mergeCell ref="T13:V13"/>
    <mergeCell ref="D10:F10"/>
    <mergeCell ref="G10:I10"/>
    <mergeCell ref="J11:L11"/>
    <mergeCell ref="T10:V10"/>
    <mergeCell ref="D11:F11"/>
    <mergeCell ref="G11:I11"/>
    <mergeCell ref="J12:L12"/>
    <mergeCell ref="T11:V11"/>
    <mergeCell ref="D16:F16"/>
    <mergeCell ref="G16:I16"/>
    <mergeCell ref="T16:V16"/>
    <mergeCell ref="D14:F14"/>
    <mergeCell ref="G14:I14"/>
    <mergeCell ref="J15:L15"/>
    <mergeCell ref="T14:V14"/>
    <mergeCell ref="D15:F15"/>
    <mergeCell ref="G15:I15"/>
    <mergeCell ref="J16:L16"/>
    <mergeCell ref="T15:V15"/>
    <mergeCell ref="D9:F9"/>
    <mergeCell ref="G9:I9"/>
    <mergeCell ref="J9:L9"/>
    <mergeCell ref="J226:L226"/>
    <mergeCell ref="D207:F207"/>
    <mergeCell ref="G207:I207"/>
    <mergeCell ref="J207:L207"/>
    <mergeCell ref="D208:F208"/>
    <mergeCell ref="G208:I208"/>
    <mergeCell ref="J208:L208"/>
    <mergeCell ref="D181:F181"/>
    <mergeCell ref="G181:I181"/>
    <mergeCell ref="J181:L181"/>
    <mergeCell ref="J10:L10"/>
    <mergeCell ref="B5:C5"/>
    <mergeCell ref="B6:C6"/>
    <mergeCell ref="B8:C8"/>
    <mergeCell ref="M8:N8"/>
    <mergeCell ref="O8:Q8"/>
    <mergeCell ref="D5:Q5"/>
    <mergeCell ref="D6:Q6"/>
    <mergeCell ref="D17:F17"/>
    <mergeCell ref="G17:I17"/>
    <mergeCell ref="J18:L18"/>
    <mergeCell ref="D20:F20"/>
    <mergeCell ref="G20:I20"/>
    <mergeCell ref="J21:L21"/>
    <mergeCell ref="Q17:Q23"/>
    <mergeCell ref="D21:F21"/>
    <mergeCell ref="G21:I21"/>
    <mergeCell ref="J22:L22"/>
    <mergeCell ref="D18:F18"/>
    <mergeCell ref="G18:I18"/>
    <mergeCell ref="J19:L19"/>
    <mergeCell ref="D19:F19"/>
    <mergeCell ref="D227:F227"/>
    <mergeCell ref="G227:I227"/>
    <mergeCell ref="J227:L227"/>
    <mergeCell ref="D228:F228"/>
    <mergeCell ref="G228:I228"/>
    <mergeCell ref="J228:L228"/>
    <mergeCell ref="D239:F239"/>
    <mergeCell ref="G239:I239"/>
    <mergeCell ref="J239:L239"/>
    <mergeCell ref="D240:F240"/>
    <mergeCell ref="G240:I240"/>
    <mergeCell ref="J240:L240"/>
    <mergeCell ref="D238:F238"/>
    <mergeCell ref="G238:I238"/>
    <mergeCell ref="J238:L238"/>
    <mergeCell ref="D243:F243"/>
    <mergeCell ref="G243:I243"/>
    <mergeCell ref="D241:F241"/>
    <mergeCell ref="G241:I241"/>
    <mergeCell ref="J241:L241"/>
    <mergeCell ref="D242:F242"/>
    <mergeCell ref="G242:I242"/>
    <mergeCell ref="J242:L242"/>
    <mergeCell ref="D314:F314"/>
    <mergeCell ref="G314:I314"/>
    <mergeCell ref="J314:L314"/>
    <mergeCell ref="D317:F317"/>
    <mergeCell ref="G317:I317"/>
    <mergeCell ref="J317:L317"/>
    <mergeCell ref="D318:F318"/>
    <mergeCell ref="G318:I318"/>
    <mergeCell ref="J318:L318"/>
    <mergeCell ref="D315:F315"/>
    <mergeCell ref="G315:I315"/>
    <mergeCell ref="J315:L315"/>
    <mergeCell ref="D321:F321"/>
    <mergeCell ref="G321:I321"/>
    <mergeCell ref="J321:L321"/>
    <mergeCell ref="T250:V250"/>
    <mergeCell ref="T251:V251"/>
    <mergeCell ref="T269:V269"/>
    <mergeCell ref="T270:V270"/>
    <mergeCell ref="T271:V271"/>
    <mergeCell ref="T272:V272"/>
    <mergeCell ref="D273:F273"/>
    <mergeCell ref="G273:I273"/>
    <mergeCell ref="J273:L273"/>
    <mergeCell ref="D270:F270"/>
    <mergeCell ref="G270:I270"/>
    <mergeCell ref="J270:L270"/>
    <mergeCell ref="D271:F271"/>
    <mergeCell ref="G271:I271"/>
    <mergeCell ref="J271:L271"/>
    <mergeCell ref="T273:V273"/>
    <mergeCell ref="G253:I253"/>
    <mergeCell ref="D334:F334"/>
    <mergeCell ref="G334:I334"/>
    <mergeCell ref="J334:L334"/>
    <mergeCell ref="D335:F335"/>
    <mergeCell ref="G335:I335"/>
    <mergeCell ref="J335:L335"/>
    <mergeCell ref="D351:F351"/>
    <mergeCell ref="G351:I351"/>
    <mergeCell ref="J351:L351"/>
    <mergeCell ref="D354:F354"/>
    <mergeCell ref="G354:I354"/>
    <mergeCell ref="J354:L354"/>
    <mergeCell ref="D355:F355"/>
    <mergeCell ref="G355:I355"/>
    <mergeCell ref="J355:L355"/>
    <mergeCell ref="D352:F352"/>
    <mergeCell ref="G352:I352"/>
    <mergeCell ref="D336:F336"/>
    <mergeCell ref="G336:I336"/>
    <mergeCell ref="J336:L336"/>
    <mergeCell ref="D337:F337"/>
    <mergeCell ref="G337:I337"/>
    <mergeCell ref="J338:L338"/>
    <mergeCell ref="D343:F343"/>
    <mergeCell ref="G343:I343"/>
    <mergeCell ref="J343:L343"/>
    <mergeCell ref="D347:F347"/>
    <mergeCell ref="G347:I347"/>
    <mergeCell ref="J347:L347"/>
    <mergeCell ref="G409:I409"/>
    <mergeCell ref="T393:V393"/>
    <mergeCell ref="T394:V394"/>
    <mergeCell ref="G404:I404"/>
    <mergeCell ref="J404:L404"/>
    <mergeCell ref="D405:F405"/>
    <mergeCell ref="D402:F402"/>
    <mergeCell ref="G402:I402"/>
    <mergeCell ref="J402:L402"/>
    <mergeCell ref="D398:F398"/>
    <mergeCell ref="M394:P394"/>
    <mergeCell ref="B378:C378"/>
    <mergeCell ref="D383:F383"/>
    <mergeCell ref="G383:I383"/>
    <mergeCell ref="J383:L383"/>
    <mergeCell ref="D384:F384"/>
    <mergeCell ref="G384:I384"/>
    <mergeCell ref="J384:L384"/>
    <mergeCell ref="D381:F381"/>
    <mergeCell ref="G381:I381"/>
    <mergeCell ref="J381:L381"/>
    <mergeCell ref="D382:F382"/>
    <mergeCell ref="G382:I382"/>
    <mergeCell ref="D396:F396"/>
    <mergeCell ref="G396:I396"/>
    <mergeCell ref="J396:L396"/>
    <mergeCell ref="D393:F393"/>
    <mergeCell ref="G393:I393"/>
    <mergeCell ref="J393:L393"/>
    <mergeCell ref="T380:V380"/>
    <mergeCell ref="T395:V395"/>
    <mergeCell ref="T396:V396"/>
    <mergeCell ref="J447:L447"/>
    <mergeCell ref="J452:L452"/>
    <mergeCell ref="D457:F457"/>
    <mergeCell ref="G457:I457"/>
    <mergeCell ref="J457:L457"/>
    <mergeCell ref="D458:F458"/>
    <mergeCell ref="G458:I458"/>
    <mergeCell ref="J458:L458"/>
    <mergeCell ref="D455:F455"/>
    <mergeCell ref="G455:I455"/>
    <mergeCell ref="J455:L455"/>
    <mergeCell ref="D453:F453"/>
    <mergeCell ref="G453:I453"/>
    <mergeCell ref="J453:L453"/>
    <mergeCell ref="D454:F454"/>
    <mergeCell ref="G454:I454"/>
    <mergeCell ref="J454:L454"/>
    <mergeCell ref="D451:F451"/>
    <mergeCell ref="D449:F449"/>
    <mergeCell ref="G449:I449"/>
    <mergeCell ref="J449:L449"/>
    <mergeCell ref="D450:F450"/>
    <mergeCell ref="G450:I450"/>
    <mergeCell ref="J450:L450"/>
    <mergeCell ref="D448:F448"/>
    <mergeCell ref="G448:I448"/>
    <mergeCell ref="J448:L448"/>
    <mergeCell ref="D483:F483"/>
    <mergeCell ref="G483:I483"/>
    <mergeCell ref="J483:L483"/>
    <mergeCell ref="D484:F484"/>
    <mergeCell ref="G484:I484"/>
    <mergeCell ref="J484:L484"/>
    <mergeCell ref="D485:F485"/>
    <mergeCell ref="G485:I485"/>
    <mergeCell ref="J485:L485"/>
    <mergeCell ref="D486:F486"/>
    <mergeCell ref="G486:I486"/>
    <mergeCell ref="J486:L486"/>
    <mergeCell ref="T483:V483"/>
    <mergeCell ref="T484:V484"/>
    <mergeCell ref="T485:V485"/>
    <mergeCell ref="T486:V486"/>
    <mergeCell ref="D480:F480"/>
    <mergeCell ref="G480:I480"/>
    <mergeCell ref="J480:L480"/>
    <mergeCell ref="D481:F481"/>
    <mergeCell ref="G481:I481"/>
    <mergeCell ref="J481:L481"/>
    <mergeCell ref="D482:F482"/>
    <mergeCell ref="G482:I482"/>
    <mergeCell ref="J482:L482"/>
    <mergeCell ref="T480:V480"/>
    <mergeCell ref="T481:V481"/>
    <mergeCell ref="T482:V482"/>
    <mergeCell ref="M481:P481"/>
    <mergeCell ref="T491:V491"/>
    <mergeCell ref="T492:V492"/>
    <mergeCell ref="T493:V493"/>
    <mergeCell ref="T494:V494"/>
    <mergeCell ref="D487:F487"/>
    <mergeCell ref="G487:I487"/>
    <mergeCell ref="J487:L487"/>
    <mergeCell ref="D488:F488"/>
    <mergeCell ref="G488:I488"/>
    <mergeCell ref="J488:L488"/>
    <mergeCell ref="D489:F489"/>
    <mergeCell ref="G489:I489"/>
    <mergeCell ref="J489:L489"/>
    <mergeCell ref="D490:F490"/>
    <mergeCell ref="G490:I490"/>
    <mergeCell ref="J490:L490"/>
    <mergeCell ref="T487:V487"/>
    <mergeCell ref="T488:V488"/>
    <mergeCell ref="T489:V489"/>
    <mergeCell ref="T490:V490"/>
    <mergeCell ref="Q481:Q487"/>
    <mergeCell ref="M482:P482"/>
    <mergeCell ref="M483:P483"/>
    <mergeCell ref="M484:P484"/>
    <mergeCell ref="M485:P485"/>
    <mergeCell ref="M486:P486"/>
    <mergeCell ref="M487:P487"/>
    <mergeCell ref="M488:P488"/>
    <mergeCell ref="Q488:Q494"/>
    <mergeCell ref="M489:P489"/>
    <mergeCell ref="M490:P490"/>
    <mergeCell ref="M491:P491"/>
    <mergeCell ref="D495:F495"/>
    <mergeCell ref="G495:I495"/>
    <mergeCell ref="J495:L495"/>
    <mergeCell ref="D496:F496"/>
    <mergeCell ref="G496:I496"/>
    <mergeCell ref="J496:L496"/>
    <mergeCell ref="D497:F497"/>
    <mergeCell ref="G497:I497"/>
    <mergeCell ref="J497:L497"/>
    <mergeCell ref="D498:F498"/>
    <mergeCell ref="G498:I498"/>
    <mergeCell ref="J498:L498"/>
    <mergeCell ref="D499:F499"/>
    <mergeCell ref="G499:I499"/>
    <mergeCell ref="J499:L499"/>
    <mergeCell ref="D491:F491"/>
    <mergeCell ref="G491:I491"/>
    <mergeCell ref="J491:L491"/>
    <mergeCell ref="D492:F492"/>
    <mergeCell ref="G492:I492"/>
    <mergeCell ref="J492:L492"/>
    <mergeCell ref="D493:F493"/>
    <mergeCell ref="G493:I493"/>
    <mergeCell ref="J493:L493"/>
    <mergeCell ref="D494:F494"/>
    <mergeCell ref="G494:I494"/>
    <mergeCell ref="J494:L494"/>
    <mergeCell ref="D500:F500"/>
    <mergeCell ref="G500:I500"/>
    <mergeCell ref="J500:L500"/>
    <mergeCell ref="D501:F501"/>
    <mergeCell ref="G501:I501"/>
    <mergeCell ref="J501:L501"/>
    <mergeCell ref="D506:F506"/>
    <mergeCell ref="G506:I506"/>
    <mergeCell ref="J506:L506"/>
    <mergeCell ref="D502:F502"/>
    <mergeCell ref="G502:I502"/>
    <mergeCell ref="J502:L502"/>
    <mergeCell ref="D503:F503"/>
    <mergeCell ref="G503:I503"/>
    <mergeCell ref="J503:L503"/>
    <mergeCell ref="D504:F504"/>
    <mergeCell ref="G504:I504"/>
    <mergeCell ref="J504:L504"/>
    <mergeCell ref="D505:F505"/>
    <mergeCell ref="G505:I505"/>
    <mergeCell ref="J505:L505"/>
    <mergeCell ref="B49:C49"/>
    <mergeCell ref="M49:N49"/>
    <mergeCell ref="O49:Q49"/>
    <mergeCell ref="T51:V51"/>
    <mergeCell ref="T52:V52"/>
    <mergeCell ref="T53:V53"/>
    <mergeCell ref="T54:V54"/>
    <mergeCell ref="T55:V55"/>
    <mergeCell ref="T56:V56"/>
    <mergeCell ref="D51:F51"/>
    <mergeCell ref="G51:I51"/>
    <mergeCell ref="J51:L51"/>
    <mergeCell ref="D52:F52"/>
    <mergeCell ref="G52:I52"/>
    <mergeCell ref="J52:L52"/>
    <mergeCell ref="D55:F55"/>
    <mergeCell ref="G55:I55"/>
    <mergeCell ref="J55:L55"/>
    <mergeCell ref="D56:F56"/>
    <mergeCell ref="G56:I56"/>
    <mergeCell ref="J56:L56"/>
    <mergeCell ref="D53:F53"/>
    <mergeCell ref="G53:I53"/>
    <mergeCell ref="J53:L53"/>
    <mergeCell ref="D54:F54"/>
    <mergeCell ref="G54:I54"/>
    <mergeCell ref="J54:L54"/>
    <mergeCell ref="M51:P51"/>
    <mergeCell ref="M52:P52"/>
    <mergeCell ref="M53:P53"/>
    <mergeCell ref="M54:P54"/>
    <mergeCell ref="M55:P55"/>
    <mergeCell ref="T252:V252"/>
    <mergeCell ref="T253:V253"/>
    <mergeCell ref="M227:P227"/>
    <mergeCell ref="Q227:Q228"/>
    <mergeCell ref="M228:P228"/>
    <mergeCell ref="M253:P253"/>
    <mergeCell ref="T181:V181"/>
    <mergeCell ref="T223:V223"/>
    <mergeCell ref="M206:P206"/>
    <mergeCell ref="Q206:Q212"/>
    <mergeCell ref="M207:P207"/>
    <mergeCell ref="M208:P208"/>
    <mergeCell ref="M209:P209"/>
    <mergeCell ref="M210:P210"/>
    <mergeCell ref="M211:P211"/>
    <mergeCell ref="M212:P212"/>
    <mergeCell ref="T195:V195"/>
    <mergeCell ref="M199:P199"/>
    <mergeCell ref="Q199:Q205"/>
    <mergeCell ref="M200:P200"/>
    <mergeCell ref="M201:P201"/>
    <mergeCell ref="M202:P202"/>
    <mergeCell ref="M203:P203"/>
    <mergeCell ref="M204:P204"/>
    <mergeCell ref="M205:P205"/>
    <mergeCell ref="T238:V238"/>
    <mergeCell ref="T239:V239"/>
    <mergeCell ref="T240:V240"/>
    <mergeCell ref="T227:V227"/>
    <mergeCell ref="T228:V228"/>
    <mergeCell ref="T196:V196"/>
    <mergeCell ref="T197:V197"/>
    <mergeCell ref="J256:L256"/>
    <mergeCell ref="M256:P256"/>
    <mergeCell ref="T256:V256"/>
    <mergeCell ref="D257:F257"/>
    <mergeCell ref="G257:I257"/>
    <mergeCell ref="D265:F265"/>
    <mergeCell ref="G265:I265"/>
    <mergeCell ref="J265:L265"/>
    <mergeCell ref="D268:F268"/>
    <mergeCell ref="G268:I268"/>
    <mergeCell ref="J268:L268"/>
    <mergeCell ref="D266:F266"/>
    <mergeCell ref="G266:I266"/>
    <mergeCell ref="J266:L266"/>
    <mergeCell ref="D267:F267"/>
    <mergeCell ref="G267:I267"/>
    <mergeCell ref="J267:L267"/>
    <mergeCell ref="T257:V257"/>
    <mergeCell ref="D258:F258"/>
    <mergeCell ref="G258:I258"/>
    <mergeCell ref="J258:L258"/>
    <mergeCell ref="M258:P258"/>
    <mergeCell ref="T258:V258"/>
    <mergeCell ref="D259:F259"/>
    <mergeCell ref="G259:I259"/>
    <mergeCell ref="J259:L259"/>
    <mergeCell ref="M259:P259"/>
    <mergeCell ref="T259:V259"/>
    <mergeCell ref="D260:F260"/>
    <mergeCell ref="G260:I260"/>
    <mergeCell ref="J260:L260"/>
    <mergeCell ref="M260:P260"/>
    <mergeCell ref="D253:F253"/>
    <mergeCell ref="T382:V382"/>
    <mergeCell ref="M385:P385"/>
    <mergeCell ref="T385:V385"/>
    <mergeCell ref="M386:P386"/>
    <mergeCell ref="T386:V386"/>
    <mergeCell ref="T332:V332"/>
    <mergeCell ref="T333:V333"/>
    <mergeCell ref="T334:V334"/>
    <mergeCell ref="T335:V335"/>
    <mergeCell ref="T336:V336"/>
    <mergeCell ref="T337:V337"/>
    <mergeCell ref="T309:V309"/>
    <mergeCell ref="T310:V310"/>
    <mergeCell ref="T311:V311"/>
    <mergeCell ref="T312:V312"/>
    <mergeCell ref="T313:V313"/>
    <mergeCell ref="T314:V314"/>
    <mergeCell ref="T315:V315"/>
    <mergeCell ref="T316:V316"/>
    <mergeCell ref="M314:P314"/>
    <mergeCell ref="Q314:Q320"/>
    <mergeCell ref="M315:P315"/>
    <mergeCell ref="M316:P316"/>
    <mergeCell ref="M317:P317"/>
    <mergeCell ref="M318:P318"/>
    <mergeCell ref="M319:P319"/>
    <mergeCell ref="M320:P320"/>
    <mergeCell ref="M321:P321"/>
    <mergeCell ref="Q321:Q322"/>
    <mergeCell ref="M322:P322"/>
    <mergeCell ref="T317:V317"/>
    <mergeCell ref="T318:V318"/>
    <mergeCell ref="T404:V404"/>
    <mergeCell ref="T405:V405"/>
    <mergeCell ref="D416:F416"/>
    <mergeCell ref="G416:I416"/>
    <mergeCell ref="J416:L416"/>
    <mergeCell ref="J409:L409"/>
    <mergeCell ref="D404:F404"/>
    <mergeCell ref="M369:P369"/>
    <mergeCell ref="T352:V352"/>
    <mergeCell ref="T353:V353"/>
    <mergeCell ref="T354:V354"/>
    <mergeCell ref="T355:V355"/>
    <mergeCell ref="T360:V360"/>
    <mergeCell ref="T361:V361"/>
    <mergeCell ref="T362:V362"/>
    <mergeCell ref="T363:V363"/>
    <mergeCell ref="T364:V364"/>
    <mergeCell ref="M361:P361"/>
    <mergeCell ref="T356:V356"/>
    <mergeCell ref="T357:V357"/>
    <mergeCell ref="T358:V358"/>
    <mergeCell ref="T359:V359"/>
    <mergeCell ref="T391:V391"/>
    <mergeCell ref="T392:V392"/>
    <mergeCell ref="M378:N378"/>
    <mergeCell ref="O378:Q378"/>
    <mergeCell ref="M379:P379"/>
    <mergeCell ref="M380:P380"/>
    <mergeCell ref="Q380:Q386"/>
    <mergeCell ref="M381:P381"/>
    <mergeCell ref="T381:V381"/>
    <mergeCell ref="M441:P441"/>
    <mergeCell ref="Q441:Q447"/>
    <mergeCell ref="M442:P442"/>
    <mergeCell ref="M443:P443"/>
    <mergeCell ref="M444:P444"/>
    <mergeCell ref="M445:P445"/>
    <mergeCell ref="M446:P446"/>
    <mergeCell ref="D379:F379"/>
    <mergeCell ref="G379:I379"/>
    <mergeCell ref="J379:L379"/>
    <mergeCell ref="T379:V379"/>
    <mergeCell ref="D380:F380"/>
    <mergeCell ref="G380:I380"/>
    <mergeCell ref="J380:L380"/>
    <mergeCell ref="D432:F432"/>
    <mergeCell ref="G432:I432"/>
    <mergeCell ref="T406:V406"/>
    <mergeCell ref="T407:V407"/>
    <mergeCell ref="T408:V408"/>
    <mergeCell ref="T409:V409"/>
    <mergeCell ref="T410:V410"/>
    <mergeCell ref="T411:V411"/>
    <mergeCell ref="T412:V412"/>
    <mergeCell ref="T413:V413"/>
    <mergeCell ref="T414:V414"/>
    <mergeCell ref="T397:V397"/>
    <mergeCell ref="T398:V398"/>
    <mergeCell ref="T399:V399"/>
    <mergeCell ref="T400:V400"/>
    <mergeCell ref="T401:V401"/>
    <mergeCell ref="T402:V402"/>
    <mergeCell ref="T403:V403"/>
    <mergeCell ref="T415:V415"/>
    <mergeCell ref="T433:V433"/>
    <mergeCell ref="T434:V434"/>
    <mergeCell ref="M408:P408"/>
    <mergeCell ref="Q408:Q414"/>
    <mergeCell ref="M409:P409"/>
    <mergeCell ref="M410:P410"/>
    <mergeCell ref="M411:P411"/>
    <mergeCell ref="M412:P412"/>
    <mergeCell ref="M413:P413"/>
    <mergeCell ref="M414:P414"/>
    <mergeCell ref="M415:P415"/>
    <mergeCell ref="Q415:Q416"/>
    <mergeCell ref="M416:P416"/>
    <mergeCell ref="M431:P431"/>
    <mergeCell ref="T431:V431"/>
    <mergeCell ref="T437:V437"/>
    <mergeCell ref="M426:P426"/>
    <mergeCell ref="T426:V426"/>
    <mergeCell ref="M427:P427"/>
    <mergeCell ref="Q427:Q433"/>
    <mergeCell ref="T427:V427"/>
    <mergeCell ref="M428:P428"/>
    <mergeCell ref="T428:V428"/>
    <mergeCell ref="T416:V416"/>
    <mergeCell ref="T505:V505"/>
    <mergeCell ref="M502:P502"/>
    <mergeCell ref="Q502:Q508"/>
    <mergeCell ref="M503:P503"/>
    <mergeCell ref="M504:P504"/>
    <mergeCell ref="M505:P505"/>
    <mergeCell ref="M506:P506"/>
    <mergeCell ref="G479:I479"/>
    <mergeCell ref="J479:L479"/>
    <mergeCell ref="D477:F477"/>
    <mergeCell ref="G477:I477"/>
    <mergeCell ref="J477:L477"/>
    <mergeCell ref="D478:F478"/>
    <mergeCell ref="G478:I478"/>
    <mergeCell ref="J478:L478"/>
    <mergeCell ref="T454:V454"/>
    <mergeCell ref="T455:V455"/>
    <mergeCell ref="T456:V456"/>
    <mergeCell ref="T457:V457"/>
    <mergeCell ref="T458:V458"/>
    <mergeCell ref="T459:V459"/>
    <mergeCell ref="T460:V460"/>
    <mergeCell ref="T463:V463"/>
    <mergeCell ref="Q448:Q454"/>
    <mergeCell ref="M449:P449"/>
    <mergeCell ref="M450:P450"/>
    <mergeCell ref="M451:P451"/>
    <mergeCell ref="M452:P452"/>
    <mergeCell ref="M453:P453"/>
    <mergeCell ref="M454:P454"/>
    <mergeCell ref="M455:P455"/>
    <mergeCell ref="Q455:Q461"/>
    <mergeCell ref="T9:V9"/>
    <mergeCell ref="M50:P50"/>
    <mergeCell ref="M9:P9"/>
    <mergeCell ref="J17:L17"/>
    <mergeCell ref="J29:L29"/>
    <mergeCell ref="J37:L37"/>
    <mergeCell ref="M11:P11"/>
    <mergeCell ref="M12:P12"/>
    <mergeCell ref="M13:P13"/>
    <mergeCell ref="M14:P14"/>
    <mergeCell ref="M15:P15"/>
    <mergeCell ref="M16:P16"/>
    <mergeCell ref="M17:P17"/>
    <mergeCell ref="M18:P18"/>
    <mergeCell ref="M19:P19"/>
    <mergeCell ref="M20:P20"/>
    <mergeCell ref="M21:P21"/>
    <mergeCell ref="M22:P22"/>
    <mergeCell ref="M23:P23"/>
    <mergeCell ref="M24:P24"/>
    <mergeCell ref="J26:L26"/>
    <mergeCell ref="T25:V25"/>
    <mergeCell ref="J23:L23"/>
    <mergeCell ref="T22:V22"/>
    <mergeCell ref="J24:L24"/>
    <mergeCell ref="T23:V23"/>
    <mergeCell ref="T28:V28"/>
    <mergeCell ref="T31:V31"/>
    <mergeCell ref="M10:P10"/>
    <mergeCell ref="T17:V17"/>
    <mergeCell ref="T20:V20"/>
    <mergeCell ref="T21:V21"/>
    <mergeCell ref="T18:V18"/>
    <mergeCell ref="T19:V19"/>
    <mergeCell ref="T24:V24"/>
    <mergeCell ref="Q24:Q30"/>
    <mergeCell ref="D50:F50"/>
    <mergeCell ref="G50:I50"/>
    <mergeCell ref="J50:L50"/>
    <mergeCell ref="G19:I19"/>
    <mergeCell ref="J20:L20"/>
    <mergeCell ref="D24:F24"/>
    <mergeCell ref="G24:I24"/>
    <mergeCell ref="J25:L25"/>
    <mergeCell ref="M25:P25"/>
    <mergeCell ref="M26:P26"/>
    <mergeCell ref="M27:P27"/>
    <mergeCell ref="M28:P28"/>
    <mergeCell ref="D25:F25"/>
    <mergeCell ref="G25:I25"/>
    <mergeCell ref="M37:P37"/>
    <mergeCell ref="M38:P38"/>
    <mergeCell ref="M39:P39"/>
    <mergeCell ref="M40:P40"/>
    <mergeCell ref="D22:F22"/>
    <mergeCell ref="G22:I22"/>
    <mergeCell ref="D23:F23"/>
    <mergeCell ref="G23:I23"/>
    <mergeCell ref="D28:F28"/>
    <mergeCell ref="G28:I28"/>
    <mergeCell ref="D29:F29"/>
    <mergeCell ref="G29:I29"/>
    <mergeCell ref="J30:L30"/>
    <mergeCell ref="T29:V29"/>
    <mergeCell ref="M85:P85"/>
    <mergeCell ref="M86:P86"/>
    <mergeCell ref="M87:P87"/>
    <mergeCell ref="T50:V50"/>
    <mergeCell ref="Q51:Q57"/>
    <mergeCell ref="Q58:Q64"/>
    <mergeCell ref="Q65:Q71"/>
    <mergeCell ref="Q72:Q78"/>
    <mergeCell ref="Q79:Q85"/>
    <mergeCell ref="Q86:Q87"/>
    <mergeCell ref="M62:P62"/>
    <mergeCell ref="M63:P63"/>
    <mergeCell ref="T84:V84"/>
    <mergeCell ref="D85:F85"/>
    <mergeCell ref="G85:I85"/>
    <mergeCell ref="J85:L85"/>
    <mergeCell ref="T85:V85"/>
    <mergeCell ref="D86:F86"/>
    <mergeCell ref="G86:I86"/>
    <mergeCell ref="J86:L86"/>
    <mergeCell ref="T86:V86"/>
    <mergeCell ref="D87:F87"/>
    <mergeCell ref="G87:I87"/>
    <mergeCell ref="J87:L87"/>
    <mergeCell ref="T87:V87"/>
    <mergeCell ref="M56:P56"/>
    <mergeCell ref="M57:P57"/>
    <mergeCell ref="M58:P58"/>
    <mergeCell ref="M59:P59"/>
    <mergeCell ref="M60:P60"/>
    <mergeCell ref="M61:P61"/>
    <mergeCell ref="D63:F63"/>
    <mergeCell ref="B96:C96"/>
    <mergeCell ref="M96:N96"/>
    <mergeCell ref="O96:Q96"/>
    <mergeCell ref="M97:P97"/>
    <mergeCell ref="M98:P98"/>
    <mergeCell ref="Q98:Q104"/>
    <mergeCell ref="M99:P99"/>
    <mergeCell ref="M100:P100"/>
    <mergeCell ref="M101:P101"/>
    <mergeCell ref="M102:P102"/>
    <mergeCell ref="M103:P103"/>
    <mergeCell ref="M104:P104"/>
    <mergeCell ref="M105:P105"/>
    <mergeCell ref="Q105:Q111"/>
    <mergeCell ref="M106:P106"/>
    <mergeCell ref="M107:P107"/>
    <mergeCell ref="M108:P108"/>
    <mergeCell ref="M109:P109"/>
    <mergeCell ref="M110:P110"/>
    <mergeCell ref="M111:P111"/>
    <mergeCell ref="D97:F97"/>
    <mergeCell ref="G97:I97"/>
    <mergeCell ref="J97:L97"/>
    <mergeCell ref="D101:F101"/>
    <mergeCell ref="G101:I101"/>
    <mergeCell ref="J101:L101"/>
    <mergeCell ref="D108:F108"/>
    <mergeCell ref="G108:I108"/>
    <mergeCell ref="J108:L108"/>
    <mergeCell ref="D109:F109"/>
    <mergeCell ref="G109:I109"/>
    <mergeCell ref="J109:L109"/>
    <mergeCell ref="J131:L131"/>
    <mergeCell ref="M131:P131"/>
    <mergeCell ref="T131:V131"/>
    <mergeCell ref="D132:F132"/>
    <mergeCell ref="G132:I132"/>
    <mergeCell ref="J132:L132"/>
    <mergeCell ref="M132:P132"/>
    <mergeCell ref="T132:V132"/>
    <mergeCell ref="D133:F133"/>
    <mergeCell ref="G133:I133"/>
    <mergeCell ref="J133:L133"/>
    <mergeCell ref="M133:P133"/>
    <mergeCell ref="Q133:Q134"/>
    <mergeCell ref="T133:V133"/>
    <mergeCell ref="D134:F134"/>
    <mergeCell ref="G134:I134"/>
    <mergeCell ref="J134:L134"/>
    <mergeCell ref="M134:P134"/>
    <mergeCell ref="T134:V134"/>
    <mergeCell ref="B143:C143"/>
    <mergeCell ref="M143:N143"/>
    <mergeCell ref="O143:Q143"/>
    <mergeCell ref="M144:P144"/>
    <mergeCell ref="M145:P145"/>
    <mergeCell ref="Q145:Q151"/>
    <mergeCell ref="M146:P146"/>
    <mergeCell ref="M147:P147"/>
    <mergeCell ref="M148:P148"/>
    <mergeCell ref="M149:P149"/>
    <mergeCell ref="M150:P150"/>
    <mergeCell ref="M151:P151"/>
    <mergeCell ref="M152:P152"/>
    <mergeCell ref="Q152:Q158"/>
    <mergeCell ref="M153:P153"/>
    <mergeCell ref="M154:P154"/>
    <mergeCell ref="M155:P155"/>
    <mergeCell ref="M156:P156"/>
    <mergeCell ref="M157:P157"/>
    <mergeCell ref="M158:P158"/>
    <mergeCell ref="J154:L154"/>
    <mergeCell ref="D151:F151"/>
    <mergeCell ref="G151:I151"/>
    <mergeCell ref="J151:L151"/>
    <mergeCell ref="D152:F152"/>
    <mergeCell ref="G152:I152"/>
    <mergeCell ref="J152:L152"/>
    <mergeCell ref="M173:P173"/>
    <mergeCell ref="Q173:Q179"/>
    <mergeCell ref="T173:V173"/>
    <mergeCell ref="D174:F174"/>
    <mergeCell ref="G174:I174"/>
    <mergeCell ref="J174:L174"/>
    <mergeCell ref="M174:P174"/>
    <mergeCell ref="T174:V174"/>
    <mergeCell ref="D175:F175"/>
    <mergeCell ref="G175:I175"/>
    <mergeCell ref="J175:L175"/>
    <mergeCell ref="M175:P175"/>
    <mergeCell ref="T175:V175"/>
    <mergeCell ref="D176:F176"/>
    <mergeCell ref="G176:I176"/>
    <mergeCell ref="J176:L176"/>
    <mergeCell ref="M176:P176"/>
    <mergeCell ref="T176:V176"/>
    <mergeCell ref="D177:F177"/>
    <mergeCell ref="G177:I177"/>
    <mergeCell ref="J177:L177"/>
    <mergeCell ref="M177:P177"/>
    <mergeCell ref="T177:V177"/>
    <mergeCell ref="D178:F178"/>
    <mergeCell ref="G178:I178"/>
    <mergeCell ref="J178:L178"/>
    <mergeCell ref="M178:P178"/>
    <mergeCell ref="T178:V178"/>
    <mergeCell ref="D179:F179"/>
    <mergeCell ref="G179:I179"/>
    <mergeCell ref="J179:L179"/>
    <mergeCell ref="M179:P179"/>
    <mergeCell ref="T179:V179"/>
    <mergeCell ref="D180:F180"/>
    <mergeCell ref="G180:I180"/>
    <mergeCell ref="J180:L180"/>
    <mergeCell ref="M180:P180"/>
    <mergeCell ref="Q180:Q181"/>
    <mergeCell ref="T180:V180"/>
    <mergeCell ref="M181:P181"/>
    <mergeCell ref="B190:C190"/>
    <mergeCell ref="M190:N190"/>
    <mergeCell ref="O190:Q190"/>
    <mergeCell ref="M191:P191"/>
    <mergeCell ref="M192:P192"/>
    <mergeCell ref="Q192:Q198"/>
    <mergeCell ref="M193:P193"/>
    <mergeCell ref="M194:P194"/>
    <mergeCell ref="M195:P195"/>
    <mergeCell ref="M196:P196"/>
    <mergeCell ref="M197:P197"/>
    <mergeCell ref="M198:P198"/>
    <mergeCell ref="D195:F195"/>
    <mergeCell ref="G195:I195"/>
    <mergeCell ref="J195:L195"/>
    <mergeCell ref="D198:F198"/>
    <mergeCell ref="G198:I198"/>
    <mergeCell ref="J198:L198"/>
    <mergeCell ref="D196:F196"/>
    <mergeCell ref="G196:I196"/>
    <mergeCell ref="J196:L196"/>
    <mergeCell ref="D197:F197"/>
    <mergeCell ref="G197:I197"/>
    <mergeCell ref="J197:L197"/>
    <mergeCell ref="J215:L215"/>
    <mergeCell ref="M215:P215"/>
    <mergeCell ref="T215:V215"/>
    <mergeCell ref="D216:F216"/>
    <mergeCell ref="G216:I216"/>
    <mergeCell ref="J216:L216"/>
    <mergeCell ref="M216:P216"/>
    <mergeCell ref="T216:V216"/>
    <mergeCell ref="D217:F217"/>
    <mergeCell ref="G217:I217"/>
    <mergeCell ref="J217:L217"/>
    <mergeCell ref="M217:P217"/>
    <mergeCell ref="T217:V217"/>
    <mergeCell ref="D218:F218"/>
    <mergeCell ref="G218:I218"/>
    <mergeCell ref="J218:L218"/>
    <mergeCell ref="M218:P218"/>
    <mergeCell ref="T218:V218"/>
    <mergeCell ref="D219:F219"/>
    <mergeCell ref="G219:I219"/>
    <mergeCell ref="J219:L219"/>
    <mergeCell ref="M219:P219"/>
    <mergeCell ref="T219:V219"/>
    <mergeCell ref="D220:F220"/>
    <mergeCell ref="G220:I220"/>
    <mergeCell ref="J220:L220"/>
    <mergeCell ref="M220:P220"/>
    <mergeCell ref="Q220:Q226"/>
    <mergeCell ref="T220:V220"/>
    <mergeCell ref="D221:F221"/>
    <mergeCell ref="G221:I221"/>
    <mergeCell ref="J221:L221"/>
    <mergeCell ref="M221:P221"/>
    <mergeCell ref="T221:V221"/>
    <mergeCell ref="D222:F222"/>
    <mergeCell ref="G222:I222"/>
    <mergeCell ref="J222:L222"/>
    <mergeCell ref="M222:P222"/>
    <mergeCell ref="T222:V222"/>
    <mergeCell ref="M223:P223"/>
    <mergeCell ref="M224:P224"/>
    <mergeCell ref="M225:P225"/>
    <mergeCell ref="M226:P226"/>
    <mergeCell ref="T225:V225"/>
    <mergeCell ref="T226:V226"/>
    <mergeCell ref="D225:F225"/>
    <mergeCell ref="G225:I225"/>
    <mergeCell ref="J225:L225"/>
    <mergeCell ref="D226:F226"/>
    <mergeCell ref="G226:I226"/>
    <mergeCell ref="B237:C237"/>
    <mergeCell ref="M237:N237"/>
    <mergeCell ref="O237:Q237"/>
    <mergeCell ref="M238:P238"/>
    <mergeCell ref="M239:P239"/>
    <mergeCell ref="Q239:Q245"/>
    <mergeCell ref="M240:P240"/>
    <mergeCell ref="M241:P241"/>
    <mergeCell ref="M242:P242"/>
    <mergeCell ref="M243:P243"/>
    <mergeCell ref="M244:P244"/>
    <mergeCell ref="M245:P245"/>
    <mergeCell ref="M246:P246"/>
    <mergeCell ref="Q246:Q252"/>
    <mergeCell ref="M247:P247"/>
    <mergeCell ref="M248:P248"/>
    <mergeCell ref="M249:P249"/>
    <mergeCell ref="M250:P250"/>
    <mergeCell ref="M251:P251"/>
    <mergeCell ref="M252:P252"/>
    <mergeCell ref="D250:F250"/>
    <mergeCell ref="G250:I250"/>
    <mergeCell ref="J250:L250"/>
    <mergeCell ref="D251:F251"/>
    <mergeCell ref="G251:I251"/>
    <mergeCell ref="J251:L251"/>
    <mergeCell ref="D252:F252"/>
    <mergeCell ref="G252:I252"/>
    <mergeCell ref="J252:L252"/>
    <mergeCell ref="J243:L243"/>
    <mergeCell ref="D244:F244"/>
    <mergeCell ref="G244:I244"/>
    <mergeCell ref="Q260:Q266"/>
    <mergeCell ref="T260:V260"/>
    <mergeCell ref="D261:F261"/>
    <mergeCell ref="G261:I261"/>
    <mergeCell ref="J261:L261"/>
    <mergeCell ref="M261:P261"/>
    <mergeCell ref="T261:V261"/>
    <mergeCell ref="D262:F262"/>
    <mergeCell ref="G262:I262"/>
    <mergeCell ref="J262:L262"/>
    <mergeCell ref="M262:P262"/>
    <mergeCell ref="T262:V262"/>
    <mergeCell ref="D263:F263"/>
    <mergeCell ref="G263:I263"/>
    <mergeCell ref="J263:L263"/>
    <mergeCell ref="M263:P263"/>
    <mergeCell ref="T263:V263"/>
    <mergeCell ref="D264:F264"/>
    <mergeCell ref="G264:I264"/>
    <mergeCell ref="J264:L264"/>
    <mergeCell ref="M264:P264"/>
    <mergeCell ref="T264:V264"/>
    <mergeCell ref="M265:P265"/>
    <mergeCell ref="M266:P266"/>
    <mergeCell ref="M267:P267"/>
    <mergeCell ref="Q267:Q273"/>
    <mergeCell ref="M268:P268"/>
    <mergeCell ref="M269:P269"/>
    <mergeCell ref="M270:P270"/>
    <mergeCell ref="M271:P271"/>
    <mergeCell ref="M272:P272"/>
    <mergeCell ref="M273:P273"/>
    <mergeCell ref="M274:P274"/>
    <mergeCell ref="Q274:Q275"/>
    <mergeCell ref="M275:P275"/>
    <mergeCell ref="D269:F269"/>
    <mergeCell ref="G269:I269"/>
    <mergeCell ref="J269:L269"/>
    <mergeCell ref="D272:F272"/>
    <mergeCell ref="G272:I272"/>
    <mergeCell ref="J272:L272"/>
    <mergeCell ref="T274:V274"/>
    <mergeCell ref="T275:V275"/>
    <mergeCell ref="D274:F274"/>
    <mergeCell ref="G274:I274"/>
    <mergeCell ref="J274:L274"/>
    <mergeCell ref="D275:F275"/>
    <mergeCell ref="G275:I275"/>
    <mergeCell ref="J275:L275"/>
    <mergeCell ref="B284:C284"/>
    <mergeCell ref="M284:N284"/>
    <mergeCell ref="O284:Q284"/>
    <mergeCell ref="M285:P285"/>
    <mergeCell ref="M286:P286"/>
    <mergeCell ref="Q286:Q292"/>
    <mergeCell ref="M287:P287"/>
    <mergeCell ref="M288:P288"/>
    <mergeCell ref="M289:P289"/>
    <mergeCell ref="M290:P290"/>
    <mergeCell ref="M291:P291"/>
    <mergeCell ref="M292:P292"/>
    <mergeCell ref="D285:F285"/>
    <mergeCell ref="G285:I285"/>
    <mergeCell ref="J285:L285"/>
    <mergeCell ref="D286:F286"/>
    <mergeCell ref="G286:I286"/>
    <mergeCell ref="J286:L286"/>
    <mergeCell ref="D287:F287"/>
    <mergeCell ref="G287:I287"/>
    <mergeCell ref="J287:L287"/>
    <mergeCell ref="D288:F288"/>
    <mergeCell ref="G288:I288"/>
    <mergeCell ref="Q300:Q306"/>
    <mergeCell ref="T300:V300"/>
    <mergeCell ref="D301:F301"/>
    <mergeCell ref="G301:I301"/>
    <mergeCell ref="J301:L301"/>
    <mergeCell ref="M301:P301"/>
    <mergeCell ref="T301:V301"/>
    <mergeCell ref="D302:F302"/>
    <mergeCell ref="G302:I302"/>
    <mergeCell ref="J302:L302"/>
    <mergeCell ref="M302:P302"/>
    <mergeCell ref="T302:V302"/>
    <mergeCell ref="D303:F303"/>
    <mergeCell ref="G303:I303"/>
    <mergeCell ref="J303:L303"/>
    <mergeCell ref="M303:P303"/>
    <mergeCell ref="T303:V303"/>
    <mergeCell ref="D304:F304"/>
    <mergeCell ref="G304:I304"/>
    <mergeCell ref="J304:L304"/>
    <mergeCell ref="M304:P304"/>
    <mergeCell ref="T304:V304"/>
    <mergeCell ref="D305:F305"/>
    <mergeCell ref="G305:I305"/>
    <mergeCell ref="J305:L305"/>
    <mergeCell ref="M305:P305"/>
    <mergeCell ref="T305:V305"/>
    <mergeCell ref="D306:F306"/>
    <mergeCell ref="G306:I306"/>
    <mergeCell ref="J306:L306"/>
    <mergeCell ref="M306:P306"/>
    <mergeCell ref="T306:V306"/>
    <mergeCell ref="M307:P307"/>
    <mergeCell ref="Q307:Q313"/>
    <mergeCell ref="M308:P308"/>
    <mergeCell ref="M309:P309"/>
    <mergeCell ref="M310:P310"/>
    <mergeCell ref="M311:P311"/>
    <mergeCell ref="M312:P312"/>
    <mergeCell ref="M313:P313"/>
    <mergeCell ref="D311:F311"/>
    <mergeCell ref="G311:I311"/>
    <mergeCell ref="J311:L311"/>
    <mergeCell ref="D312:F312"/>
    <mergeCell ref="G312:I312"/>
    <mergeCell ref="J312:L312"/>
    <mergeCell ref="D309:F309"/>
    <mergeCell ref="G309:I309"/>
    <mergeCell ref="J309:L309"/>
    <mergeCell ref="D313:F313"/>
    <mergeCell ref="G313:I313"/>
    <mergeCell ref="J313:L313"/>
    <mergeCell ref="B331:C331"/>
    <mergeCell ref="M331:N331"/>
    <mergeCell ref="O331:Q331"/>
    <mergeCell ref="M332:P332"/>
    <mergeCell ref="M333:P333"/>
    <mergeCell ref="Q333:Q339"/>
    <mergeCell ref="M334:P334"/>
    <mergeCell ref="M335:P335"/>
    <mergeCell ref="M336:P336"/>
    <mergeCell ref="M337:P337"/>
    <mergeCell ref="M338:P338"/>
    <mergeCell ref="D339:F339"/>
    <mergeCell ref="G339:I339"/>
    <mergeCell ref="J339:L339"/>
    <mergeCell ref="M339:P339"/>
    <mergeCell ref="T339:V339"/>
    <mergeCell ref="D340:F340"/>
    <mergeCell ref="G340:I340"/>
    <mergeCell ref="J340:L340"/>
    <mergeCell ref="M340:P340"/>
    <mergeCell ref="Q340:Q346"/>
    <mergeCell ref="T340:V340"/>
    <mergeCell ref="D341:F341"/>
    <mergeCell ref="G341:I341"/>
    <mergeCell ref="J341:L341"/>
    <mergeCell ref="M341:P341"/>
    <mergeCell ref="T341:V341"/>
    <mergeCell ref="D342:F342"/>
    <mergeCell ref="G342:I342"/>
    <mergeCell ref="J342:L342"/>
    <mergeCell ref="M342:P342"/>
    <mergeCell ref="T342:V342"/>
    <mergeCell ref="M343:P343"/>
    <mergeCell ref="T343:V343"/>
    <mergeCell ref="D344:F344"/>
    <mergeCell ref="G344:I344"/>
    <mergeCell ref="J344:L344"/>
    <mergeCell ref="M344:P344"/>
    <mergeCell ref="T344:V344"/>
    <mergeCell ref="D345:F345"/>
    <mergeCell ref="G345:I345"/>
    <mergeCell ref="J345:L345"/>
    <mergeCell ref="M345:P345"/>
    <mergeCell ref="T345:V345"/>
    <mergeCell ref="D346:F346"/>
    <mergeCell ref="G346:I346"/>
    <mergeCell ref="J346:L346"/>
    <mergeCell ref="M346:P346"/>
    <mergeCell ref="T346:V346"/>
    <mergeCell ref="M347:P347"/>
    <mergeCell ref="Q347:Q353"/>
    <mergeCell ref="T347:V347"/>
    <mergeCell ref="D348:F348"/>
    <mergeCell ref="G348:I348"/>
    <mergeCell ref="J348:L348"/>
    <mergeCell ref="M348:P348"/>
    <mergeCell ref="T348:V348"/>
    <mergeCell ref="M349:P349"/>
    <mergeCell ref="M350:P350"/>
    <mergeCell ref="M351:P351"/>
    <mergeCell ref="M352:P352"/>
    <mergeCell ref="M353:P353"/>
    <mergeCell ref="M354:P354"/>
    <mergeCell ref="Q354:Q360"/>
    <mergeCell ref="M355:P355"/>
    <mergeCell ref="M356:P356"/>
    <mergeCell ref="M357:P357"/>
    <mergeCell ref="M358:P358"/>
    <mergeCell ref="M359:P359"/>
    <mergeCell ref="M360:P360"/>
    <mergeCell ref="J352:L352"/>
    <mergeCell ref="D353:F353"/>
    <mergeCell ref="G353:I353"/>
    <mergeCell ref="J353:L353"/>
    <mergeCell ref="T351:V351"/>
    <mergeCell ref="D358:F358"/>
    <mergeCell ref="G358:I358"/>
    <mergeCell ref="J358:L358"/>
    <mergeCell ref="D356:F356"/>
    <mergeCell ref="G356:I356"/>
    <mergeCell ref="J356:L356"/>
    <mergeCell ref="G388:I388"/>
    <mergeCell ref="J388:L388"/>
    <mergeCell ref="M388:P388"/>
    <mergeCell ref="T388:V388"/>
    <mergeCell ref="D389:F389"/>
    <mergeCell ref="G389:I389"/>
    <mergeCell ref="J389:L389"/>
    <mergeCell ref="M389:P389"/>
    <mergeCell ref="T389:V389"/>
    <mergeCell ref="D390:F390"/>
    <mergeCell ref="G390:I390"/>
    <mergeCell ref="J390:L390"/>
    <mergeCell ref="M390:P390"/>
    <mergeCell ref="T390:V390"/>
    <mergeCell ref="M391:P391"/>
    <mergeCell ref="M392:P392"/>
    <mergeCell ref="M393:P393"/>
    <mergeCell ref="D391:F391"/>
    <mergeCell ref="G391:I391"/>
    <mergeCell ref="J391:L391"/>
    <mergeCell ref="D392:F392"/>
    <mergeCell ref="G392:I392"/>
    <mergeCell ref="J392:L392"/>
    <mergeCell ref="Q394:Q400"/>
    <mergeCell ref="M395:P395"/>
    <mergeCell ref="M396:P396"/>
    <mergeCell ref="M397:P397"/>
    <mergeCell ref="M398:P398"/>
    <mergeCell ref="M399:P399"/>
    <mergeCell ref="M400:P400"/>
    <mergeCell ref="M401:P401"/>
    <mergeCell ref="Q401:Q407"/>
    <mergeCell ref="M402:P402"/>
    <mergeCell ref="M403:P403"/>
    <mergeCell ref="M404:P404"/>
    <mergeCell ref="M405:P405"/>
    <mergeCell ref="M406:P406"/>
    <mergeCell ref="M407:P407"/>
    <mergeCell ref="B425:C425"/>
    <mergeCell ref="M425:N425"/>
    <mergeCell ref="O425:Q425"/>
    <mergeCell ref="J403:L403"/>
    <mergeCell ref="D395:F395"/>
    <mergeCell ref="G395:I395"/>
    <mergeCell ref="J395:L395"/>
    <mergeCell ref="D399:F399"/>
    <mergeCell ref="G399:I399"/>
    <mergeCell ref="J399:L399"/>
    <mergeCell ref="D400:F400"/>
    <mergeCell ref="G400:I400"/>
    <mergeCell ref="J400:L400"/>
    <mergeCell ref="D397:F397"/>
    <mergeCell ref="G397:I397"/>
    <mergeCell ref="J397:L397"/>
    <mergeCell ref="D409:F409"/>
    <mergeCell ref="J429:L429"/>
    <mergeCell ref="M429:P429"/>
    <mergeCell ref="T429:V429"/>
    <mergeCell ref="D430:F430"/>
    <mergeCell ref="G430:I430"/>
    <mergeCell ref="J430:L430"/>
    <mergeCell ref="M430:P430"/>
    <mergeCell ref="T430:V430"/>
    <mergeCell ref="D431:F431"/>
    <mergeCell ref="G431:I431"/>
    <mergeCell ref="J431:L431"/>
    <mergeCell ref="J432:L432"/>
    <mergeCell ref="M432:P432"/>
    <mergeCell ref="T432:V432"/>
    <mergeCell ref="M433:P433"/>
    <mergeCell ref="M434:P434"/>
    <mergeCell ref="Q434:Q440"/>
    <mergeCell ref="M435:P435"/>
    <mergeCell ref="M436:P436"/>
    <mergeCell ref="M437:P437"/>
    <mergeCell ref="M438:P438"/>
    <mergeCell ref="M439:P439"/>
    <mergeCell ref="M440:P440"/>
    <mergeCell ref="M447:P447"/>
    <mergeCell ref="T435:V435"/>
    <mergeCell ref="T436:V436"/>
    <mergeCell ref="T442:V442"/>
    <mergeCell ref="T443:V443"/>
    <mergeCell ref="T444:V444"/>
    <mergeCell ref="T445:V445"/>
    <mergeCell ref="T446:V446"/>
    <mergeCell ref="T447:V447"/>
    <mergeCell ref="J445:L445"/>
    <mergeCell ref="M462:P462"/>
    <mergeCell ref="Q462:Q463"/>
    <mergeCell ref="M463:P463"/>
    <mergeCell ref="B472:C472"/>
    <mergeCell ref="M472:N472"/>
    <mergeCell ref="O472:Q472"/>
    <mergeCell ref="D473:F473"/>
    <mergeCell ref="G473:I473"/>
    <mergeCell ref="J473:L473"/>
    <mergeCell ref="M473:P473"/>
    <mergeCell ref="T473:V473"/>
    <mergeCell ref="D463:F463"/>
    <mergeCell ref="G463:I463"/>
    <mergeCell ref="J463:L463"/>
    <mergeCell ref="M456:P456"/>
    <mergeCell ref="M457:P457"/>
    <mergeCell ref="M458:P458"/>
    <mergeCell ref="M459:P459"/>
    <mergeCell ref="M460:P460"/>
    <mergeCell ref="M461:P461"/>
    <mergeCell ref="T448:V448"/>
    <mergeCell ref="M448:P448"/>
    <mergeCell ref="D474:F474"/>
    <mergeCell ref="G474:I474"/>
    <mergeCell ref="J474:L474"/>
    <mergeCell ref="M474:P474"/>
    <mergeCell ref="Q474:Q480"/>
    <mergeCell ref="T474:V474"/>
    <mergeCell ref="M475:P475"/>
    <mergeCell ref="M476:P476"/>
    <mergeCell ref="M477:P477"/>
    <mergeCell ref="M478:P478"/>
    <mergeCell ref="M479:P479"/>
    <mergeCell ref="M480:P480"/>
    <mergeCell ref="T475:V475"/>
    <mergeCell ref="T476:V476"/>
    <mergeCell ref="T477:V477"/>
    <mergeCell ref="T478:V478"/>
    <mergeCell ref="T479:V479"/>
    <mergeCell ref="D479:F479"/>
    <mergeCell ref="M492:P492"/>
    <mergeCell ref="M493:P493"/>
    <mergeCell ref="M494:P494"/>
    <mergeCell ref="M495:P495"/>
    <mergeCell ref="Q495:Q501"/>
    <mergeCell ref="M496:P496"/>
    <mergeCell ref="M497:P497"/>
    <mergeCell ref="M498:P498"/>
    <mergeCell ref="M499:P499"/>
    <mergeCell ref="M500:P500"/>
    <mergeCell ref="M501:P501"/>
    <mergeCell ref="D507:F507"/>
    <mergeCell ref="G507:I507"/>
    <mergeCell ref="J507:L507"/>
    <mergeCell ref="M507:P507"/>
    <mergeCell ref="T507:V507"/>
    <mergeCell ref="D508:F508"/>
    <mergeCell ref="G508:I508"/>
    <mergeCell ref="J508:L508"/>
    <mergeCell ref="M508:P508"/>
    <mergeCell ref="T508:V508"/>
    <mergeCell ref="T506:V506"/>
    <mergeCell ref="T495:V495"/>
    <mergeCell ref="T496:V496"/>
    <mergeCell ref="T497:V497"/>
    <mergeCell ref="T498:V498"/>
    <mergeCell ref="T499:V499"/>
    <mergeCell ref="T500:V500"/>
    <mergeCell ref="T501:V501"/>
    <mergeCell ref="T502:V502"/>
    <mergeCell ref="T503:V503"/>
    <mergeCell ref="T504:V504"/>
    <mergeCell ref="D509:F509"/>
    <mergeCell ref="G509:I509"/>
    <mergeCell ref="J509:L509"/>
    <mergeCell ref="M509:P509"/>
    <mergeCell ref="Q509:Q510"/>
    <mergeCell ref="T509:V509"/>
    <mergeCell ref="D510:F510"/>
    <mergeCell ref="G510:I510"/>
    <mergeCell ref="J510:L510"/>
    <mergeCell ref="M510:P510"/>
    <mergeCell ref="T510:V510"/>
    <mergeCell ref="B519:C519"/>
    <mergeCell ref="M519:N519"/>
    <mergeCell ref="O519:Q519"/>
    <mergeCell ref="D520:F520"/>
    <mergeCell ref="G520:I520"/>
    <mergeCell ref="J520:L520"/>
    <mergeCell ref="M520:P520"/>
    <mergeCell ref="T520:V520"/>
    <mergeCell ref="D521:F521"/>
    <mergeCell ref="G521:I521"/>
    <mergeCell ref="J521:L521"/>
    <mergeCell ref="M521:P521"/>
    <mergeCell ref="Q521:Q527"/>
    <mergeCell ref="T521:V521"/>
    <mergeCell ref="D522:F522"/>
    <mergeCell ref="G522:I522"/>
    <mergeCell ref="J522:L522"/>
    <mergeCell ref="M522:P522"/>
    <mergeCell ref="T522:V522"/>
    <mergeCell ref="D523:F523"/>
    <mergeCell ref="G523:I523"/>
    <mergeCell ref="J523:L523"/>
    <mergeCell ref="M523:P523"/>
    <mergeCell ref="T523:V523"/>
    <mergeCell ref="D524:F524"/>
    <mergeCell ref="G524:I524"/>
    <mergeCell ref="J524:L524"/>
    <mergeCell ref="M524:P524"/>
    <mergeCell ref="T524:V524"/>
    <mergeCell ref="D525:F525"/>
    <mergeCell ref="G525:I525"/>
    <mergeCell ref="J525:L525"/>
    <mergeCell ref="M525:P525"/>
    <mergeCell ref="T525:V525"/>
    <mergeCell ref="D526:F526"/>
    <mergeCell ref="G526:I526"/>
    <mergeCell ref="J526:L526"/>
    <mergeCell ref="M526:P526"/>
    <mergeCell ref="T526:V526"/>
    <mergeCell ref="D527:F527"/>
    <mergeCell ref="G527:I527"/>
    <mergeCell ref="J527:L527"/>
    <mergeCell ref="M527:P527"/>
    <mergeCell ref="T527:V527"/>
    <mergeCell ref="D528:F528"/>
    <mergeCell ref="G528:I528"/>
    <mergeCell ref="J528:L528"/>
    <mergeCell ref="M528:P528"/>
    <mergeCell ref="Q528:Q534"/>
    <mergeCell ref="T528:V528"/>
    <mergeCell ref="D529:F529"/>
    <mergeCell ref="G529:I529"/>
    <mergeCell ref="J529:L529"/>
    <mergeCell ref="M529:P529"/>
    <mergeCell ref="T529:V529"/>
    <mergeCell ref="D530:F530"/>
    <mergeCell ref="G530:I530"/>
    <mergeCell ref="J530:L530"/>
    <mergeCell ref="M530:P530"/>
    <mergeCell ref="T530:V530"/>
    <mergeCell ref="D531:F531"/>
    <mergeCell ref="G531:I531"/>
    <mergeCell ref="J531:L531"/>
    <mergeCell ref="M531:P531"/>
    <mergeCell ref="T531:V531"/>
    <mergeCell ref="D532:F532"/>
    <mergeCell ref="G532:I532"/>
    <mergeCell ref="J532:L532"/>
    <mergeCell ref="M532:P532"/>
    <mergeCell ref="T532:V532"/>
    <mergeCell ref="D533:F533"/>
    <mergeCell ref="G533:I533"/>
    <mergeCell ref="J533:L533"/>
    <mergeCell ref="M533:P533"/>
    <mergeCell ref="T533:V533"/>
    <mergeCell ref="D534:F534"/>
    <mergeCell ref="G534:I534"/>
    <mergeCell ref="J534:L534"/>
    <mergeCell ref="M534:P534"/>
    <mergeCell ref="T534:V534"/>
    <mergeCell ref="D535:F535"/>
    <mergeCell ref="G535:I535"/>
    <mergeCell ref="J535:L535"/>
    <mergeCell ref="M535:P535"/>
    <mergeCell ref="Q535:Q541"/>
    <mergeCell ref="T535:V535"/>
    <mergeCell ref="D536:F536"/>
    <mergeCell ref="G536:I536"/>
    <mergeCell ref="J536:L536"/>
    <mergeCell ref="M536:P536"/>
    <mergeCell ref="T536:V536"/>
    <mergeCell ref="D537:F537"/>
    <mergeCell ref="G537:I537"/>
    <mergeCell ref="J537:L537"/>
    <mergeCell ref="M537:P537"/>
    <mergeCell ref="T537:V537"/>
    <mergeCell ref="D538:F538"/>
    <mergeCell ref="G538:I538"/>
    <mergeCell ref="J538:L538"/>
    <mergeCell ref="M538:P538"/>
    <mergeCell ref="T538:V538"/>
    <mergeCell ref="D539:F539"/>
    <mergeCell ref="G539:I539"/>
    <mergeCell ref="J539:L539"/>
    <mergeCell ref="M539:P539"/>
    <mergeCell ref="T539:V539"/>
    <mergeCell ref="D540:F540"/>
    <mergeCell ref="G540:I540"/>
    <mergeCell ref="J540:L540"/>
    <mergeCell ref="M540:P540"/>
    <mergeCell ref="T540:V540"/>
    <mergeCell ref="D541:F541"/>
    <mergeCell ref="G541:I541"/>
    <mergeCell ref="J541:L541"/>
    <mergeCell ref="M541:P541"/>
    <mergeCell ref="T541:V541"/>
    <mergeCell ref="D542:F542"/>
    <mergeCell ref="G542:I542"/>
    <mergeCell ref="J542:L542"/>
    <mergeCell ref="M542:P542"/>
    <mergeCell ref="Q542:Q548"/>
    <mergeCell ref="T542:V542"/>
    <mergeCell ref="D543:F543"/>
    <mergeCell ref="G543:I543"/>
    <mergeCell ref="J543:L543"/>
    <mergeCell ref="M543:P543"/>
    <mergeCell ref="T543:V543"/>
    <mergeCell ref="D544:F544"/>
    <mergeCell ref="G544:I544"/>
    <mergeCell ref="J544:L544"/>
    <mergeCell ref="M544:P544"/>
    <mergeCell ref="T544:V544"/>
    <mergeCell ref="D545:F545"/>
    <mergeCell ref="G545:I545"/>
    <mergeCell ref="J545:L545"/>
    <mergeCell ref="M545:P545"/>
    <mergeCell ref="T545:V545"/>
    <mergeCell ref="D546:F546"/>
    <mergeCell ref="G546:I546"/>
    <mergeCell ref="J546:L546"/>
    <mergeCell ref="M546:P546"/>
    <mergeCell ref="T546:V546"/>
    <mergeCell ref="D547:F547"/>
    <mergeCell ref="G547:I547"/>
    <mergeCell ref="J547:L547"/>
    <mergeCell ref="M547:P547"/>
    <mergeCell ref="T547:V547"/>
    <mergeCell ref="D548:F548"/>
    <mergeCell ref="G548:I548"/>
    <mergeCell ref="J548:L548"/>
    <mergeCell ref="M548:P548"/>
    <mergeCell ref="T548:V548"/>
    <mergeCell ref="D549:F549"/>
    <mergeCell ref="G549:I549"/>
    <mergeCell ref="J549:L549"/>
    <mergeCell ref="M549:P549"/>
    <mergeCell ref="Q549:Q555"/>
    <mergeCell ref="T549:V549"/>
    <mergeCell ref="D550:F550"/>
    <mergeCell ref="G550:I550"/>
    <mergeCell ref="J550:L550"/>
    <mergeCell ref="M550:P550"/>
    <mergeCell ref="T550:V550"/>
    <mergeCell ref="D551:F551"/>
    <mergeCell ref="G551:I551"/>
    <mergeCell ref="J551:L551"/>
    <mergeCell ref="M551:P551"/>
    <mergeCell ref="T551:V551"/>
    <mergeCell ref="D556:F556"/>
    <mergeCell ref="G556:I556"/>
    <mergeCell ref="J556:L556"/>
    <mergeCell ref="M556:P556"/>
    <mergeCell ref="Q556:Q557"/>
    <mergeCell ref="T556:V556"/>
    <mergeCell ref="D557:F557"/>
    <mergeCell ref="G557:I557"/>
    <mergeCell ref="J557:L557"/>
    <mergeCell ref="M557:P557"/>
    <mergeCell ref="T557:V557"/>
    <mergeCell ref="D552:F552"/>
    <mergeCell ref="G552:I552"/>
    <mergeCell ref="J552:L552"/>
    <mergeCell ref="M552:P552"/>
    <mergeCell ref="T552:V552"/>
    <mergeCell ref="D553:F553"/>
    <mergeCell ref="G553:I553"/>
    <mergeCell ref="J553:L553"/>
    <mergeCell ref="M553:P553"/>
    <mergeCell ref="T553:V553"/>
    <mergeCell ref="D554:F554"/>
    <mergeCell ref="G554:I554"/>
    <mergeCell ref="J554:L554"/>
    <mergeCell ref="M554:P554"/>
    <mergeCell ref="T554:V554"/>
    <mergeCell ref="D555:F555"/>
    <mergeCell ref="G555:I555"/>
    <mergeCell ref="J555:L555"/>
    <mergeCell ref="M555:P555"/>
    <mergeCell ref="T555:V555"/>
  </mergeCells>
  <phoneticPr fontId="1"/>
  <conditionalFormatting sqref="B10:P40">
    <cfRule type="expression" dxfId="42" priority="232">
      <formula>IF($B10="ー",TRUE,FALSE)</formula>
    </cfRule>
  </conditionalFormatting>
  <conditionalFormatting sqref="C51:P51 B52:P87">
    <cfRule type="expression" dxfId="41" priority="46">
      <formula>IF($B51="ー",TRUE,FALSE)</formula>
    </cfRule>
  </conditionalFormatting>
  <conditionalFormatting sqref="B99:P104 D98:P98 B106:P134 C105:P105">
    <cfRule type="expression" dxfId="40" priority="43">
      <formula>IF($B98="ー",TRUE,FALSE)</formula>
    </cfRule>
  </conditionalFormatting>
  <conditionalFormatting sqref="B51">
    <cfRule type="expression" dxfId="39" priority="42">
      <formula>IF($B51="ー",TRUE,FALSE)</formula>
    </cfRule>
  </conditionalFormatting>
  <conditionalFormatting sqref="C98">
    <cfRule type="expression" dxfId="38" priority="41">
      <formula>IF($B98="ー",TRUE,FALSE)</formula>
    </cfRule>
  </conditionalFormatting>
  <conditionalFormatting sqref="B146:P151 D145:P145 B153:P181 C152:P152">
    <cfRule type="expression" dxfId="37" priority="40">
      <formula>IF($B145="ー",TRUE,FALSE)</formula>
    </cfRule>
  </conditionalFormatting>
  <conditionalFormatting sqref="C145">
    <cfRule type="expression" dxfId="36" priority="39">
      <formula>IF($B145="ー",TRUE,FALSE)</formula>
    </cfRule>
  </conditionalFormatting>
  <conditionalFormatting sqref="B193:P198 D192:P192 B200:P228 C199:P199">
    <cfRule type="expression" dxfId="35" priority="38">
      <formula>IF($B192="ー",TRUE,FALSE)</formula>
    </cfRule>
  </conditionalFormatting>
  <conditionalFormatting sqref="C192">
    <cfRule type="expression" dxfId="34" priority="37">
      <formula>IF($B192="ー",TRUE,FALSE)</formula>
    </cfRule>
  </conditionalFormatting>
  <conditionalFormatting sqref="B240:P245 D239:P239 B247:P275 C246:P246">
    <cfRule type="expression" dxfId="33" priority="36">
      <formula>IF($B239="ー",TRUE,FALSE)</formula>
    </cfRule>
  </conditionalFormatting>
  <conditionalFormatting sqref="C239">
    <cfRule type="expression" dxfId="32" priority="35">
      <formula>IF($B239="ー",TRUE,FALSE)</formula>
    </cfRule>
  </conditionalFormatting>
  <conditionalFormatting sqref="B287:P292 D286:P286 B294:P322 C293:P293">
    <cfRule type="expression" dxfId="31" priority="34">
      <formula>IF($B286="ー",TRUE,FALSE)</formula>
    </cfRule>
  </conditionalFormatting>
  <conditionalFormatting sqref="C286">
    <cfRule type="expression" dxfId="30" priority="33">
      <formula>IF($B286="ー",TRUE,FALSE)</formula>
    </cfRule>
  </conditionalFormatting>
  <conditionalFormatting sqref="B334:P339 D333:P333 B341:P369 C340:P340">
    <cfRule type="expression" dxfId="29" priority="32">
      <formula>IF($B333="ー",TRUE,FALSE)</formula>
    </cfRule>
  </conditionalFormatting>
  <conditionalFormatting sqref="C333">
    <cfRule type="expression" dxfId="28" priority="31">
      <formula>IF($B333="ー",TRUE,FALSE)</formula>
    </cfRule>
  </conditionalFormatting>
  <conditionalFormatting sqref="B381:P386 D380:P380 B388:P416 C387:P387">
    <cfRule type="expression" dxfId="27" priority="30">
      <formula>IF($B380="ー",TRUE,FALSE)</formula>
    </cfRule>
  </conditionalFormatting>
  <conditionalFormatting sqref="C380">
    <cfRule type="expression" dxfId="26" priority="29">
      <formula>IF($B380="ー",TRUE,FALSE)</formula>
    </cfRule>
  </conditionalFormatting>
  <conditionalFormatting sqref="B428:P433 D427:P427 B435:P463 C434:P434">
    <cfRule type="expression" dxfId="25" priority="28">
      <formula>IF($B427="ー",TRUE,FALSE)</formula>
    </cfRule>
  </conditionalFormatting>
  <conditionalFormatting sqref="C427">
    <cfRule type="expression" dxfId="24" priority="27">
      <formula>IF($B427="ー",TRUE,FALSE)</formula>
    </cfRule>
  </conditionalFormatting>
  <conditionalFormatting sqref="B475:P480 D474:P474 B482:P510 C481:P481">
    <cfRule type="expression" dxfId="23" priority="26">
      <formula>IF($B474="ー",TRUE,FALSE)</formula>
    </cfRule>
  </conditionalFormatting>
  <conditionalFormatting sqref="C474">
    <cfRule type="expression" dxfId="22" priority="25">
      <formula>IF($B474="ー",TRUE,FALSE)</formula>
    </cfRule>
  </conditionalFormatting>
  <conditionalFormatting sqref="B522:P527 D521:P521 B529:P557 C528:P528">
    <cfRule type="expression" dxfId="21" priority="24">
      <formula>IF($B521="ー",TRUE,FALSE)</formula>
    </cfRule>
  </conditionalFormatting>
  <conditionalFormatting sqref="C521">
    <cfRule type="expression" dxfId="20" priority="23">
      <formula>IF($B521="ー",TRUE,FALSE)</formula>
    </cfRule>
  </conditionalFormatting>
  <conditionalFormatting sqref="B105">
    <cfRule type="expression" dxfId="19" priority="22">
      <formula>IF($B105="ー",TRUE,FALSE)</formula>
    </cfRule>
  </conditionalFormatting>
  <conditionalFormatting sqref="B152">
    <cfRule type="expression" dxfId="18" priority="21">
      <formula>IF($B152="ー",TRUE,FALSE)</formula>
    </cfRule>
  </conditionalFormatting>
  <conditionalFormatting sqref="B199">
    <cfRule type="expression" dxfId="17" priority="20">
      <formula>IF($B199="ー",TRUE,FALSE)</formula>
    </cfRule>
  </conditionalFormatting>
  <conditionalFormatting sqref="B246">
    <cfRule type="expression" dxfId="16" priority="19">
      <formula>IF($B246="ー",TRUE,FALSE)</formula>
    </cfRule>
  </conditionalFormatting>
  <conditionalFormatting sqref="B293">
    <cfRule type="expression" dxfId="15" priority="18">
      <formula>IF($B293="ー",TRUE,FALSE)</formula>
    </cfRule>
  </conditionalFormatting>
  <conditionalFormatting sqref="B340">
    <cfRule type="expression" dxfId="14" priority="17">
      <formula>IF($B340="ー",TRUE,FALSE)</formula>
    </cfRule>
  </conditionalFormatting>
  <conditionalFormatting sqref="B387">
    <cfRule type="expression" dxfId="13" priority="16">
      <formula>IF($B387="ー",TRUE,FALSE)</formula>
    </cfRule>
  </conditionalFormatting>
  <conditionalFormatting sqref="B434">
    <cfRule type="expression" dxfId="12" priority="15">
      <formula>IF($B434="ー",TRUE,FALSE)</formula>
    </cfRule>
  </conditionalFormatting>
  <conditionalFormatting sqref="B481">
    <cfRule type="expression" dxfId="11" priority="14">
      <formula>IF($B481="ー",TRUE,FALSE)</formula>
    </cfRule>
  </conditionalFormatting>
  <conditionalFormatting sqref="B528">
    <cfRule type="expression" dxfId="10" priority="13">
      <formula>IF($B528="ー",TRUE,FALSE)</formula>
    </cfRule>
  </conditionalFormatting>
  <conditionalFormatting sqref="B98">
    <cfRule type="expression" dxfId="9" priority="12">
      <formula>IF($B98="ー",TRUE,FALSE)</formula>
    </cfRule>
  </conditionalFormatting>
  <conditionalFormatting sqref="B145">
    <cfRule type="expression" dxfId="8" priority="9">
      <formula>IF($B145="ー",TRUE,FALSE)</formula>
    </cfRule>
  </conditionalFormatting>
  <conditionalFormatting sqref="B192">
    <cfRule type="expression" dxfId="7" priority="8">
      <formula>IF($B192="ー",TRUE,FALSE)</formula>
    </cfRule>
  </conditionalFormatting>
  <conditionalFormatting sqref="B239">
    <cfRule type="expression" dxfId="6" priority="7">
      <formula>IF($B239="ー",TRUE,FALSE)</formula>
    </cfRule>
  </conditionalFormatting>
  <conditionalFormatting sqref="B286">
    <cfRule type="expression" dxfId="5" priority="6">
      <formula>IF($B286="ー",TRUE,FALSE)</formula>
    </cfRule>
  </conditionalFormatting>
  <conditionalFormatting sqref="B333">
    <cfRule type="expression" dxfId="4" priority="5">
      <formula>IF($B333="ー",TRUE,FALSE)</formula>
    </cfRule>
  </conditionalFormatting>
  <conditionalFormatting sqref="B380">
    <cfRule type="expression" dxfId="3" priority="4">
      <formula>IF($B380="ー",TRUE,FALSE)</formula>
    </cfRule>
  </conditionalFormatting>
  <conditionalFormatting sqref="B427">
    <cfRule type="expression" dxfId="2" priority="3">
      <formula>IF($B427="ー",TRUE,FALSE)</formula>
    </cfRule>
  </conditionalFormatting>
  <conditionalFormatting sqref="B474">
    <cfRule type="expression" dxfId="1" priority="2">
      <formula>IF($B474="ー",TRUE,FALSE)</formula>
    </cfRule>
  </conditionalFormatting>
  <conditionalFormatting sqref="B521">
    <cfRule type="expression" dxfId="0" priority="1">
      <formula>IF($B521="ー",TRUE,FALSE)</formula>
    </cfRule>
  </conditionalFormatting>
  <dataValidations disablePrompts="1" count="1">
    <dataValidation type="list" allowBlank="1" showInputMessage="1" showErrorMessage="1" sqref="G51:I87 G10:I40 G98:I134 G145:I181 G192:I228 G239:I275 G286:I322 G333:I369 G380:I416 G427:I463 G474:I510 G521:I557">
      <formula1>IF($D10="",作業日,休日)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8" fitToHeight="0" orientation="portrait" blackAndWhite="1" horizontalDpi="300" verticalDpi="300" r:id="rId1"/>
  <rowBreaks count="11" manualBreakCount="11">
    <brk id="48" max="17" man="1"/>
    <brk id="95" max="17" man="1"/>
    <brk id="142" max="17" man="1"/>
    <brk id="189" max="17" man="1"/>
    <brk id="236" max="17" man="1"/>
    <brk id="283" max="17" man="1"/>
    <brk id="330" max="17" man="1"/>
    <brk id="377" max="17" man="1"/>
    <brk id="424" max="17" man="1"/>
    <brk id="471" max="17" man="1"/>
    <brk id="518" max="1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G15" sqref="G15"/>
    </sheetView>
  </sheetViews>
  <sheetFormatPr defaultRowHeight="18.75"/>
  <cols>
    <col min="1" max="1" width="3" style="1" customWidth="1"/>
    <col min="2" max="2" width="13" style="1" bestFit="1" customWidth="1"/>
    <col min="3" max="3" width="2.125" style="1" customWidth="1"/>
    <col min="4" max="5" width="13" style="1" bestFit="1" customWidth="1"/>
    <col min="6" max="16384" width="9" style="1"/>
  </cols>
  <sheetData>
    <row r="2" spans="2:5">
      <c r="B2" s="2" t="s">
        <v>20</v>
      </c>
      <c r="C2" s="19"/>
      <c r="D2" s="60" t="s">
        <v>7</v>
      </c>
      <c r="E2" s="60"/>
    </row>
    <row r="3" spans="2:5">
      <c r="B3" s="16" t="s">
        <v>13</v>
      </c>
      <c r="C3" s="19"/>
      <c r="D3" s="61" t="s">
        <v>13</v>
      </c>
      <c r="E3" s="61" t="s">
        <v>18</v>
      </c>
    </row>
    <row r="4" spans="2:5">
      <c r="B4" s="16" t="s">
        <v>17</v>
      </c>
      <c r="C4" s="19"/>
      <c r="D4" s="62" t="s">
        <v>13</v>
      </c>
      <c r="E4" s="62" t="s">
        <v>13</v>
      </c>
    </row>
    <row r="5" spans="2:5">
      <c r="B5" s="16" t="s">
        <v>21</v>
      </c>
      <c r="C5" s="19"/>
      <c r="D5" s="63" t="s">
        <v>17</v>
      </c>
      <c r="E5" s="63" t="s">
        <v>9</v>
      </c>
    </row>
    <row r="6" spans="2:5">
      <c r="B6" s="16" t="s">
        <v>14</v>
      </c>
      <c r="C6" s="19"/>
      <c r="D6" s="63" t="s">
        <v>14</v>
      </c>
      <c r="E6" s="63" t="s">
        <v>14</v>
      </c>
    </row>
    <row r="7" spans="2:5">
      <c r="B7" s="16" t="s">
        <v>8</v>
      </c>
      <c r="C7" s="19"/>
      <c r="D7" s="63" t="s">
        <v>8</v>
      </c>
      <c r="E7" s="63" t="s">
        <v>8</v>
      </c>
    </row>
    <row r="8" spans="2:5">
      <c r="B8" s="16" t="s">
        <v>15</v>
      </c>
      <c r="C8" s="19"/>
      <c r="D8" s="63" t="s">
        <v>15</v>
      </c>
      <c r="E8" s="63" t="s">
        <v>15</v>
      </c>
    </row>
    <row r="9" spans="2:5">
      <c r="B9" s="17" t="s">
        <v>16</v>
      </c>
      <c r="C9" s="19"/>
      <c r="D9" s="64" t="s">
        <v>16</v>
      </c>
      <c r="E9" s="64" t="s">
        <v>16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S H Z M V /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E h 2 T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d k x X K I p H u A 4 A A A A R A A A A E w A c A E Z v c m 1 1 b G F z L 1 N l Y 3 R p b 2 4 x L m 0 g o h g A K K A U A A A A A A A A A A A A A A A A A A A A A A A A A A A A K 0 5 N L s n M z 1 M I h t C G 1 g B Q S w E C L Q A U A A I A C A B I d k x X 8 h m R C 6 g A A A D 4 A A A A E g A A A A A A A A A A A A A A A A A A A A A A Q 2 9 u Z m l n L 1 B h Y 2 t h Z 2 U u e G 1 s U E s B A i 0 A F A A C A A g A S H Z M V w / K 6 a u k A A A A 6 Q A A A B M A A A A A A A A A A A A A A A A A 9 A A A A F t D b 2 5 0 Z W 5 0 X 1 R 5 c G V z X S 5 4 b W x Q S w E C L Q A U A A I A C A B I d k x X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q N 1 p E d l O 0 O t s K S w A x I x 0 Q A A A A A C A A A A A A A D Z g A A w A A A A B A A A A A Q v n Z W H o u Z L A U b L Z q s l g O M A A A A A A S A A A C g A A A A E A A A A J I L W e y 8 X 5 e y t V d 0 D I Q 0 5 m 1 Q A A A A g V q r m g 6 A o A l P N G P V Z G y d I 0 3 C Y j k 2 w 2 + c o Z u V P r d O V x n G V T m i m 7 r O 2 z U H n 0 7 p R O Z B R / g 4 V 7 R x b G A m t t c N / P W h Y A t G r U H d Z Q G S R Y Q t w K z z 1 m A U A A A A K n J 4 M F T E v j L m v U a F 2 R K L c 9 q Y 3 I k = < / D a t a M a s h u p > 
</file>

<file path=customXml/itemProps1.xml><?xml version="1.0" encoding="utf-8"?>
<ds:datastoreItem xmlns:ds="http://schemas.openxmlformats.org/officeDocument/2006/customXml" ds:itemID="{F2DEF33D-44F3-4247-A4D4-8D027EE25F7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基本情報</vt:lpstr>
      <vt:lpstr>【記載例4】休日取得実績書</vt:lpstr>
      <vt:lpstr>プルダウン</vt:lpstr>
      <vt:lpstr>【記載例4】休日取得実績書!Print_Area</vt:lpstr>
      <vt:lpstr>基本情報!Print_Area</vt:lpstr>
      <vt:lpstr>【記載例4】休日取得実績書!Print_Titles</vt:lpstr>
      <vt:lpstr>休日</vt:lpstr>
      <vt:lpstr>作業日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2023-12-22T07:02:13Z</cp:lastPrinted>
  <dcterms:created xsi:type="dcterms:W3CDTF">2023-02-14T01:17:58Z</dcterms:created>
  <dcterms:modified xsi:type="dcterms:W3CDTF">2024-09-04T01:47:01Z</dcterms:modified>
</cp:coreProperties>
</file>