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70" windowWidth="19170" windowHeight="6015" activeTab="0"/>
  </bookViews>
  <sheets>
    <sheet name="22年度決算" sheetId="1" r:id="rId1"/>
  </sheets>
  <definedNames>
    <definedName name="_xlnm._FilterDatabase" localSheetId="0" hidden="1">'22年度決算'!$B$4:$M$40</definedName>
    <definedName name="_xlnm.Print_Titles" localSheetId="0">'22年度決算'!$3:$4</definedName>
  </definedNames>
  <calcPr fullCalcOnLoad="1"/>
</workbook>
</file>

<file path=xl/comments1.xml><?xml version="1.0" encoding="utf-8"?>
<comments xmlns="http://schemas.openxmlformats.org/spreadsheetml/2006/main">
  <authors>
    <author> </author>
  </authors>
  <commentList>
    <comment ref="K21" authorId="0">
      <text>
        <r>
          <rPr>
            <b/>
            <sz val="9"/>
            <rFont val="ＭＳ Ｐゴシック"/>
            <family val="3"/>
          </rPr>
          <t xml:space="preserve">胸部X線のみ680円3,149件
胸部X線＋喀痰検査1,350円×821件
</t>
        </r>
      </text>
    </comment>
    <comment ref="B3" authorId="0">
      <text>
        <r>
          <rPr>
            <sz val="12"/>
            <rFont val="ＭＳ Ｐゴシック"/>
            <family val="3"/>
          </rPr>
          <t>手数料を所管する局を記載しています。</t>
        </r>
      </text>
    </comment>
    <comment ref="C3" authorId="0">
      <text>
        <r>
          <rPr>
            <sz val="12"/>
            <rFont val="ＭＳ Ｐゴシック"/>
            <family val="3"/>
          </rPr>
          <t>「市民利用施設等の利用者負担の考え方」に該当する手数料のうち、22年度の利用件数が1,000件以上の手数料を掲載しています。</t>
        </r>
      </text>
    </comment>
    <comment ref="D3" authorId="0">
      <text>
        <r>
          <rPr>
            <sz val="12"/>
            <rFont val="ＭＳ Ｐゴシック"/>
            <family val="3"/>
          </rPr>
          <t>当該手数料を徴収する根拠となっている条例を記載しています。</t>
        </r>
      </text>
    </comment>
    <comment ref="E3" authorId="0">
      <text>
        <r>
          <rPr>
            <sz val="12"/>
            <rFont val="ＭＳ Ｐゴシック"/>
            <family val="3"/>
          </rPr>
          <t>手数料収入と減免額を合計した額を管理運営コストで割った割合を掲載しています。④＝（⑤＋⑥）÷⑦</t>
        </r>
      </text>
    </comment>
    <comment ref="F3" authorId="0">
      <text>
        <r>
          <rPr>
            <sz val="12"/>
            <rFont val="ＭＳ Ｐゴシック"/>
            <family val="3"/>
          </rPr>
          <t>手数料の収入金額を掲載しています。</t>
        </r>
      </text>
    </comment>
    <comment ref="G3" authorId="0">
      <text>
        <r>
          <rPr>
            <sz val="12"/>
            <rFont val="ＭＳ Ｐゴシック"/>
            <family val="3"/>
          </rPr>
          <t>減額したり、免除していなければ、手数料となっていた額を記載しています。</t>
        </r>
      </text>
    </comment>
    <comment ref="H3" authorId="0">
      <text>
        <r>
          <rPr>
            <sz val="12"/>
            <rFont val="ＭＳ Ｐゴシック"/>
            <family val="3"/>
          </rPr>
          <t>平成22年度のコストを掲載しています。証明等に必要なシステム導入等にかかるコストも含んでいます。</t>
        </r>
      </text>
    </comment>
    <comment ref="I4" authorId="0">
      <text>
        <r>
          <rPr>
            <sz val="12"/>
            <rFont val="ＭＳ Ｐゴシック"/>
            <family val="3"/>
          </rPr>
          <t>コストのうち、職員がその事務に従事するために係る時間等から積算した人件費を掲載しています。</t>
        </r>
      </text>
    </comment>
    <comment ref="J4" authorId="0">
      <text>
        <r>
          <rPr>
            <sz val="12"/>
            <rFont val="ＭＳ Ｐゴシック"/>
            <family val="3"/>
          </rPr>
          <t>コストのうち、光熱水費、委託料、消耗品、嘱託員経費など、人件費以外に施設の管理運営に必要な経費を掲載しています。</t>
        </r>
      </text>
    </comment>
    <comment ref="K3" authorId="0">
      <text>
        <r>
          <rPr>
            <sz val="12"/>
            <rFont val="ＭＳ Ｐゴシック"/>
            <family val="3"/>
          </rPr>
          <t>22年度に利用された件数を掲載しています。</t>
        </r>
      </text>
    </comment>
    <comment ref="L3" authorId="0">
      <text>
        <r>
          <rPr>
            <sz val="12"/>
            <rFont val="ＭＳ Ｐゴシック"/>
            <family val="3"/>
          </rPr>
          <t>手数料の料金を記載しています。複数の料金がある場合は、主な料金を記載しています。</t>
        </r>
      </text>
    </comment>
    <comment ref="M3" authorId="0">
      <text>
        <r>
          <rPr>
            <sz val="12"/>
            <rFont val="ＭＳ Ｐゴシック"/>
            <family val="3"/>
          </rPr>
          <t>22年度に減額したり、免除した際の主な理由を記載しています。</t>
        </r>
      </text>
    </comment>
    <comment ref="N3" authorId="0">
      <text>
        <r>
          <rPr>
            <sz val="12"/>
            <rFont val="ＭＳ Ｐゴシック"/>
            <family val="3"/>
          </rPr>
          <t>各手数料の収入及びコストを詳しくご覧になりたい方のために内訳書を用意しています。</t>
        </r>
      </text>
    </comment>
  </commentList>
</comments>
</file>

<file path=xl/sharedStrings.xml><?xml version="1.0" encoding="utf-8"?>
<sst xmlns="http://schemas.openxmlformats.org/spreadsheetml/2006/main" count="234" uniqueCount="149">
  <si>
    <t>所管局</t>
  </si>
  <si>
    <t>手数料名称</t>
  </si>
  <si>
    <t>条例上の手数料額
（主なもの）</t>
  </si>
  <si>
    <t>住宅用家屋証明（租税特別措置法施行令第42条第１項の規定に該当する旨の証明）</t>
  </si>
  <si>
    <t>　1件につき　1,300円</t>
  </si>
  <si>
    <t>租税特別措置法施行令第41条各号又は第42条第1項に規定する個人の新築し、又は取得した家屋がこれらの規定に該当するものであることについての証明手数料【情報相談課】</t>
  </si>
  <si>
    <t>狂犬病予防関係手数料</t>
  </si>
  <si>
    <t>動物取扱業・特定動物関係手数料</t>
  </si>
  <si>
    <t>横浜市動物の愛護及び管理に関する条例第19条第1項第1号～4号</t>
  </si>
  <si>
    <t>地域療育センター診断書・証明書</t>
  </si>
  <si>
    <t>横浜市地域療育センター条例第9条第1項第2号</t>
  </si>
  <si>
    <t>診断書　1通　1,000円（その他の証明書　1通　500円）</t>
  </si>
  <si>
    <t>農業委員会取扱証明手数料</t>
  </si>
  <si>
    <t>試験・分析及びデザイン調製手数料</t>
  </si>
  <si>
    <t>横浜市工業技術支援センター条例第3条</t>
  </si>
  <si>
    <t>物理試験（環境試験）1試科24時間につき8,500円</t>
  </si>
  <si>
    <t>肺がん検診検査料</t>
  </si>
  <si>
    <t>横浜市保健所及び福祉保健センター条例第5条第1項</t>
  </si>
  <si>
    <t>横浜市廃棄物等の減量化、資源化及び適正処理等に関する条例第44条第1項</t>
  </si>
  <si>
    <t>計量関係手数料</t>
  </si>
  <si>
    <t>ひょう量が100キログラム以下のもの　1個につき　1,400円　ほか</t>
  </si>
  <si>
    <t>根拠条文</t>
  </si>
  <si>
    <t>利用件数</t>
  </si>
  <si>
    <t>租税その他諸収入に関する証明（課税証明等）</t>
  </si>
  <si>
    <t>1件につき　300円</t>
  </si>
  <si>
    <t>固定資産課税台帳の登録事項に関する証明</t>
  </si>
  <si>
    <t>住民票又は戸籍の附票の写しの交付手数料</t>
  </si>
  <si>
    <t>印鑑に関する証明手数料</t>
  </si>
  <si>
    <t>横浜市手数料条例第2条第1項第162号</t>
  </si>
  <si>
    <t>1件につき　300円</t>
  </si>
  <si>
    <t>衛生関係営業許可等手数料(食品衛生課)</t>
  </si>
  <si>
    <t>一般健康相談試験検査・検査判断料</t>
  </si>
  <si>
    <t>横浜市保健所及び福祉保健センター条例第5条第1項</t>
  </si>
  <si>
    <t>産業廃棄物処分費用</t>
  </si>
  <si>
    <t>長期優良住宅の普及の促進に関する法律(平成20年法律第87号)第5条第1項から第3項までの規定に基づく長期優良住宅建築等計画の認定申請手数料【建築環境課】</t>
  </si>
  <si>
    <t>住戸の総数等により　1件につき　6,000円～3,400,000円</t>
  </si>
  <si>
    <t>都市計画法第47条第5項の規定に基づく開発登録簿の写しの交付手数料【情報相談課】</t>
  </si>
  <si>
    <t>1枚につき　470円</t>
  </si>
  <si>
    <t>はり札1枚50円
はり紙100枚につき500円　
など</t>
  </si>
  <si>
    <t>横浜市自転車等の放置防止に関する条例</t>
  </si>
  <si>
    <t>境界図面の謄本の交付手数料</t>
  </si>
  <si>
    <t>横浜市手数料条例第2条第1項第93号</t>
  </si>
  <si>
    <t>1筆につき　600円</t>
  </si>
  <si>
    <t>写し証明（道路台帳図面及び境界調査図）</t>
  </si>
  <si>
    <t>甲種防火管理講習等の受講手数料</t>
  </si>
  <si>
    <t>横浜市火災予防条例第69条の2第1項</t>
  </si>
  <si>
    <t>甲種防火管理講習5,000円ほか</t>
  </si>
  <si>
    <t>住民基本台帳の閲覧手数料</t>
  </si>
  <si>
    <t>住民基本台帳カードの交付手数料又は再交付手数料</t>
  </si>
  <si>
    <t>1件につき　500円</t>
  </si>
  <si>
    <t>外国人登録原票の写し又は外国人登録原票に登録した事項に関する証明書の交付手数料</t>
  </si>
  <si>
    <t>身分証明書の交付手数料</t>
  </si>
  <si>
    <t>不在籍又は不在住に関する証明手数料</t>
  </si>
  <si>
    <t>住民票又は戸籍の附票に記載した事項に関する証明書の交付手数料</t>
  </si>
  <si>
    <t>1件につき　300円</t>
  </si>
  <si>
    <t>薬事法第14条第1項の規定に基づく薬事法施行令第80条第1項第1号の薬局製造販売医薬品の製造販売の承認申請手数料</t>
  </si>
  <si>
    <t>1品目につき　90円</t>
  </si>
  <si>
    <t>横浜市墓地及び霊堂に関する条例第11条第3項</t>
  </si>
  <si>
    <t>手数料
収入(千円)</t>
  </si>
  <si>
    <t>コスト
（千円）</t>
  </si>
  <si>
    <t>減免
(千円)</t>
  </si>
  <si>
    <t>人件費</t>
  </si>
  <si>
    <t>物件費等</t>
  </si>
  <si>
    <t>(内訳)</t>
  </si>
  <si>
    <t>1件につき　300円～23,000円</t>
  </si>
  <si>
    <t>1件につき　1,300円</t>
  </si>
  <si>
    <t>犬の登録　1件につき　3,000円
狂犬病予防注射済票　1件につき　550円
　　　　　　　　　　　　　　　　　　　　　　　　ほか</t>
  </si>
  <si>
    <t>主な減免事由</t>
  </si>
  <si>
    <t>－</t>
  </si>
  <si>
    <t>動物取扱業の登録申請　１件15,000円　ほか</t>
  </si>
  <si>
    <t>胸部Ｘ線のみ　680円
胸部Ｘ線＋喀痰検査　1,350円</t>
  </si>
  <si>
    <t>消化器系細菌培養検査　240円　ほか</t>
  </si>
  <si>
    <t>－</t>
  </si>
  <si>
    <t>盗難された自転車及びバイクが移動された方（全額減免）</t>
  </si>
  <si>
    <t>国又は他の地方公共団体から事務上の必要により請求があったとき（全額減免）</t>
  </si>
  <si>
    <t>市長又は区長において、手数料を減免することを適当と認めたとき（全額減免）</t>
  </si>
  <si>
    <t>法令の規定により無料で取り扱うことができるとされているとき（全額減免）</t>
  </si>
  <si>
    <t>・身体障害者補助犬、盲導犬として訓練中の犬の登録（全額減免）
・身体障害者補助犬、盲導犬として訓練中の犬の済票交付（全額減免）</t>
  </si>
  <si>
    <t>70歳以上・非課税・均等割・老人医療費受給者（全額減免）</t>
  </si>
  <si>
    <t>給食サービスボランティア等・非課税・均等割世帯の方（全額減免）
飲食業従事者・水道従事者への優遇（５割）</t>
  </si>
  <si>
    <t>本市事業に協力する場合（全額減免）</t>
  </si>
  <si>
    <t>土地　1筆につき　300円
家屋　台帳1枚につき　300円
償却資産　1枚につき　300円</t>
  </si>
  <si>
    <t>1世帯につき　300円
1冊につき　1,500円</t>
  </si>
  <si>
    <t>自転車等駐車場整理手数料
放置自転車等移動手数料</t>
  </si>
  <si>
    <t>申請者
負担割合
(22年度
決算)</t>
  </si>
  <si>
    <t>－</t>
  </si>
  <si>
    <t>収入及びコストの
詳細資料</t>
  </si>
  <si>
    <t>内訳表</t>
  </si>
  <si>
    <t>横浜市手数料条例第2条第13号</t>
  </si>
  <si>
    <t>横浜市手数料条例第2条第15号</t>
  </si>
  <si>
    <t>横浜市手数料条例第2条第12号</t>
  </si>
  <si>
    <t>横浜市手数料条例第2条第14号2</t>
  </si>
  <si>
    <t>横浜市手数料条例第2条第16号</t>
  </si>
  <si>
    <t>横浜市手数料条例第2条第17号</t>
  </si>
  <si>
    <t>横浜市手数料条例第2条第18号</t>
  </si>
  <si>
    <t>横浜市手数料条例第2条第14号</t>
  </si>
  <si>
    <t>横浜市手数料条例第2条第33号～38条他</t>
  </si>
  <si>
    <t>横浜市手数料条例第2条第47号～50号</t>
  </si>
  <si>
    <t>横浜市手数料条例第2条第73号</t>
  </si>
  <si>
    <r>
      <t>横浜市手数料条例第2条第8</t>
    </r>
    <r>
      <rPr>
        <sz val="11"/>
        <rFont val="ＭＳ Ｐゴシック"/>
        <family val="3"/>
      </rPr>
      <t>2号、84、85号</t>
    </r>
  </si>
  <si>
    <t>横浜市手数料条例第2条第133号</t>
  </si>
  <si>
    <t>横浜市手数料条例第2条第139号11</t>
  </si>
  <si>
    <t>横浜市手数料条例第2条第147号</t>
  </si>
  <si>
    <t>横浜市手数料条例第2条第162号</t>
  </si>
  <si>
    <t>主な手数料に係る現状のコストと手数料の状況（平成22年度決算）(利用件数1,000件以上)</t>
  </si>
  <si>
    <t>－</t>
  </si>
  <si>
    <t>環境創造局</t>
  </si>
  <si>
    <t>建築局</t>
  </si>
  <si>
    <t>財政局</t>
  </si>
  <si>
    <t>市民局</t>
  </si>
  <si>
    <t>資源循環局</t>
  </si>
  <si>
    <t>経済局</t>
  </si>
  <si>
    <t>都市整備局</t>
  </si>
  <si>
    <t>道路局</t>
  </si>
  <si>
    <t>消防局</t>
  </si>
  <si>
    <t>道路局・
港湾局</t>
  </si>
  <si>
    <t>消防局からの依頼によるもの
　（発火原因調査等）</t>
  </si>
  <si>
    <t>一般廃棄物処理手数料
(動物の死体及びし尿以外の一般廃棄物、市長が指定する横浜市の施設に搬入された一般廃棄物を横浜市が処分する場合)</t>
  </si>
  <si>
    <r>
      <t>横浜市廃棄物等の減量化、資源化及び適正処理等に関する条例</t>
    </r>
    <r>
      <rPr>
        <sz val="11"/>
        <rFont val="ＭＳ Ｐゴシック"/>
        <family val="3"/>
      </rPr>
      <t xml:space="preserve">第44条第1項
</t>
    </r>
  </si>
  <si>
    <t>310,494ｔ</t>
  </si>
  <si>
    <t>1キログラムにつき　13円</t>
  </si>
  <si>
    <t>地域清掃活動</t>
  </si>
  <si>
    <t>一般廃棄物処理手数料
（動物の死体及びし尿以外の一般廃棄物、家庭から排出される粗大ごみを横浜市が収集し、運搬し、及び処分する場合並びに排出者が市長が指定する横浜市の施設に搬入した当該粗大ごみを横浜市が処分する場合）</t>
  </si>
  <si>
    <r>
      <t>・横浜市廃棄物等の減量化、資源化及び適正処理等に関する条例</t>
    </r>
    <r>
      <rPr>
        <sz val="11"/>
        <rFont val="ＭＳ Ｐゴシック"/>
        <family val="3"/>
      </rPr>
      <t xml:space="preserve">第44条第１項
・横浜市廃棄物等の減量化、資源化及び適正処理等に関する規則第44条の２
</t>
    </r>
  </si>
  <si>
    <t xml:space="preserve">　　
1,715,625個
</t>
  </si>
  <si>
    <t>１キログラムにつき26円を基準として品目別に規則で定める額。ただし、適正処理困難物については第44条第3項の規定に基づき規則で定める額を加算する。</t>
  </si>
  <si>
    <t>身体障害者（１級又は2級）の方</t>
  </si>
  <si>
    <t>一般廃棄物処理手数料(動物の死体)</t>
  </si>
  <si>
    <r>
      <t>横浜市廃棄物等の減量化、資源化及び適正処理等に関する条例</t>
    </r>
    <r>
      <rPr>
        <sz val="11"/>
        <rFont val="ＭＳ Ｐゴシック"/>
        <family val="3"/>
      </rPr>
      <t>第44条第1項</t>
    </r>
  </si>
  <si>
    <t>2,058個</t>
  </si>
  <si>
    <t xml:space="preserve"> 1個につき　6,500円 </t>
  </si>
  <si>
    <t>－</t>
  </si>
  <si>
    <t>一般廃棄物処理手数料
（し尿、横浜市廃棄物等の減量化、資源化及び適正処理等に関する条例第26条第1項第4号に規定する事業系一般廃棄物を横浜市が収集し、運搬し、及び処分する場合）</t>
  </si>
  <si>
    <t>18,298基</t>
  </si>
  <si>
    <t xml:space="preserve">便器1基につき　3,000円 </t>
  </si>
  <si>
    <t>横浜市廃棄物等の減量化、資源化及び適正処理等に関する条例第46条第1項</t>
  </si>
  <si>
    <t>1キログラムにつき　13円ほか</t>
  </si>
  <si>
    <r>
      <t>横浜市手数料条例第2条</t>
    </r>
    <r>
      <rPr>
        <sz val="11"/>
        <rFont val="ＭＳ Ｐゴシック"/>
        <family val="3"/>
      </rPr>
      <t>第1号</t>
    </r>
  </si>
  <si>
    <r>
      <t>横浜市手数料条例第2条</t>
    </r>
    <r>
      <rPr>
        <sz val="11"/>
        <rFont val="ＭＳ Ｐゴシック"/>
        <family val="3"/>
      </rPr>
      <t>第2号</t>
    </r>
  </si>
  <si>
    <r>
      <t>横浜市手数料条例第2条</t>
    </r>
    <r>
      <rPr>
        <sz val="11"/>
        <rFont val="ＭＳ Ｐゴシック"/>
        <family val="3"/>
      </rPr>
      <t>第133号</t>
    </r>
  </si>
  <si>
    <t>墓地使用許可証の書換・再交付手数料</t>
  </si>
  <si>
    <r>
      <t>横浜市手数料条例第2条第87号</t>
    </r>
    <r>
      <rPr>
        <sz val="11"/>
        <rFont val="ＭＳ Ｐゴシック"/>
        <family val="3"/>
      </rPr>
      <t>及び162号</t>
    </r>
  </si>
  <si>
    <t>１筆につき　300円
１件につき　300円</t>
  </si>
  <si>
    <r>
      <t>横浜市手数料条例第2条第1項第84号に基づく、ひょう量</t>
    </r>
    <r>
      <rPr>
        <sz val="11"/>
        <rFont val="ＭＳ Ｐゴシック"/>
        <family val="3"/>
      </rPr>
      <t>１ｔ未満の所在場所所定定期検査を受検する特定計量器（全額減免）</t>
    </r>
  </si>
  <si>
    <t>その他諸証明手数料（台帳記載証明等）【情報相談課】</t>
  </si>
  <si>
    <t>屋外広告物許可等手数料</t>
  </si>
  <si>
    <r>
      <t>横浜市屋外広告物条例第</t>
    </r>
    <r>
      <rPr>
        <sz val="11"/>
        <rFont val="ＭＳ Ｐゴシック"/>
        <family val="3"/>
      </rPr>
      <t>49条</t>
    </r>
  </si>
  <si>
    <t>こども
青少年局</t>
  </si>
  <si>
    <t>健康福祉局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</si>
</sst>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Red]\(#,##0\)"/>
    <numFmt numFmtId="178" formatCode="General\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30">
    <font>
      <sz val="11"/>
      <name val="ＭＳ Ｐゴシック"/>
      <family val="3"/>
    </font>
    <font>
      <sz val="11"/>
      <color indexed="8"/>
      <name val="ＭＳ Ｐゴシック"/>
      <family val="3"/>
    </font>
    <font>
      <b/>
      <sz val="16"/>
      <name val="ＭＳ ゴシック"/>
      <family val="3"/>
    </font>
    <font>
      <sz val="6"/>
      <name val="ＭＳ Ｐゴシック"/>
      <family val="3"/>
    </font>
    <font>
      <sz val="12"/>
      <name val="ＭＳ Ｐゴシック"/>
      <family val="3"/>
    </font>
    <font>
      <sz val="10"/>
      <name val="ＭＳ Ｐゴシック"/>
      <family val="3"/>
    </font>
    <font>
      <b/>
      <sz val="9"/>
      <name val="ＭＳ Ｐゴシック"/>
      <family val="3"/>
    </font>
    <font>
      <b/>
      <sz val="12"/>
      <name val="ＭＳ Ｐゴシック"/>
      <family val="3"/>
    </font>
    <font>
      <sz val="11"/>
      <name val="ＭＳ ゴシック"/>
      <family val="3"/>
    </font>
    <font>
      <u val="single"/>
      <sz val="9.35"/>
      <color indexed="12"/>
      <name val="ＭＳ Ｐゴシック"/>
      <family val="3"/>
    </font>
    <font>
      <u val="single"/>
      <sz val="11"/>
      <color indexed="12"/>
      <name val="ＭＳ Ｐゴシック"/>
      <family val="3"/>
    </font>
    <font>
      <sz val="18"/>
      <name val="HGS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6" fillId="7" borderId="4" applyNumberFormat="0" applyAlignment="0" applyProtection="0"/>
    <xf numFmtId="0" fontId="27" fillId="4" borderId="0" applyNumberFormat="0" applyBorder="0" applyAlignment="0" applyProtection="0"/>
  </cellStyleXfs>
  <cellXfs count="55">
    <xf numFmtId="0" fontId="0" fillId="0" borderId="0" xfId="0" applyAlignment="1">
      <alignment vertical="center"/>
    </xf>
    <xf numFmtId="0" fontId="0" fillId="0" borderId="0" xfId="0" applyAlignment="1">
      <alignment vertical="center" wrapText="1"/>
    </xf>
    <xf numFmtId="0" fontId="4" fillId="0" borderId="0" xfId="0" applyFont="1" applyFill="1" applyAlignment="1">
      <alignment vertical="center" wrapText="1"/>
    </xf>
    <xf numFmtId="9" fontId="4" fillId="0" borderId="10" xfId="42" applyFont="1" applyFill="1" applyBorder="1" applyAlignment="1">
      <alignment vertical="center"/>
    </xf>
    <xf numFmtId="177" fontId="4" fillId="0" borderId="10" xfId="0" applyNumberFormat="1" applyFont="1" applyFill="1" applyBorder="1" applyAlignment="1">
      <alignment horizontal="right" vertical="center" shrinkToFit="1"/>
    </xf>
    <xf numFmtId="38" fontId="4" fillId="0" borderId="10" xfId="49" applyFont="1" applyFill="1" applyBorder="1" applyAlignment="1">
      <alignment vertical="center"/>
    </xf>
    <xf numFmtId="38" fontId="4" fillId="0" borderId="10" xfId="49" applyFont="1" applyFill="1" applyBorder="1" applyAlignment="1">
      <alignmen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10" xfId="0" applyFont="1" applyFill="1" applyBorder="1" applyAlignment="1">
      <alignment vertical="center" wrapText="1"/>
    </xf>
    <xf numFmtId="0" fontId="2" fillId="0" borderId="11" xfId="0" applyFont="1" applyBorder="1" applyAlignment="1">
      <alignment horizontal="left" wrapText="1"/>
    </xf>
    <xf numFmtId="0" fontId="0" fillId="0" borderId="10" xfId="0" applyFont="1" applyFill="1" applyBorder="1" applyAlignment="1">
      <alignment horizontal="center" vertical="center" wrapText="1"/>
    </xf>
    <xf numFmtId="0" fontId="7" fillId="0" borderId="11" xfId="0" applyFont="1" applyBorder="1" applyAlignment="1">
      <alignment horizontal="left"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Continuous" vertical="center" wrapText="1"/>
    </xf>
    <xf numFmtId="0" fontId="4" fillId="4" borderId="13" xfId="0" applyFont="1" applyFill="1" applyBorder="1" applyAlignment="1">
      <alignment horizontal="centerContinuous" vertical="center" wrapText="1"/>
    </xf>
    <xf numFmtId="0" fontId="2" fillId="0" borderId="11" xfId="0" applyFont="1" applyBorder="1" applyAlignment="1">
      <alignment horizontal="left"/>
    </xf>
    <xf numFmtId="0" fontId="0" fillId="0" borderId="14" xfId="0" applyFont="1" applyFill="1" applyBorder="1" applyAlignment="1">
      <alignment vertical="center" wrapText="1" shrinkToFit="1"/>
    </xf>
    <xf numFmtId="0" fontId="2" fillId="0" borderId="0" xfId="0" applyFont="1" applyBorder="1" applyAlignment="1">
      <alignment horizontal="left" wrapText="1"/>
    </xf>
    <xf numFmtId="0" fontId="7" fillId="0" borderId="0" xfId="0" applyFont="1" applyBorder="1" applyAlignment="1">
      <alignment horizontal="left" wrapText="1"/>
    </xf>
    <xf numFmtId="0" fontId="0" fillId="0" borderId="11" xfId="0" applyBorder="1" applyAlignment="1">
      <alignment vertical="center" wrapText="1"/>
    </xf>
    <xf numFmtId="177" fontId="0" fillId="0" borderId="15" xfId="0" applyNumberFormat="1" applyFont="1" applyFill="1" applyBorder="1" applyAlignment="1">
      <alignment horizontal="left" vertical="center" wrapText="1"/>
    </xf>
    <xf numFmtId="9" fontId="4" fillId="0" borderId="10" xfId="0" applyNumberFormat="1" applyFont="1" applyFill="1" applyBorder="1" applyAlignment="1">
      <alignment vertical="center" wrapText="1"/>
    </xf>
    <xf numFmtId="0" fontId="0" fillId="0" borderId="14" xfId="0" applyFont="1" applyFill="1" applyBorder="1" applyAlignment="1">
      <alignment vertical="center" wrapText="1"/>
    </xf>
    <xf numFmtId="0" fontId="0" fillId="0" borderId="0" xfId="0" applyAlignment="1">
      <alignment horizontal="center" vertical="center" wrapText="1"/>
    </xf>
    <xf numFmtId="0" fontId="0" fillId="0" borderId="10" xfId="0" applyFont="1" applyFill="1" applyBorder="1" applyAlignment="1">
      <alignment vertical="center" wrapText="1"/>
    </xf>
    <xf numFmtId="0" fontId="4" fillId="0" borderId="10" xfId="0" applyFont="1" applyFill="1" applyBorder="1" applyAlignment="1">
      <alignment vertical="center" wrapText="1" shrinkToFit="1"/>
    </xf>
    <xf numFmtId="0" fontId="8"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8" fillId="0" borderId="15" xfId="0" applyFont="1" applyFill="1" applyBorder="1" applyAlignment="1">
      <alignment vertical="center" wrapText="1"/>
    </xf>
    <xf numFmtId="0" fontId="0" fillId="0" borderId="0" xfId="0" applyFont="1" applyFill="1" applyAlignment="1">
      <alignment horizontal="left" vertical="center" wrapText="1"/>
    </xf>
    <xf numFmtId="0" fontId="0" fillId="0" borderId="15" xfId="0" applyFont="1" applyFill="1" applyBorder="1" applyAlignment="1">
      <alignment vertical="center"/>
    </xf>
    <xf numFmtId="9" fontId="4" fillId="0" borderId="10" xfId="0" applyNumberFormat="1" applyFont="1" applyFill="1" applyBorder="1" applyAlignment="1" quotePrefix="1">
      <alignment vertical="center" wrapText="1"/>
    </xf>
    <xf numFmtId="177" fontId="4" fillId="0" borderId="10" xfId="0" applyNumberFormat="1" applyFont="1" applyFill="1" applyBorder="1" applyAlignment="1" quotePrefix="1">
      <alignment vertical="center" shrinkToFit="1"/>
    </xf>
    <xf numFmtId="177" fontId="4" fillId="0" borderId="10" xfId="0" applyNumberFormat="1" applyFont="1" applyFill="1" applyBorder="1" applyAlignment="1">
      <alignment horizontal="right" vertical="center" wrapText="1" shrinkToFit="1"/>
    </xf>
    <xf numFmtId="9" fontId="4" fillId="0" borderId="10" xfId="42" applyFont="1" applyFill="1" applyBorder="1" applyAlignment="1">
      <alignment horizontal="right" vertical="center"/>
    </xf>
    <xf numFmtId="177" fontId="4" fillId="0" borderId="10" xfId="0" applyNumberFormat="1" applyFont="1" applyFill="1" applyBorder="1" applyAlignment="1">
      <alignment vertical="center" shrinkToFit="1"/>
    </xf>
    <xf numFmtId="178" fontId="4" fillId="0" borderId="10" xfId="0" applyNumberFormat="1" applyFont="1" applyFill="1" applyBorder="1" applyAlignment="1">
      <alignment horizontal="right" vertical="center" shrinkToFit="1"/>
    </xf>
    <xf numFmtId="178" fontId="0" fillId="0" borderId="15" xfId="0" applyNumberFormat="1"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16" xfId="0" applyFont="1" applyFill="1" applyBorder="1" applyAlignment="1">
      <alignment vertical="center" wrapText="1"/>
    </xf>
    <xf numFmtId="0" fontId="0" fillId="0" borderId="0" xfId="0" applyFont="1" applyAlignment="1">
      <alignment horizontal="center" vertical="center" wrapText="1"/>
    </xf>
    <xf numFmtId="0" fontId="10" fillId="0" borderId="10" xfId="43"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11" fillId="0" borderId="0" xfId="0" applyFont="1" applyBorder="1" applyAlignment="1">
      <alignment horizontal="left"/>
    </xf>
    <xf numFmtId="0" fontId="0" fillId="0" borderId="17"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4" fillId="4" borderId="21"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1181100</xdr:colOff>
      <xdr:row>0</xdr:row>
      <xdr:rowOff>76200</xdr:rowOff>
    </xdr:from>
    <xdr:to>
      <xdr:col>13</xdr:col>
      <xdr:colOff>1428750</xdr:colOff>
      <xdr:row>1</xdr:row>
      <xdr:rowOff>609600</xdr:rowOff>
    </xdr:to>
    <xdr:sp>
      <xdr:nvSpPr>
        <xdr:cNvPr id="1" name="AutoShape 156"/>
        <xdr:cNvSpPr>
          <a:spLocks/>
        </xdr:cNvSpPr>
      </xdr:nvSpPr>
      <xdr:spPr>
        <a:xfrm>
          <a:off x="15078075" y="76200"/>
          <a:ext cx="5457825" cy="847725"/>
        </a:xfrm>
        <a:prstGeom prst="wedgeRectCallout">
          <a:avLst>
            <a:gd name="adj1" fmla="val 32990"/>
            <a:gd name="adj2" fmla="val 76666"/>
          </a:avLst>
        </a:prstGeom>
        <a:solidFill>
          <a:srgbClr val="FFFF99"/>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※お使いのコンピューターによっては、詳細資料へリンクできない場合があります。
リンクできない方は、一度ページを戻っていただき、見られない方用のウィンドウからご覧ください。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yokohama.lg.jp/zaisei/org/zaisei/zyuekisya/h22ketu/tesuryou/1-1-sozeisyosyunyu-h22.pdf" TargetMode="External" /><Relationship Id="rId2" Type="http://schemas.openxmlformats.org/officeDocument/2006/relationships/hyperlink" Target="http://www.city.yokohama.lg.jp/zaisei/org/zaisei/zyuekisya/h22ketu/tesuryou/2-1-koteishisannkazeidaityo-h22.pdf" TargetMode="External" /><Relationship Id="rId3" Type="http://schemas.openxmlformats.org/officeDocument/2006/relationships/hyperlink" Target="http://www.city.yokohama.lg.jp/zaisei/org/zaisei/zyuekisya/h22ketu/tesuryou/3-1-jyutakuyatin-h22.pdf" TargetMode="External" /><Relationship Id="rId4" Type="http://schemas.openxmlformats.org/officeDocument/2006/relationships/hyperlink" Target="http://www.city.yokohama.lg.jp/zaisei/org/zaisei/zyuekisya/h22ketu/tesuryou/12-1-tiikiryoyocentershindansyo-h22.pdf" TargetMode="External" /><Relationship Id="rId5" Type="http://schemas.openxmlformats.org/officeDocument/2006/relationships/hyperlink" Target="http://www.city.yokohama.lg.jp/zaisei/org/zaisei/zyuekisya/h22ketu/tesuryou/13-1-eiseikankeieigyokyoka-h22.pdf" TargetMode="External" /><Relationship Id="rId6" Type="http://schemas.openxmlformats.org/officeDocument/2006/relationships/hyperlink" Target="http://www.city.yokohama.lg.jp/zaisei/org/zaisei/zyuekisya/h22ketu/tesuryou/14-1-kyokenbyoyobou-h22.pdf" TargetMode="External" /><Relationship Id="rId7" Type="http://schemas.openxmlformats.org/officeDocument/2006/relationships/hyperlink" Target="http://www.city.yokohama.lg.jp/zaisei/org/zaisei/zyuekisya/h22ketu/tesuryou/15-1-dobututoriatukaigyo-h22.pdf" TargetMode="External" /><Relationship Id="rId8" Type="http://schemas.openxmlformats.org/officeDocument/2006/relationships/hyperlink" Target="http://www.city.yokohama.lg.jp/zaisei/org/zaisei/zyuekisya/h22ketu/tesuryou/16-1-ippankenkousoudankensa-h22.pdf" TargetMode="External" /><Relationship Id="rId9" Type="http://schemas.openxmlformats.org/officeDocument/2006/relationships/hyperlink" Target="http://www.city.yokohama.lg.jp/zaisei/org/zaisei/zyuekisya/h22ketu/tesuryou/17-1-haigankenshin-h22.pdf" TargetMode="External" /><Relationship Id="rId10" Type="http://schemas.openxmlformats.org/officeDocument/2006/relationships/hyperlink" Target="http://www.city.yokohama.lg.jp/zaisei/org/zaisei/zyuekisya/h22ketu/tesuryou/18-1-iyakuhinseizohanbaisyonin-h22.pdf" TargetMode="External" /><Relationship Id="rId11" Type="http://schemas.openxmlformats.org/officeDocument/2006/relationships/hyperlink" Target="http://www.city.yokohama.lg.jp/zaisei/org/zaisei/zyuekisya/h22ketu/tesuryou/19-1-bochishiyoukyokasho-h22.pdf" TargetMode="External" /><Relationship Id="rId12" Type="http://schemas.openxmlformats.org/officeDocument/2006/relationships/hyperlink" Target="http://www.city.yokohama.lg.jp/zaisei/org/zaisei/zyuekisya/h22ketu/tesuryou/20-1-nogyoiinkai-h22.pdf" TargetMode="External" /><Relationship Id="rId13" Type="http://schemas.openxmlformats.org/officeDocument/2006/relationships/hyperlink" Target="http://www.city.yokohama.lg.jp/zaisei/org/zaisei/zyuekisya/h22ketu/tesuryou/21-1-itihaitesuryo-jigyogomi-h22.pdf" TargetMode="External" /><Relationship Id="rId14" Type="http://schemas.openxmlformats.org/officeDocument/2006/relationships/hyperlink" Target="http://www.city.yokohama.lg.jp/zaisei/org/zaisei/zyuekisya/h22ketu/tesuryou/22-1-itihaitesuryo-sodaigomi-h22.pdf" TargetMode="External" /><Relationship Id="rId15" Type="http://schemas.openxmlformats.org/officeDocument/2006/relationships/hyperlink" Target="http://www.city.yokohama.lg.jp/zaisei/org/zaisei/zyuekisya/h22ketu/tesuryou/23-1-dobutusitaisyori-h22.pdf" TargetMode="External" /><Relationship Id="rId16" Type="http://schemas.openxmlformats.org/officeDocument/2006/relationships/hyperlink" Target="http://www.city.yokohama.lg.jp/zaisei/org/zaisei/zyuekisya/h22ketu/tesuryou/24-1-itihaitesuryo-kasetutoiletkumitori-h22.pdf" TargetMode="External" /><Relationship Id="rId17" Type="http://schemas.openxmlformats.org/officeDocument/2006/relationships/hyperlink" Target="http://www.city.yokohama.lg.jp/zaisei/org/zaisei/zyuekisya/h22ketu/tesuryou/25-1-sangyohaikibutu-h22.pdf" TargetMode="External" /><Relationship Id="rId18" Type="http://schemas.openxmlformats.org/officeDocument/2006/relationships/hyperlink" Target="http://www.city.yokohama.lg.jp/zaisei/org/zaisei/zyuekisya/h22ketu/tesuryou/26-1-keiryokankeitesuryo-h22.pdf" TargetMode="External" /><Relationship Id="rId19" Type="http://schemas.openxmlformats.org/officeDocument/2006/relationships/hyperlink" Target="http://www.city.yokohama.lg.jp/zaisei/org/zaisei/zyuekisya/h22ketu/tesuryou/27-1-sikenbunsekidesigntyousei-h22.pdf" TargetMode="External" /><Relationship Id="rId20" Type="http://schemas.openxmlformats.org/officeDocument/2006/relationships/hyperlink" Target="http://www.city.yokohama.lg.jp/zaisei/org/zaisei/zyuekisya/h22ketu/tesuryou/28-1-jyutakukaoku-shintiku-h22.pdf" TargetMode="External" /><Relationship Id="rId21" Type="http://schemas.openxmlformats.org/officeDocument/2006/relationships/hyperlink" Target="http://www.city.yokohama.lg.jp/zaisei/org/zaisei/zyuekisya/h22ketu/tesuryou/29-1-tyokiyuryojyutaku-h22.pdf" TargetMode="External" /><Relationship Id="rId22" Type="http://schemas.openxmlformats.org/officeDocument/2006/relationships/hyperlink" Target="http://www.city.yokohama.lg.jp/zaisei/org/zaisei/zyuekisya/h22ketu/tesuryou/30-1-kaihatutourokubo-h22.pdf" TargetMode="External" /><Relationship Id="rId23" Type="http://schemas.openxmlformats.org/officeDocument/2006/relationships/hyperlink" Target="http://www.city.yokohama.lg.jp/zaisei/org/zaisei/zyuekisya/h22ketu/tesuryou/31-1-sonotasyomei-daityokisaisyoumei-h22.pdf" TargetMode="External" /><Relationship Id="rId24" Type="http://schemas.openxmlformats.org/officeDocument/2006/relationships/hyperlink" Target="http://www.city.yokohama.lg.jp/zaisei/org/zaisei/zyuekisya/h22ketu/tesuryou/32-1-okugaikoukokubutu-h22.pdf" TargetMode="External" /><Relationship Id="rId25" Type="http://schemas.openxmlformats.org/officeDocument/2006/relationships/hyperlink" Target="http://www.city.yokohama.lg.jp/zaisei/org/zaisei/zyuekisya/h22ketu/tesuryou/33-1-hotijitensya-h22.pdf" TargetMode="External" /><Relationship Id="rId26" Type="http://schemas.openxmlformats.org/officeDocument/2006/relationships/hyperlink" Target="http://www.city.yokohama.lg.jp/zaisei/org/zaisei/zyuekisya/h22ketu/tesuryou/34-1-orodaityoutusisyomei-h22.pdf" TargetMode="External" /><Relationship Id="rId27" Type="http://schemas.openxmlformats.org/officeDocument/2006/relationships/hyperlink" Target="http://www.city.yokohama.lg.jp/zaisei/org/zaisei/zyuekisya/h22ketu/tesuryou/35-1-kyokaizumentohon-dourokowan-h22.pdf" TargetMode="External" /><Relationship Id="rId28" Type="http://schemas.openxmlformats.org/officeDocument/2006/relationships/hyperlink" Target="http://www.city.yokohama.lg.jp/zaisei/org/zaisei/zyuekisya/h22ketu/tesuryou/36-1-bousaikanrikosyu-h22.pdf" TargetMode="External" /><Relationship Id="rId29" Type="http://schemas.openxmlformats.org/officeDocument/2006/relationships/hyperlink" Target="http://www.city.yokohama.lg.jp/zaisei/org/zaisei/zyuekisya/h22ketu/tesuryou/4-1-jyuminhyo-h22.pdf" TargetMode="External" /><Relationship Id="rId30" Type="http://schemas.openxmlformats.org/officeDocument/2006/relationships/hyperlink" Target="http://www.city.yokohama.lg.jp/zaisei/org/zaisei/zyuekisya/h22ketu/tesuryou/5-1-inkan-h22.pdf" TargetMode="External" /><Relationship Id="rId31" Type="http://schemas.openxmlformats.org/officeDocument/2006/relationships/hyperlink" Target="http://www.city.yokohama.lg.jp/zaisei/org/zaisei/zyuekisya/h22ketu/tesuryou/6-1-jyuminhyoetsuran-h22.pdf" TargetMode="External" /><Relationship Id="rId32" Type="http://schemas.openxmlformats.org/officeDocument/2006/relationships/hyperlink" Target="http://www.city.yokohama.lg.jp/zaisei/org/zaisei/zyuekisya/h22ketu/tesuryou/7-1-jyukicard-h22.pdf" TargetMode="External" /><Relationship Id="rId33" Type="http://schemas.openxmlformats.org/officeDocument/2006/relationships/hyperlink" Target="http://www.city.yokohama.lg.jp/zaisei/org/zaisei/zyuekisya/h22ketu/tesuryou/8-1-gaikokujintouroku-h22.pdf" TargetMode="External" /><Relationship Id="rId34" Type="http://schemas.openxmlformats.org/officeDocument/2006/relationships/hyperlink" Target="http://www.city.yokohama.lg.jp/zaisei/org/zaisei/zyuekisya/h22ketu/tesuryou/9-1-mibunshoumei-h22.pdf" TargetMode="External" /><Relationship Id="rId35" Type="http://schemas.openxmlformats.org/officeDocument/2006/relationships/hyperlink" Target="http://www.city.yokohama.lg.jp/zaisei/org/zaisei/zyuekisya/h22ketu/tesuryou/10-1-fuzaisekifuzaijyu-h22.pdf" TargetMode="External" /><Relationship Id="rId36" Type="http://schemas.openxmlformats.org/officeDocument/2006/relationships/hyperlink" Target="http://www.city.yokohama.lg.jp/zaisei/org/zaisei/zyuekisya/h22ketu/tesuryou/11-1-jyuminhyokisaijiko-h22.pdf" TargetMode="External" /><Relationship Id="rId37" Type="http://schemas.openxmlformats.org/officeDocument/2006/relationships/comments" Target="../comments1.xml" /><Relationship Id="rId38" Type="http://schemas.openxmlformats.org/officeDocument/2006/relationships/vmlDrawing" Target="../drawings/vmlDrawing1.vml" /><Relationship Id="rId39" Type="http://schemas.openxmlformats.org/officeDocument/2006/relationships/drawing" Target="../drawings/drawing1.xml" /><Relationship Id="rId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6"/>
  <sheetViews>
    <sheetView showGridLines="0" tabSelected="1" view="pageBreakPreview" zoomScale="85" zoomScaleNormal="85" zoomScaleSheetLayoutView="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00390625" defaultRowHeight="13.5"/>
  <cols>
    <col min="1" max="1" width="6.50390625" style="24" customWidth="1"/>
    <col min="2" max="2" width="12.875" style="1" customWidth="1"/>
    <col min="3" max="3" width="43.00390625" style="1" customWidth="1"/>
    <col min="4" max="4" width="29.50390625" style="1" customWidth="1"/>
    <col min="5" max="5" width="12.875" style="2" customWidth="1"/>
    <col min="6" max="10" width="12.875" style="7" customWidth="1"/>
    <col min="11" max="11" width="13.25390625" style="7" customWidth="1"/>
    <col min="12" max="12" width="32.75390625" style="8" customWidth="1"/>
    <col min="13" max="13" width="35.625" style="1" customWidth="1"/>
    <col min="14" max="14" width="19.25390625" style="45" customWidth="1"/>
    <col min="15" max="16384" width="9.00390625" style="1" customWidth="1"/>
  </cols>
  <sheetData>
    <row r="1" spans="1:14" ht="24.75" customHeight="1">
      <c r="A1" s="46" t="s">
        <v>104</v>
      </c>
      <c r="C1" s="18"/>
      <c r="D1" s="18"/>
      <c r="E1" s="19"/>
      <c r="F1" s="19"/>
      <c r="G1" s="19"/>
      <c r="H1" s="19"/>
      <c r="I1" s="19"/>
      <c r="J1" s="19"/>
      <c r="K1" s="19"/>
      <c r="L1" s="18"/>
      <c r="N1" s="42"/>
    </row>
    <row r="2" spans="2:14" ht="51.75" customHeight="1">
      <c r="B2" s="16"/>
      <c r="C2" s="10"/>
      <c r="D2" s="10"/>
      <c r="E2" s="12"/>
      <c r="F2" s="12"/>
      <c r="G2" s="12"/>
      <c r="H2" s="12"/>
      <c r="I2" s="12"/>
      <c r="J2" s="12"/>
      <c r="K2" s="12"/>
      <c r="L2" s="10"/>
      <c r="M2" s="20"/>
      <c r="N2" s="42"/>
    </row>
    <row r="3" spans="1:14" ht="18.75" customHeight="1">
      <c r="A3" s="48"/>
      <c r="B3" s="48" t="s">
        <v>0</v>
      </c>
      <c r="C3" s="48" t="s">
        <v>1</v>
      </c>
      <c r="D3" s="48" t="s">
        <v>21</v>
      </c>
      <c r="E3" s="48" t="s">
        <v>84</v>
      </c>
      <c r="F3" s="48" t="s">
        <v>58</v>
      </c>
      <c r="G3" s="48" t="s">
        <v>60</v>
      </c>
      <c r="H3" s="50" t="s">
        <v>59</v>
      </c>
      <c r="I3" s="14" t="s">
        <v>63</v>
      </c>
      <c r="J3" s="15"/>
      <c r="K3" s="48" t="s">
        <v>22</v>
      </c>
      <c r="L3" s="50" t="s">
        <v>2</v>
      </c>
      <c r="M3" s="48" t="s">
        <v>67</v>
      </c>
      <c r="N3" s="52" t="s">
        <v>86</v>
      </c>
    </row>
    <row r="4" spans="1:14" s="2" customFormat="1" ht="50.25" customHeight="1">
      <c r="A4" s="54"/>
      <c r="B4" s="49"/>
      <c r="C4" s="49"/>
      <c r="D4" s="49"/>
      <c r="E4" s="49"/>
      <c r="F4" s="49"/>
      <c r="G4" s="49"/>
      <c r="H4" s="49"/>
      <c r="I4" s="13" t="s">
        <v>61</v>
      </c>
      <c r="J4" s="13" t="s">
        <v>62</v>
      </c>
      <c r="K4" s="49"/>
      <c r="L4" s="51"/>
      <c r="M4" s="49"/>
      <c r="N4" s="53"/>
    </row>
    <row r="5" spans="1:14" s="39" customFormat="1" ht="51" customHeight="1">
      <c r="A5" s="11">
        <v>1</v>
      </c>
      <c r="B5" s="47" t="s">
        <v>108</v>
      </c>
      <c r="C5" s="9" t="s">
        <v>23</v>
      </c>
      <c r="D5" s="23" t="s">
        <v>137</v>
      </c>
      <c r="E5" s="3">
        <f>(F5+G5)/H5</f>
        <v>0.918786744926595</v>
      </c>
      <c r="F5" s="5">
        <v>138657</v>
      </c>
      <c r="G5" s="5">
        <v>50908</v>
      </c>
      <c r="H5" s="4">
        <v>206321</v>
      </c>
      <c r="I5" s="4">
        <v>146814</v>
      </c>
      <c r="J5" s="4">
        <f>H5-I5</f>
        <v>59507</v>
      </c>
      <c r="K5" s="4">
        <v>631883</v>
      </c>
      <c r="L5" s="27" t="s">
        <v>24</v>
      </c>
      <c r="M5" s="25" t="s">
        <v>75</v>
      </c>
      <c r="N5" s="43" t="s">
        <v>87</v>
      </c>
    </row>
    <row r="6" spans="1:14" s="39" customFormat="1" ht="51" customHeight="1">
      <c r="A6" s="11">
        <v>2</v>
      </c>
      <c r="B6" s="47" t="s">
        <v>108</v>
      </c>
      <c r="C6" s="9" t="s">
        <v>25</v>
      </c>
      <c r="D6" s="23" t="s">
        <v>138</v>
      </c>
      <c r="E6" s="3">
        <f>(F6+G6)/H6</f>
        <v>0.9172681918899447</v>
      </c>
      <c r="F6" s="5">
        <v>52346</v>
      </c>
      <c r="G6" s="5">
        <v>15131</v>
      </c>
      <c r="H6" s="4">
        <v>73563</v>
      </c>
      <c r="I6" s="4">
        <v>52381</v>
      </c>
      <c r="J6" s="4">
        <f aca="true" t="shared" si="0" ref="J6:J25">H6-I6</f>
        <v>21182</v>
      </c>
      <c r="K6" s="4">
        <v>224923</v>
      </c>
      <c r="L6" s="28" t="s">
        <v>81</v>
      </c>
      <c r="M6" s="25" t="s">
        <v>74</v>
      </c>
      <c r="N6" s="43" t="s">
        <v>87</v>
      </c>
    </row>
    <row r="7" spans="1:14" s="39" customFormat="1" ht="59.25" customHeight="1">
      <c r="A7" s="11">
        <v>3</v>
      </c>
      <c r="B7" s="47" t="s">
        <v>108</v>
      </c>
      <c r="C7" s="9" t="s">
        <v>3</v>
      </c>
      <c r="D7" s="23" t="s">
        <v>139</v>
      </c>
      <c r="E7" s="3">
        <f>(F7+G7)/H7</f>
        <v>1.448668564729526</v>
      </c>
      <c r="F7" s="5">
        <v>8650</v>
      </c>
      <c r="G7" s="5">
        <v>0</v>
      </c>
      <c r="H7" s="4">
        <v>5971</v>
      </c>
      <c r="I7" s="4">
        <v>0</v>
      </c>
      <c r="J7" s="4">
        <f t="shared" si="0"/>
        <v>5971</v>
      </c>
      <c r="K7" s="4">
        <v>6654</v>
      </c>
      <c r="L7" s="29" t="s">
        <v>65</v>
      </c>
      <c r="M7" s="25" t="s">
        <v>68</v>
      </c>
      <c r="N7" s="43" t="s">
        <v>87</v>
      </c>
    </row>
    <row r="8" spans="1:14" s="39" customFormat="1" ht="51" customHeight="1">
      <c r="A8" s="11">
        <v>4</v>
      </c>
      <c r="B8" s="11" t="s">
        <v>109</v>
      </c>
      <c r="C8" s="9" t="s">
        <v>26</v>
      </c>
      <c r="D8" s="23" t="s">
        <v>88</v>
      </c>
      <c r="E8" s="3">
        <f aca="true" t="shared" si="1" ref="E8:E24">(F8+G8)/H8</f>
        <v>0.873261996135983</v>
      </c>
      <c r="F8" s="5">
        <v>510862</v>
      </c>
      <c r="G8" s="5">
        <v>86678</v>
      </c>
      <c r="H8" s="4">
        <v>684262</v>
      </c>
      <c r="I8" s="4">
        <v>503328</v>
      </c>
      <c r="J8" s="4">
        <f t="shared" si="0"/>
        <v>180934</v>
      </c>
      <c r="K8" s="4">
        <v>1991799</v>
      </c>
      <c r="L8" s="27" t="s">
        <v>24</v>
      </c>
      <c r="M8" s="25" t="s">
        <v>74</v>
      </c>
      <c r="N8" s="43" t="s">
        <v>87</v>
      </c>
    </row>
    <row r="9" spans="1:14" s="39" customFormat="1" ht="47.25" customHeight="1">
      <c r="A9" s="11">
        <v>5</v>
      </c>
      <c r="B9" s="11" t="s">
        <v>109</v>
      </c>
      <c r="C9" s="9" t="s">
        <v>27</v>
      </c>
      <c r="D9" s="23" t="s">
        <v>89</v>
      </c>
      <c r="E9" s="3">
        <f t="shared" si="1"/>
        <v>0.9570695507267586</v>
      </c>
      <c r="F9" s="5">
        <v>405474</v>
      </c>
      <c r="G9" s="5">
        <v>0</v>
      </c>
      <c r="H9" s="4">
        <v>423662</v>
      </c>
      <c r="I9" s="4">
        <v>284620</v>
      </c>
      <c r="J9" s="4">
        <f t="shared" si="0"/>
        <v>139042</v>
      </c>
      <c r="K9" s="4">
        <v>1351577</v>
      </c>
      <c r="L9" s="27" t="s">
        <v>24</v>
      </c>
      <c r="M9" s="25" t="s">
        <v>68</v>
      </c>
      <c r="N9" s="43" t="s">
        <v>87</v>
      </c>
    </row>
    <row r="10" spans="1:14" s="39" customFormat="1" ht="45.75" customHeight="1">
      <c r="A10" s="11">
        <v>6</v>
      </c>
      <c r="B10" s="11" t="s">
        <v>109</v>
      </c>
      <c r="C10" s="9" t="s">
        <v>47</v>
      </c>
      <c r="D10" s="23" t="s">
        <v>90</v>
      </c>
      <c r="E10" s="3">
        <f t="shared" si="1"/>
        <v>0.9319820141317536</v>
      </c>
      <c r="F10" s="5">
        <v>4558</v>
      </c>
      <c r="G10" s="5">
        <v>8500</v>
      </c>
      <c r="H10" s="4">
        <v>14011</v>
      </c>
      <c r="I10" s="4">
        <v>14011</v>
      </c>
      <c r="J10" s="4">
        <f t="shared" si="0"/>
        <v>0</v>
      </c>
      <c r="K10" s="4">
        <f>3053+28334</f>
        <v>31387</v>
      </c>
      <c r="L10" s="28" t="s">
        <v>82</v>
      </c>
      <c r="M10" s="25" t="s">
        <v>74</v>
      </c>
      <c r="N10" s="43" t="s">
        <v>87</v>
      </c>
    </row>
    <row r="11" spans="1:14" s="39" customFormat="1" ht="40.5" customHeight="1">
      <c r="A11" s="11">
        <v>7</v>
      </c>
      <c r="B11" s="11" t="s">
        <v>109</v>
      </c>
      <c r="C11" s="9" t="s">
        <v>48</v>
      </c>
      <c r="D11" s="23" t="s">
        <v>91</v>
      </c>
      <c r="E11" s="3">
        <f t="shared" si="1"/>
        <v>0.20492601649604178</v>
      </c>
      <c r="F11" s="5">
        <v>19777</v>
      </c>
      <c r="G11" s="5">
        <v>0</v>
      </c>
      <c r="H11" s="4">
        <v>96508</v>
      </c>
      <c r="I11" s="4">
        <v>44141</v>
      </c>
      <c r="J11" s="4">
        <f t="shared" si="0"/>
        <v>52367</v>
      </c>
      <c r="K11" s="4">
        <v>39553</v>
      </c>
      <c r="L11" s="27" t="s">
        <v>49</v>
      </c>
      <c r="M11" s="25" t="s">
        <v>68</v>
      </c>
      <c r="N11" s="43" t="s">
        <v>87</v>
      </c>
    </row>
    <row r="12" spans="1:14" s="39" customFormat="1" ht="47.25" customHeight="1">
      <c r="A12" s="11">
        <v>8</v>
      </c>
      <c r="B12" s="11" t="s">
        <v>109</v>
      </c>
      <c r="C12" s="9" t="s">
        <v>50</v>
      </c>
      <c r="D12" s="23" t="s">
        <v>92</v>
      </c>
      <c r="E12" s="3">
        <f t="shared" si="1"/>
        <v>0.894630682964218</v>
      </c>
      <c r="F12" s="5">
        <v>17508</v>
      </c>
      <c r="G12" s="5">
        <v>4669</v>
      </c>
      <c r="H12" s="4">
        <v>24789</v>
      </c>
      <c r="I12" s="4">
        <v>18679</v>
      </c>
      <c r="J12" s="4">
        <f t="shared" si="0"/>
        <v>6110</v>
      </c>
      <c r="K12" s="4">
        <f>58357+15562</f>
        <v>73919</v>
      </c>
      <c r="L12" s="27" t="s">
        <v>24</v>
      </c>
      <c r="M12" s="25" t="s">
        <v>76</v>
      </c>
      <c r="N12" s="43" t="s">
        <v>87</v>
      </c>
    </row>
    <row r="13" spans="1:14" s="39" customFormat="1" ht="39" customHeight="1">
      <c r="A13" s="11">
        <v>9</v>
      </c>
      <c r="B13" s="11" t="s">
        <v>109</v>
      </c>
      <c r="C13" s="9" t="s">
        <v>51</v>
      </c>
      <c r="D13" s="23" t="s">
        <v>93</v>
      </c>
      <c r="E13" s="3">
        <f t="shared" si="1"/>
        <v>0.9260628465804066</v>
      </c>
      <c r="F13" s="5">
        <v>10521</v>
      </c>
      <c r="G13" s="5">
        <v>0</v>
      </c>
      <c r="H13" s="4">
        <v>11361</v>
      </c>
      <c r="I13" s="4">
        <v>10437</v>
      </c>
      <c r="J13" s="4">
        <f t="shared" si="0"/>
        <v>924</v>
      </c>
      <c r="K13" s="4">
        <v>35069</v>
      </c>
      <c r="L13" s="27" t="s">
        <v>24</v>
      </c>
      <c r="M13" s="25" t="s">
        <v>85</v>
      </c>
      <c r="N13" s="43" t="s">
        <v>87</v>
      </c>
    </row>
    <row r="14" spans="1:14" s="39" customFormat="1" ht="48.75" customHeight="1">
      <c r="A14" s="11">
        <v>10</v>
      </c>
      <c r="B14" s="11" t="s">
        <v>109</v>
      </c>
      <c r="C14" s="9" t="s">
        <v>52</v>
      </c>
      <c r="D14" s="23" t="s">
        <v>94</v>
      </c>
      <c r="E14" s="3">
        <f t="shared" si="1"/>
        <v>0.9801023308698124</v>
      </c>
      <c r="F14" s="5">
        <v>1647</v>
      </c>
      <c r="G14" s="5">
        <v>77</v>
      </c>
      <c r="H14" s="4">
        <v>1759</v>
      </c>
      <c r="I14" s="4">
        <v>1709</v>
      </c>
      <c r="J14" s="4">
        <f t="shared" si="0"/>
        <v>50</v>
      </c>
      <c r="K14" s="4">
        <f>5488+256</f>
        <v>5744</v>
      </c>
      <c r="L14" s="27" t="s">
        <v>24</v>
      </c>
      <c r="M14" s="25" t="s">
        <v>76</v>
      </c>
      <c r="N14" s="43" t="s">
        <v>87</v>
      </c>
    </row>
    <row r="15" spans="1:14" s="39" customFormat="1" ht="51" customHeight="1">
      <c r="A15" s="11">
        <v>11</v>
      </c>
      <c r="B15" s="11" t="s">
        <v>109</v>
      </c>
      <c r="C15" s="9" t="s">
        <v>53</v>
      </c>
      <c r="D15" s="23" t="s">
        <v>95</v>
      </c>
      <c r="E15" s="3">
        <f t="shared" si="1"/>
        <v>0.9736037025415751</v>
      </c>
      <c r="F15" s="5">
        <v>18959</v>
      </c>
      <c r="G15" s="5">
        <v>5864</v>
      </c>
      <c r="H15" s="4">
        <v>25496</v>
      </c>
      <c r="I15" s="4">
        <v>17424</v>
      </c>
      <c r="J15" s="4">
        <f t="shared" si="0"/>
        <v>8072</v>
      </c>
      <c r="K15" s="4">
        <f>63194+19546</f>
        <v>82740</v>
      </c>
      <c r="L15" s="27" t="s">
        <v>54</v>
      </c>
      <c r="M15" s="25" t="s">
        <v>76</v>
      </c>
      <c r="N15" s="43" t="s">
        <v>87</v>
      </c>
    </row>
    <row r="16" spans="1:14" s="39" customFormat="1" ht="50.25" customHeight="1">
      <c r="A16" s="11">
        <v>12</v>
      </c>
      <c r="B16" s="11" t="s">
        <v>147</v>
      </c>
      <c r="C16" s="9" t="s">
        <v>9</v>
      </c>
      <c r="D16" s="23" t="s">
        <v>10</v>
      </c>
      <c r="E16" s="3">
        <f t="shared" si="1"/>
        <v>0.6037735849056604</v>
      </c>
      <c r="F16" s="5">
        <v>1280</v>
      </c>
      <c r="G16" s="5">
        <v>0</v>
      </c>
      <c r="H16" s="4">
        <v>2120</v>
      </c>
      <c r="I16" s="4">
        <v>2120</v>
      </c>
      <c r="J16" s="4">
        <f t="shared" si="0"/>
        <v>0</v>
      </c>
      <c r="K16" s="4">
        <v>1274</v>
      </c>
      <c r="L16" s="21" t="s">
        <v>11</v>
      </c>
      <c r="M16" s="25" t="s">
        <v>68</v>
      </c>
      <c r="N16" s="43" t="s">
        <v>87</v>
      </c>
    </row>
    <row r="17" spans="1:14" s="39" customFormat="1" ht="41.25" customHeight="1">
      <c r="A17" s="11">
        <v>13</v>
      </c>
      <c r="B17" s="11" t="s">
        <v>148</v>
      </c>
      <c r="C17" s="9" t="s">
        <v>30</v>
      </c>
      <c r="D17" s="23" t="s">
        <v>96</v>
      </c>
      <c r="E17" s="3">
        <f t="shared" si="1"/>
        <v>0.9500511810766934</v>
      </c>
      <c r="F17" s="5">
        <v>145716</v>
      </c>
      <c r="G17" s="5">
        <v>0</v>
      </c>
      <c r="H17" s="4">
        <v>153377</v>
      </c>
      <c r="I17" s="4">
        <v>144214</v>
      </c>
      <c r="J17" s="4">
        <f t="shared" si="0"/>
        <v>9163</v>
      </c>
      <c r="K17" s="4">
        <v>11333</v>
      </c>
      <c r="L17" s="27" t="s">
        <v>64</v>
      </c>
      <c r="M17" s="25" t="s">
        <v>68</v>
      </c>
      <c r="N17" s="43" t="s">
        <v>87</v>
      </c>
    </row>
    <row r="18" spans="1:14" s="39" customFormat="1" ht="81.75" customHeight="1">
      <c r="A18" s="11">
        <v>14</v>
      </c>
      <c r="B18" s="11" t="s">
        <v>148</v>
      </c>
      <c r="C18" s="9" t="s">
        <v>6</v>
      </c>
      <c r="D18" s="23" t="s">
        <v>97</v>
      </c>
      <c r="E18" s="3">
        <f t="shared" si="1"/>
        <v>0.5647784912920717</v>
      </c>
      <c r="F18" s="5">
        <v>112549</v>
      </c>
      <c r="G18" s="5">
        <v>466</v>
      </c>
      <c r="H18" s="4">
        <v>200105</v>
      </c>
      <c r="I18" s="4">
        <v>185334</v>
      </c>
      <c r="J18" s="4">
        <f t="shared" si="0"/>
        <v>14771</v>
      </c>
      <c r="K18" s="4">
        <v>146071</v>
      </c>
      <c r="L18" s="21" t="s">
        <v>66</v>
      </c>
      <c r="M18" s="25" t="s">
        <v>77</v>
      </c>
      <c r="N18" s="43" t="s">
        <v>87</v>
      </c>
    </row>
    <row r="19" spans="1:14" s="39" customFormat="1" ht="57" customHeight="1">
      <c r="A19" s="11">
        <v>15</v>
      </c>
      <c r="B19" s="11" t="s">
        <v>148</v>
      </c>
      <c r="C19" s="9" t="s">
        <v>7</v>
      </c>
      <c r="D19" s="23" t="s">
        <v>8</v>
      </c>
      <c r="E19" s="3">
        <f t="shared" si="1"/>
        <v>0.5986066452304395</v>
      </c>
      <c r="F19" s="5">
        <v>3351</v>
      </c>
      <c r="G19" s="5">
        <v>0</v>
      </c>
      <c r="H19" s="4">
        <v>5598</v>
      </c>
      <c r="I19" s="4">
        <v>5251</v>
      </c>
      <c r="J19" s="4">
        <f t="shared" si="0"/>
        <v>347</v>
      </c>
      <c r="K19" s="4">
        <v>1141</v>
      </c>
      <c r="L19" s="30" t="s">
        <v>69</v>
      </c>
      <c r="M19" s="25" t="s">
        <v>68</v>
      </c>
      <c r="N19" s="43" t="s">
        <v>87</v>
      </c>
    </row>
    <row r="20" spans="1:14" s="39" customFormat="1" ht="86.25" customHeight="1">
      <c r="A20" s="11">
        <v>16</v>
      </c>
      <c r="B20" s="11" t="s">
        <v>148</v>
      </c>
      <c r="C20" s="9" t="s">
        <v>31</v>
      </c>
      <c r="D20" s="23" t="s">
        <v>32</v>
      </c>
      <c r="E20" s="3">
        <f t="shared" si="1"/>
        <v>1.0711267433623997</v>
      </c>
      <c r="F20" s="5">
        <v>21646</v>
      </c>
      <c r="G20" s="5">
        <v>22207</v>
      </c>
      <c r="H20" s="4">
        <v>40941</v>
      </c>
      <c r="I20" s="4">
        <v>35807</v>
      </c>
      <c r="J20" s="4">
        <f t="shared" si="0"/>
        <v>5134</v>
      </c>
      <c r="K20" s="4">
        <v>53459</v>
      </c>
      <c r="L20" s="21" t="s">
        <v>71</v>
      </c>
      <c r="M20" s="25" t="s">
        <v>79</v>
      </c>
      <c r="N20" s="43" t="s">
        <v>87</v>
      </c>
    </row>
    <row r="21" spans="1:14" s="39" customFormat="1" ht="48.75" customHeight="1">
      <c r="A21" s="11">
        <v>17</v>
      </c>
      <c r="B21" s="11" t="s">
        <v>148</v>
      </c>
      <c r="C21" s="9" t="s">
        <v>16</v>
      </c>
      <c r="D21" s="23" t="s">
        <v>17</v>
      </c>
      <c r="E21" s="3">
        <f t="shared" si="1"/>
        <v>0.09206930968470312</v>
      </c>
      <c r="F21" s="5">
        <v>3249</v>
      </c>
      <c r="G21" s="5">
        <v>2378</v>
      </c>
      <c r="H21" s="4">
        <v>61117</v>
      </c>
      <c r="I21" s="4">
        <v>11718</v>
      </c>
      <c r="J21" s="4">
        <f t="shared" si="0"/>
        <v>49399</v>
      </c>
      <c r="K21" s="4">
        <v>6588</v>
      </c>
      <c r="L21" s="21" t="s">
        <v>70</v>
      </c>
      <c r="M21" s="25" t="s">
        <v>78</v>
      </c>
      <c r="N21" s="43" t="s">
        <v>87</v>
      </c>
    </row>
    <row r="22" spans="1:14" s="39" customFormat="1" ht="61.5" customHeight="1">
      <c r="A22" s="11">
        <v>18</v>
      </c>
      <c r="B22" s="11" t="s">
        <v>148</v>
      </c>
      <c r="C22" s="9" t="s">
        <v>55</v>
      </c>
      <c r="D22" s="23" t="s">
        <v>98</v>
      </c>
      <c r="E22" s="3">
        <f t="shared" si="1"/>
        <v>1.212962962962963</v>
      </c>
      <c r="F22" s="5">
        <v>131</v>
      </c>
      <c r="G22" s="5">
        <v>0</v>
      </c>
      <c r="H22" s="4">
        <v>108</v>
      </c>
      <c r="I22" s="4">
        <v>108</v>
      </c>
      <c r="J22" s="4">
        <f t="shared" si="0"/>
        <v>0</v>
      </c>
      <c r="K22" s="4">
        <v>1451</v>
      </c>
      <c r="L22" s="31" t="s">
        <v>56</v>
      </c>
      <c r="M22" s="25" t="s">
        <v>68</v>
      </c>
      <c r="N22" s="43" t="s">
        <v>87</v>
      </c>
    </row>
    <row r="23" spans="1:14" s="39" customFormat="1" ht="48" customHeight="1">
      <c r="A23" s="11">
        <v>19</v>
      </c>
      <c r="B23" s="11" t="s">
        <v>148</v>
      </c>
      <c r="C23" s="9" t="s">
        <v>140</v>
      </c>
      <c r="D23" s="23" t="s">
        <v>57</v>
      </c>
      <c r="E23" s="3">
        <f t="shared" si="1"/>
        <v>0.8710865561694291</v>
      </c>
      <c r="F23" s="5">
        <v>946</v>
      </c>
      <c r="G23" s="5">
        <v>0</v>
      </c>
      <c r="H23" s="4">
        <v>1086</v>
      </c>
      <c r="I23" s="4">
        <v>1083</v>
      </c>
      <c r="J23" s="4">
        <f t="shared" si="0"/>
        <v>3</v>
      </c>
      <c r="K23" s="4">
        <v>3154</v>
      </c>
      <c r="L23" s="27" t="s">
        <v>24</v>
      </c>
      <c r="M23" s="25" t="s">
        <v>105</v>
      </c>
      <c r="N23" s="43" t="s">
        <v>87</v>
      </c>
    </row>
    <row r="24" spans="1:14" s="39" customFormat="1" ht="57" customHeight="1">
      <c r="A24" s="11">
        <v>20</v>
      </c>
      <c r="B24" s="11" t="s">
        <v>106</v>
      </c>
      <c r="C24" s="9" t="s">
        <v>12</v>
      </c>
      <c r="D24" s="23" t="s">
        <v>141</v>
      </c>
      <c r="E24" s="3">
        <f t="shared" si="1"/>
        <v>0.5568685376661743</v>
      </c>
      <c r="F24" s="5">
        <v>377</v>
      </c>
      <c r="G24" s="5">
        <v>0</v>
      </c>
      <c r="H24" s="4">
        <v>677</v>
      </c>
      <c r="I24" s="4">
        <v>677</v>
      </c>
      <c r="J24" s="4">
        <f t="shared" si="0"/>
        <v>0</v>
      </c>
      <c r="K24" s="4">
        <v>1257</v>
      </c>
      <c r="L24" s="29" t="s">
        <v>142</v>
      </c>
      <c r="M24" s="25" t="s">
        <v>68</v>
      </c>
      <c r="N24" s="43" t="s">
        <v>87</v>
      </c>
    </row>
    <row r="25" spans="1:14" s="39" customFormat="1" ht="82.5" customHeight="1">
      <c r="A25" s="11">
        <v>21</v>
      </c>
      <c r="B25" s="11" t="s">
        <v>110</v>
      </c>
      <c r="C25" s="9" t="s">
        <v>117</v>
      </c>
      <c r="D25" s="23" t="s">
        <v>118</v>
      </c>
      <c r="E25" s="32">
        <f>(F25+G25)/H25</f>
        <v>1.0019315335932155</v>
      </c>
      <c r="F25" s="5">
        <v>5430412</v>
      </c>
      <c r="G25" s="5">
        <v>68574</v>
      </c>
      <c r="H25" s="33">
        <v>5488385</v>
      </c>
      <c r="I25" s="33">
        <v>1028839</v>
      </c>
      <c r="J25" s="33">
        <f t="shared" si="0"/>
        <v>4459546</v>
      </c>
      <c r="K25" s="34" t="s">
        <v>119</v>
      </c>
      <c r="L25" s="21" t="s">
        <v>120</v>
      </c>
      <c r="M25" s="25" t="s">
        <v>121</v>
      </c>
      <c r="N25" s="43" t="s">
        <v>87</v>
      </c>
    </row>
    <row r="26" spans="1:14" s="39" customFormat="1" ht="111.75" customHeight="1">
      <c r="A26" s="11">
        <v>22</v>
      </c>
      <c r="B26" s="11" t="s">
        <v>110</v>
      </c>
      <c r="C26" s="9" t="s">
        <v>122</v>
      </c>
      <c r="D26" s="23" t="s">
        <v>123</v>
      </c>
      <c r="E26" s="32">
        <f>(F26+G26)/H26</f>
        <v>0.7470197095487866</v>
      </c>
      <c r="F26" s="5">
        <v>1008768</v>
      </c>
      <c r="G26" s="5">
        <v>30754</v>
      </c>
      <c r="H26" s="33">
        <v>1391559</v>
      </c>
      <c r="I26" s="33">
        <v>171395</v>
      </c>
      <c r="J26" s="33">
        <f>H26-I26</f>
        <v>1220164</v>
      </c>
      <c r="K26" s="34" t="s">
        <v>124</v>
      </c>
      <c r="L26" s="21" t="s">
        <v>125</v>
      </c>
      <c r="M26" s="25" t="s">
        <v>126</v>
      </c>
      <c r="N26" s="43" t="s">
        <v>87</v>
      </c>
    </row>
    <row r="27" spans="1:14" s="39" customFormat="1" ht="99.75" customHeight="1">
      <c r="A27" s="11">
        <v>23</v>
      </c>
      <c r="B27" s="11" t="s">
        <v>110</v>
      </c>
      <c r="C27" s="9" t="s">
        <v>127</v>
      </c>
      <c r="D27" s="23" t="s">
        <v>128</v>
      </c>
      <c r="E27" s="3">
        <f>(F27+G27)/H27</f>
        <v>0.9589934762348555</v>
      </c>
      <c r="F27" s="5">
        <v>13377</v>
      </c>
      <c r="G27" s="5">
        <v>0</v>
      </c>
      <c r="H27" s="4">
        <v>13949</v>
      </c>
      <c r="I27" s="4">
        <v>8121</v>
      </c>
      <c r="J27" s="4">
        <f>H27-I27</f>
        <v>5828</v>
      </c>
      <c r="K27" s="4" t="s">
        <v>129</v>
      </c>
      <c r="L27" s="21" t="s">
        <v>130</v>
      </c>
      <c r="M27" s="25" t="s">
        <v>131</v>
      </c>
      <c r="N27" s="43" t="s">
        <v>87</v>
      </c>
    </row>
    <row r="28" spans="1:14" s="39" customFormat="1" ht="107.25" customHeight="1">
      <c r="A28" s="11">
        <v>24</v>
      </c>
      <c r="B28" s="11" t="s">
        <v>110</v>
      </c>
      <c r="C28" s="9" t="s">
        <v>132</v>
      </c>
      <c r="D28" s="23" t="s">
        <v>18</v>
      </c>
      <c r="E28" s="35">
        <f>(F28+G28)/H28</f>
        <v>0.2106253945351249</v>
      </c>
      <c r="F28" s="5">
        <v>56055</v>
      </c>
      <c r="G28" s="5">
        <v>0</v>
      </c>
      <c r="H28" s="36">
        <v>266136</v>
      </c>
      <c r="I28" s="36">
        <v>205889</v>
      </c>
      <c r="J28" s="36">
        <f>H28-I28</f>
        <v>60247</v>
      </c>
      <c r="K28" s="4" t="s">
        <v>133</v>
      </c>
      <c r="L28" s="21" t="s">
        <v>134</v>
      </c>
      <c r="M28" s="25" t="s">
        <v>131</v>
      </c>
      <c r="N28" s="43" t="s">
        <v>87</v>
      </c>
    </row>
    <row r="29" spans="1:14" s="39" customFormat="1" ht="105" customHeight="1">
      <c r="A29" s="11">
        <v>25</v>
      </c>
      <c r="B29" s="11" t="s">
        <v>110</v>
      </c>
      <c r="C29" s="9" t="s">
        <v>33</v>
      </c>
      <c r="D29" s="23" t="s">
        <v>135</v>
      </c>
      <c r="E29" s="3">
        <f>(F29+G29)/H29</f>
        <v>0.9224770080674141</v>
      </c>
      <c r="F29" s="5">
        <v>233609</v>
      </c>
      <c r="G29" s="5">
        <v>0</v>
      </c>
      <c r="H29" s="4">
        <v>253241</v>
      </c>
      <c r="I29" s="4">
        <v>0</v>
      </c>
      <c r="J29" s="4">
        <f>H29-I29</f>
        <v>253241</v>
      </c>
      <c r="K29" s="37">
        <v>16658.44</v>
      </c>
      <c r="L29" s="38" t="s">
        <v>136</v>
      </c>
      <c r="M29" s="25" t="s">
        <v>131</v>
      </c>
      <c r="N29" s="43" t="s">
        <v>87</v>
      </c>
    </row>
    <row r="30" spans="1:14" s="39" customFormat="1" ht="70.5" customHeight="1">
      <c r="A30" s="11">
        <v>26</v>
      </c>
      <c r="B30" s="11" t="s">
        <v>111</v>
      </c>
      <c r="C30" s="9" t="s">
        <v>19</v>
      </c>
      <c r="D30" s="23" t="s">
        <v>99</v>
      </c>
      <c r="E30" s="3">
        <f aca="true" t="shared" si="2" ref="E30:E36">(F30+G30)/H30</f>
        <v>0.5418412781561027</v>
      </c>
      <c r="F30" s="5">
        <v>7376</v>
      </c>
      <c r="G30" s="5">
        <v>9174</v>
      </c>
      <c r="H30" s="4">
        <v>30544</v>
      </c>
      <c r="I30" s="4">
        <v>0</v>
      </c>
      <c r="J30" s="4">
        <f aca="true" t="shared" si="3" ref="J30:J35">H30-I30</f>
        <v>30544</v>
      </c>
      <c r="K30" s="4">
        <v>9066</v>
      </c>
      <c r="L30" s="21" t="s">
        <v>20</v>
      </c>
      <c r="M30" s="25" t="s">
        <v>143</v>
      </c>
      <c r="N30" s="43" t="s">
        <v>87</v>
      </c>
    </row>
    <row r="31" spans="1:14" s="39" customFormat="1" ht="58.5" customHeight="1">
      <c r="A31" s="11">
        <v>27</v>
      </c>
      <c r="B31" s="11" t="s">
        <v>111</v>
      </c>
      <c r="C31" s="9" t="s">
        <v>13</v>
      </c>
      <c r="D31" s="23" t="s">
        <v>14</v>
      </c>
      <c r="E31" s="22">
        <f t="shared" si="2"/>
        <v>0.8036261831755765</v>
      </c>
      <c r="F31" s="5">
        <v>16250</v>
      </c>
      <c r="G31" s="5">
        <v>1834</v>
      </c>
      <c r="H31" s="6">
        <v>22503</v>
      </c>
      <c r="I31" s="6">
        <f>13895+156</f>
        <v>14051</v>
      </c>
      <c r="J31" s="6">
        <f t="shared" si="3"/>
        <v>8452</v>
      </c>
      <c r="K31" s="6">
        <v>2401</v>
      </c>
      <c r="L31" s="21" t="s">
        <v>15</v>
      </c>
      <c r="M31" s="25" t="s">
        <v>116</v>
      </c>
      <c r="N31" s="43" t="s">
        <v>87</v>
      </c>
    </row>
    <row r="32" spans="1:14" s="39" customFormat="1" ht="87.75" customHeight="1">
      <c r="A32" s="11">
        <v>28</v>
      </c>
      <c r="B32" s="11" t="s">
        <v>107</v>
      </c>
      <c r="C32" s="9" t="s">
        <v>5</v>
      </c>
      <c r="D32" s="23" t="s">
        <v>100</v>
      </c>
      <c r="E32" s="3">
        <f t="shared" si="2"/>
        <v>1.4451682176091625</v>
      </c>
      <c r="F32" s="5">
        <v>20189</v>
      </c>
      <c r="G32" s="5">
        <v>0</v>
      </c>
      <c r="H32" s="4">
        <v>13970</v>
      </c>
      <c r="I32" s="4">
        <v>13815</v>
      </c>
      <c r="J32" s="4">
        <f t="shared" si="3"/>
        <v>155</v>
      </c>
      <c r="K32" s="4">
        <v>15530</v>
      </c>
      <c r="L32" s="29" t="s">
        <v>4</v>
      </c>
      <c r="M32" s="25" t="s">
        <v>68</v>
      </c>
      <c r="N32" s="43" t="s">
        <v>87</v>
      </c>
    </row>
    <row r="33" spans="1:14" s="39" customFormat="1" ht="81.75" customHeight="1">
      <c r="A33" s="11">
        <v>29</v>
      </c>
      <c r="B33" s="11" t="s">
        <v>107</v>
      </c>
      <c r="C33" s="26" t="s">
        <v>34</v>
      </c>
      <c r="D33" s="17" t="s">
        <v>101</v>
      </c>
      <c r="E33" s="3">
        <f t="shared" si="2"/>
        <v>0.948692007515537</v>
      </c>
      <c r="F33" s="5">
        <v>13128</v>
      </c>
      <c r="G33" s="5">
        <v>0</v>
      </c>
      <c r="H33" s="4">
        <v>13838</v>
      </c>
      <c r="I33" s="4">
        <v>13838</v>
      </c>
      <c r="J33" s="4">
        <f t="shared" si="3"/>
        <v>0</v>
      </c>
      <c r="K33" s="4">
        <v>2188</v>
      </c>
      <c r="L33" s="21" t="s">
        <v>35</v>
      </c>
      <c r="M33" s="25" t="s">
        <v>72</v>
      </c>
      <c r="N33" s="43" t="s">
        <v>87</v>
      </c>
    </row>
    <row r="34" spans="1:14" s="39" customFormat="1" ht="49.5" customHeight="1">
      <c r="A34" s="11">
        <v>30</v>
      </c>
      <c r="B34" s="11" t="s">
        <v>107</v>
      </c>
      <c r="C34" s="9" t="s">
        <v>36</v>
      </c>
      <c r="D34" s="23" t="s">
        <v>102</v>
      </c>
      <c r="E34" s="3">
        <f t="shared" si="2"/>
        <v>0.9857705116560702</v>
      </c>
      <c r="F34" s="5">
        <v>3256</v>
      </c>
      <c r="G34" s="5">
        <v>0</v>
      </c>
      <c r="H34" s="4">
        <v>3303</v>
      </c>
      <c r="I34" s="4">
        <v>3095</v>
      </c>
      <c r="J34" s="4">
        <f t="shared" si="3"/>
        <v>208</v>
      </c>
      <c r="K34" s="4">
        <v>6927</v>
      </c>
      <c r="L34" s="29" t="s">
        <v>37</v>
      </c>
      <c r="M34" s="25" t="s">
        <v>72</v>
      </c>
      <c r="N34" s="43" t="s">
        <v>87</v>
      </c>
    </row>
    <row r="35" spans="1:14" s="39" customFormat="1" ht="46.5" customHeight="1">
      <c r="A35" s="11">
        <v>31</v>
      </c>
      <c r="B35" s="11" t="s">
        <v>107</v>
      </c>
      <c r="C35" s="9" t="s">
        <v>144</v>
      </c>
      <c r="D35" s="23" t="s">
        <v>103</v>
      </c>
      <c r="E35" s="3">
        <f t="shared" si="2"/>
        <v>0.9748734468476761</v>
      </c>
      <c r="F35" s="5">
        <v>10592</v>
      </c>
      <c r="G35" s="5">
        <v>0</v>
      </c>
      <c r="H35" s="4">
        <v>10865</v>
      </c>
      <c r="I35" s="4">
        <v>10512</v>
      </c>
      <c r="J35" s="4">
        <f t="shared" si="3"/>
        <v>353</v>
      </c>
      <c r="K35" s="4">
        <v>35307</v>
      </c>
      <c r="L35" s="21" t="s">
        <v>29</v>
      </c>
      <c r="M35" s="25" t="s">
        <v>72</v>
      </c>
      <c r="N35" s="43" t="s">
        <v>87</v>
      </c>
    </row>
    <row r="36" spans="1:14" s="39" customFormat="1" ht="47.25" customHeight="1">
      <c r="A36" s="11">
        <v>32</v>
      </c>
      <c r="B36" s="11" t="s">
        <v>112</v>
      </c>
      <c r="C36" s="9" t="s">
        <v>145</v>
      </c>
      <c r="D36" s="23" t="s">
        <v>146</v>
      </c>
      <c r="E36" s="3">
        <f t="shared" si="2"/>
        <v>0.9896278982407078</v>
      </c>
      <c r="F36" s="5">
        <v>47420</v>
      </c>
      <c r="G36" s="5">
        <v>0</v>
      </c>
      <c r="H36" s="4">
        <v>47917</v>
      </c>
      <c r="I36" s="4">
        <v>40606</v>
      </c>
      <c r="J36" s="4">
        <f>H36-I36</f>
        <v>7311</v>
      </c>
      <c r="K36" s="4">
        <v>2161</v>
      </c>
      <c r="L36" s="21" t="s">
        <v>38</v>
      </c>
      <c r="M36" s="25" t="s">
        <v>68</v>
      </c>
      <c r="N36" s="43" t="s">
        <v>87</v>
      </c>
    </row>
    <row r="37" spans="1:14" s="39" customFormat="1" ht="41.25" customHeight="1">
      <c r="A37" s="11">
        <v>33</v>
      </c>
      <c r="B37" s="11" t="s">
        <v>113</v>
      </c>
      <c r="C37" s="9" t="s">
        <v>83</v>
      </c>
      <c r="D37" s="23" t="s">
        <v>39</v>
      </c>
      <c r="E37" s="3">
        <f>(F37+G37)/H37</f>
        <v>1.0620497285048323</v>
      </c>
      <c r="F37" s="5">
        <v>2209490</v>
      </c>
      <c r="G37" s="5">
        <v>2664</v>
      </c>
      <c r="H37" s="4">
        <v>2082910</v>
      </c>
      <c r="I37" s="4">
        <v>22559</v>
      </c>
      <c r="J37" s="4">
        <f>H37-I37</f>
        <v>2060351</v>
      </c>
      <c r="K37" s="4">
        <v>47072</v>
      </c>
      <c r="L37" s="21"/>
      <c r="M37" s="25" t="s">
        <v>73</v>
      </c>
      <c r="N37" s="43" t="s">
        <v>87</v>
      </c>
    </row>
    <row r="38" spans="1:14" s="39" customFormat="1" ht="43.5" customHeight="1">
      <c r="A38" s="11">
        <v>34</v>
      </c>
      <c r="B38" s="11" t="s">
        <v>113</v>
      </c>
      <c r="C38" s="9" t="s">
        <v>43</v>
      </c>
      <c r="D38" s="23" t="s">
        <v>28</v>
      </c>
      <c r="E38" s="3">
        <f>(F38+G38)/H38</f>
        <v>0.9651972157772621</v>
      </c>
      <c r="F38" s="5">
        <v>415</v>
      </c>
      <c r="G38" s="5">
        <v>1</v>
      </c>
      <c r="H38" s="4">
        <v>431</v>
      </c>
      <c r="I38" s="4">
        <v>403</v>
      </c>
      <c r="J38" s="4">
        <f>H38-I38</f>
        <v>28</v>
      </c>
      <c r="K38" s="4">
        <v>1384</v>
      </c>
      <c r="L38" s="21" t="s">
        <v>29</v>
      </c>
      <c r="M38" s="25" t="s">
        <v>80</v>
      </c>
      <c r="N38" s="43" t="s">
        <v>87</v>
      </c>
    </row>
    <row r="39" spans="1:14" s="39" customFormat="1" ht="45.75" customHeight="1">
      <c r="A39" s="11">
        <v>35</v>
      </c>
      <c r="B39" s="11" t="s">
        <v>115</v>
      </c>
      <c r="C39" s="9" t="s">
        <v>40</v>
      </c>
      <c r="D39" s="23" t="s">
        <v>41</v>
      </c>
      <c r="E39" s="3">
        <f>(F39+G39)/H39</f>
        <v>1.0195629185759605</v>
      </c>
      <c r="F39" s="5">
        <f>3749+4</f>
        <v>3753</v>
      </c>
      <c r="G39" s="5">
        <f>2032+0</f>
        <v>2032</v>
      </c>
      <c r="H39" s="4">
        <f>5668+6</f>
        <v>5674</v>
      </c>
      <c r="I39" s="4">
        <f>5591+6</f>
        <v>5597</v>
      </c>
      <c r="J39" s="4">
        <f>H39-I39</f>
        <v>77</v>
      </c>
      <c r="K39" s="4">
        <f>9634+7</f>
        <v>9641</v>
      </c>
      <c r="L39" s="29" t="s">
        <v>42</v>
      </c>
      <c r="M39" s="25" t="s">
        <v>80</v>
      </c>
      <c r="N39" s="43" t="s">
        <v>87</v>
      </c>
    </row>
    <row r="40" spans="1:14" s="39" customFormat="1" ht="42" customHeight="1">
      <c r="A40" s="11">
        <v>36</v>
      </c>
      <c r="B40" s="11" t="s">
        <v>114</v>
      </c>
      <c r="C40" s="9" t="s">
        <v>44</v>
      </c>
      <c r="D40" s="23" t="s">
        <v>45</v>
      </c>
      <c r="E40" s="3">
        <f>(F40+G40)/H40</f>
        <v>0.9309032849814859</v>
      </c>
      <c r="F40" s="5">
        <v>54806</v>
      </c>
      <c r="G40" s="5">
        <v>0</v>
      </c>
      <c r="H40" s="4">
        <v>58874</v>
      </c>
      <c r="I40" s="4">
        <v>0</v>
      </c>
      <c r="J40" s="4">
        <f>H40-I40</f>
        <v>58874</v>
      </c>
      <c r="K40" s="4">
        <v>7265</v>
      </c>
      <c r="L40" s="21" t="s">
        <v>46</v>
      </c>
      <c r="M40" s="25" t="s">
        <v>68</v>
      </c>
      <c r="N40" s="43" t="s">
        <v>87</v>
      </c>
    </row>
    <row r="41" spans="1:14" s="39" customFormat="1" ht="14.25">
      <c r="A41" s="40"/>
      <c r="B41" s="41"/>
      <c r="E41" s="2"/>
      <c r="F41" s="2"/>
      <c r="G41" s="2"/>
      <c r="H41" s="2"/>
      <c r="I41" s="2"/>
      <c r="J41" s="2"/>
      <c r="K41" s="2"/>
      <c r="L41" s="2"/>
      <c r="N41" s="44"/>
    </row>
    <row r="42" spans="1:14" s="39" customFormat="1" ht="14.25">
      <c r="A42" s="40"/>
      <c r="E42" s="2"/>
      <c r="F42" s="2"/>
      <c r="G42" s="2"/>
      <c r="H42" s="2"/>
      <c r="I42" s="2"/>
      <c r="J42" s="2"/>
      <c r="K42" s="2"/>
      <c r="L42" s="2"/>
      <c r="N42" s="44"/>
    </row>
    <row r="43" spans="5:12" ht="14.25">
      <c r="E43" s="7"/>
      <c r="H43" s="2"/>
      <c r="I43" s="2"/>
      <c r="J43" s="2"/>
      <c r="L43" s="7"/>
    </row>
    <row r="44" spans="5:12" ht="14.25">
      <c r="E44" s="7"/>
      <c r="H44" s="2"/>
      <c r="I44" s="2"/>
      <c r="J44" s="2"/>
      <c r="L44" s="7"/>
    </row>
    <row r="45" spans="5:12" ht="14.25">
      <c r="E45" s="7"/>
      <c r="H45" s="2"/>
      <c r="I45" s="2"/>
      <c r="J45" s="2"/>
      <c r="L45" s="7"/>
    </row>
    <row r="46" spans="5:12" ht="14.25">
      <c r="E46" s="7"/>
      <c r="H46" s="2"/>
      <c r="I46" s="2"/>
      <c r="J46" s="2"/>
      <c r="L46" s="7"/>
    </row>
    <row r="47" spans="5:12" ht="14.25">
      <c r="E47" s="7"/>
      <c r="H47" s="2"/>
      <c r="I47" s="2"/>
      <c r="J47" s="2"/>
      <c r="L47" s="7"/>
    </row>
    <row r="48" spans="5:12" ht="14.25">
      <c r="E48" s="7"/>
      <c r="H48" s="2"/>
      <c r="I48" s="2"/>
      <c r="J48" s="2"/>
      <c r="L48" s="7"/>
    </row>
    <row r="49" spans="5:12" ht="14.25">
      <c r="E49" s="7"/>
      <c r="H49" s="2"/>
      <c r="I49" s="2"/>
      <c r="J49" s="2"/>
      <c r="L49" s="7"/>
    </row>
    <row r="50" spans="5:12" ht="14.25">
      <c r="E50" s="7"/>
      <c r="H50" s="2"/>
      <c r="I50" s="2"/>
      <c r="J50" s="2"/>
      <c r="L50" s="7"/>
    </row>
    <row r="51" spans="5:12" ht="14.25">
      <c r="E51" s="7"/>
      <c r="H51" s="2"/>
      <c r="I51" s="2"/>
      <c r="J51" s="2"/>
      <c r="L51" s="7"/>
    </row>
    <row r="52" spans="5:12" ht="14.25">
      <c r="E52" s="7"/>
      <c r="H52" s="2"/>
      <c r="I52" s="2"/>
      <c r="J52" s="2"/>
      <c r="L52" s="7"/>
    </row>
    <row r="53" spans="5:12" ht="14.25">
      <c r="E53" s="7"/>
      <c r="H53" s="2"/>
      <c r="I53" s="2"/>
      <c r="J53" s="2"/>
      <c r="L53" s="7"/>
    </row>
    <row r="54" spans="5:12" ht="14.25">
      <c r="E54" s="7"/>
      <c r="H54" s="2"/>
      <c r="I54" s="2"/>
      <c r="J54" s="2"/>
      <c r="L54" s="7"/>
    </row>
    <row r="55" spans="5:12" ht="14.25">
      <c r="E55" s="7"/>
      <c r="H55" s="2"/>
      <c r="I55" s="2"/>
      <c r="J55" s="2"/>
      <c r="L55" s="7"/>
    </row>
    <row r="56" spans="5:12" ht="14.25">
      <c r="E56" s="7"/>
      <c r="H56" s="2"/>
      <c r="I56" s="2"/>
      <c r="J56" s="2"/>
      <c r="L56" s="7"/>
    </row>
    <row r="57" spans="5:12" ht="14.25">
      <c r="E57" s="7"/>
      <c r="H57" s="2"/>
      <c r="I57" s="2"/>
      <c r="J57" s="2"/>
      <c r="L57" s="7"/>
    </row>
    <row r="58" spans="5:12" ht="14.25">
      <c r="E58" s="7"/>
      <c r="H58" s="2"/>
      <c r="I58" s="2"/>
      <c r="J58" s="2"/>
      <c r="L58" s="7"/>
    </row>
    <row r="59" spans="5:12" ht="14.25">
      <c r="E59" s="7"/>
      <c r="H59" s="2"/>
      <c r="I59" s="2"/>
      <c r="J59" s="2"/>
      <c r="L59" s="7"/>
    </row>
    <row r="60" spans="5:12" ht="14.25">
      <c r="E60" s="7"/>
      <c r="H60" s="2"/>
      <c r="I60" s="2"/>
      <c r="J60" s="2"/>
      <c r="L60" s="7"/>
    </row>
    <row r="61" spans="5:12" ht="14.25">
      <c r="E61" s="7"/>
      <c r="H61" s="2"/>
      <c r="I61" s="2"/>
      <c r="J61" s="2"/>
      <c r="L61" s="7"/>
    </row>
    <row r="62" spans="5:12" ht="14.25">
      <c r="E62" s="7"/>
      <c r="H62" s="2"/>
      <c r="I62" s="2"/>
      <c r="J62" s="2"/>
      <c r="L62" s="7"/>
    </row>
    <row r="63" spans="5:12" ht="14.25">
      <c r="E63" s="7"/>
      <c r="H63" s="2"/>
      <c r="I63" s="2"/>
      <c r="J63" s="2"/>
      <c r="L63" s="7"/>
    </row>
    <row r="64" spans="5:12" ht="14.25">
      <c r="E64" s="7"/>
      <c r="H64" s="2"/>
      <c r="I64" s="2"/>
      <c r="J64" s="2"/>
      <c r="L64" s="7"/>
    </row>
    <row r="65" spans="5:12" ht="14.25">
      <c r="E65" s="7"/>
      <c r="H65" s="2"/>
      <c r="I65" s="2"/>
      <c r="J65" s="2"/>
      <c r="L65" s="7"/>
    </row>
    <row r="66" spans="5:12" ht="14.25">
      <c r="E66" s="7"/>
      <c r="H66" s="2"/>
      <c r="I66" s="2"/>
      <c r="J66" s="2"/>
      <c r="L66" s="7"/>
    </row>
    <row r="67" spans="5:12" ht="14.25">
      <c r="E67" s="7"/>
      <c r="H67" s="2"/>
      <c r="I67" s="2"/>
      <c r="J67" s="2"/>
      <c r="L67" s="7"/>
    </row>
    <row r="68" spans="5:12" ht="14.25">
      <c r="E68" s="7"/>
      <c r="H68" s="2"/>
      <c r="I68" s="2"/>
      <c r="J68" s="2"/>
      <c r="L68" s="7"/>
    </row>
    <row r="69" spans="5:12" ht="14.25">
      <c r="E69" s="7"/>
      <c r="H69" s="2"/>
      <c r="I69" s="2"/>
      <c r="J69" s="2"/>
      <c r="L69" s="7"/>
    </row>
    <row r="70" spans="5:12" ht="14.25">
      <c r="E70" s="7"/>
      <c r="H70" s="2"/>
      <c r="I70" s="2"/>
      <c r="J70" s="2"/>
      <c r="L70" s="7"/>
    </row>
    <row r="71" spans="5:12" ht="14.25">
      <c r="E71" s="7"/>
      <c r="H71" s="2"/>
      <c r="I71" s="2"/>
      <c r="J71" s="2"/>
      <c r="L71" s="7"/>
    </row>
    <row r="72" spans="5:12" ht="14.25">
      <c r="E72" s="7"/>
      <c r="H72" s="2"/>
      <c r="I72" s="2"/>
      <c r="J72" s="2"/>
      <c r="L72" s="7"/>
    </row>
    <row r="73" spans="5:12" ht="14.25">
      <c r="E73" s="7"/>
      <c r="H73" s="2"/>
      <c r="I73" s="2"/>
      <c r="J73" s="2"/>
      <c r="L73" s="7"/>
    </row>
    <row r="74" spans="5:12" ht="14.25">
      <c r="E74" s="7"/>
      <c r="H74" s="2"/>
      <c r="I74" s="2"/>
      <c r="J74" s="2"/>
      <c r="L74" s="7"/>
    </row>
    <row r="75" spans="5:12" ht="14.25">
      <c r="E75" s="7"/>
      <c r="H75" s="2"/>
      <c r="I75" s="2"/>
      <c r="J75" s="2"/>
      <c r="L75" s="7"/>
    </row>
    <row r="76" spans="5:12" ht="14.25">
      <c r="E76" s="7"/>
      <c r="H76" s="2"/>
      <c r="I76" s="2"/>
      <c r="J76" s="2"/>
      <c r="L76" s="7"/>
    </row>
    <row r="77" spans="5:12" ht="14.25">
      <c r="E77" s="7"/>
      <c r="H77" s="2"/>
      <c r="I77" s="2"/>
      <c r="J77" s="2"/>
      <c r="L77" s="7"/>
    </row>
    <row r="78" spans="5:12" ht="14.25">
      <c r="E78" s="7"/>
      <c r="H78" s="2"/>
      <c r="I78" s="2"/>
      <c r="J78" s="2"/>
      <c r="L78" s="7"/>
    </row>
    <row r="79" spans="5:12" ht="14.25">
      <c r="E79" s="7"/>
      <c r="H79" s="2"/>
      <c r="I79" s="2"/>
      <c r="J79" s="2"/>
      <c r="L79" s="7"/>
    </row>
    <row r="80" spans="5:12" ht="14.25">
      <c r="E80" s="7"/>
      <c r="H80" s="2"/>
      <c r="I80" s="2"/>
      <c r="J80" s="2"/>
      <c r="L80" s="7"/>
    </row>
    <row r="81" spans="5:12" ht="14.25">
      <c r="E81" s="7"/>
      <c r="H81" s="2"/>
      <c r="I81" s="2"/>
      <c r="J81" s="2"/>
      <c r="L81" s="7"/>
    </row>
    <row r="82" spans="5:12" ht="14.25">
      <c r="E82" s="7"/>
      <c r="H82" s="2"/>
      <c r="I82" s="2"/>
      <c r="J82" s="2"/>
      <c r="L82" s="7"/>
    </row>
    <row r="83" spans="5:12" ht="14.25">
      <c r="E83" s="7"/>
      <c r="H83" s="2"/>
      <c r="I83" s="2"/>
      <c r="J83" s="2"/>
      <c r="L83" s="7"/>
    </row>
    <row r="84" spans="5:12" ht="14.25">
      <c r="E84" s="7"/>
      <c r="H84" s="2"/>
      <c r="I84" s="2"/>
      <c r="J84" s="2"/>
      <c r="L84" s="7"/>
    </row>
    <row r="85" spans="5:12" ht="14.25">
      <c r="E85" s="7"/>
      <c r="H85" s="2"/>
      <c r="I85" s="2"/>
      <c r="J85" s="2"/>
      <c r="L85" s="7"/>
    </row>
    <row r="86" spans="5:12" ht="14.25">
      <c r="E86" s="7"/>
      <c r="H86" s="2"/>
      <c r="I86" s="2"/>
      <c r="J86" s="2"/>
      <c r="L86" s="7"/>
    </row>
    <row r="87" spans="5:12" ht="14.25">
      <c r="E87" s="7"/>
      <c r="H87" s="2"/>
      <c r="I87" s="2"/>
      <c r="J87" s="2"/>
      <c r="L87" s="7"/>
    </row>
    <row r="88" spans="5:12" ht="14.25">
      <c r="E88" s="7"/>
      <c r="H88" s="2"/>
      <c r="I88" s="2"/>
      <c r="J88" s="2"/>
      <c r="L88" s="7"/>
    </row>
    <row r="89" spans="5:12" ht="14.25">
      <c r="E89" s="7"/>
      <c r="H89" s="2"/>
      <c r="I89" s="2"/>
      <c r="J89" s="2"/>
      <c r="L89" s="7"/>
    </row>
    <row r="90" spans="5:12" ht="14.25">
      <c r="E90" s="7"/>
      <c r="H90" s="2"/>
      <c r="I90" s="2"/>
      <c r="J90" s="2"/>
      <c r="L90" s="7"/>
    </row>
    <row r="91" spans="5:12" ht="14.25">
      <c r="E91" s="7"/>
      <c r="H91" s="2"/>
      <c r="I91" s="2"/>
      <c r="J91" s="2"/>
      <c r="L91" s="7"/>
    </row>
    <row r="92" spans="5:12" ht="14.25">
      <c r="E92" s="7"/>
      <c r="H92" s="2"/>
      <c r="I92" s="2"/>
      <c r="J92" s="2"/>
      <c r="L92" s="7"/>
    </row>
    <row r="93" spans="5:12" ht="14.25">
      <c r="E93" s="7"/>
      <c r="H93" s="2"/>
      <c r="I93" s="2"/>
      <c r="J93" s="2"/>
      <c r="L93" s="7"/>
    </row>
    <row r="94" spans="5:12" ht="14.25">
      <c r="E94" s="7"/>
      <c r="H94" s="2"/>
      <c r="I94" s="2"/>
      <c r="J94" s="2"/>
      <c r="L94" s="7"/>
    </row>
    <row r="95" spans="5:12" ht="14.25">
      <c r="E95" s="7"/>
      <c r="H95" s="2"/>
      <c r="I95" s="2"/>
      <c r="J95" s="2"/>
      <c r="L95" s="7"/>
    </row>
    <row r="96" spans="5:12" ht="14.25">
      <c r="E96" s="7"/>
      <c r="H96" s="2"/>
      <c r="I96" s="2"/>
      <c r="J96" s="2"/>
      <c r="L96" s="7"/>
    </row>
    <row r="97" spans="5:12" ht="14.25">
      <c r="E97" s="7"/>
      <c r="H97" s="2"/>
      <c r="I97" s="2"/>
      <c r="J97" s="2"/>
      <c r="L97" s="7"/>
    </row>
    <row r="98" spans="5:12" ht="14.25">
      <c r="E98" s="7"/>
      <c r="H98" s="2"/>
      <c r="I98" s="2"/>
      <c r="J98" s="2"/>
      <c r="L98" s="7"/>
    </row>
    <row r="99" spans="5:12" ht="14.25">
      <c r="E99" s="7"/>
      <c r="H99" s="2"/>
      <c r="I99" s="2"/>
      <c r="J99" s="2"/>
      <c r="L99" s="7"/>
    </row>
    <row r="100" spans="5:12" ht="14.25">
      <c r="E100" s="7"/>
      <c r="H100" s="2"/>
      <c r="I100" s="2"/>
      <c r="J100" s="2"/>
      <c r="L100" s="7"/>
    </row>
    <row r="101" spans="5:12" ht="14.25">
      <c r="E101" s="7"/>
      <c r="H101" s="2"/>
      <c r="I101" s="2"/>
      <c r="J101" s="2"/>
      <c r="L101" s="7"/>
    </row>
    <row r="102" spans="5:12" ht="14.25">
      <c r="E102" s="7"/>
      <c r="H102" s="2"/>
      <c r="I102" s="2"/>
      <c r="J102" s="2"/>
      <c r="L102" s="7"/>
    </row>
    <row r="103" spans="5:12" ht="14.25">
      <c r="E103" s="7"/>
      <c r="H103" s="2"/>
      <c r="I103" s="2"/>
      <c r="J103" s="2"/>
      <c r="L103" s="7"/>
    </row>
    <row r="104" spans="5:12" ht="14.25">
      <c r="E104" s="7"/>
      <c r="H104" s="2"/>
      <c r="I104" s="2"/>
      <c r="J104" s="2"/>
      <c r="L104" s="7"/>
    </row>
    <row r="105" spans="5:12" ht="14.25">
      <c r="E105" s="7"/>
      <c r="H105" s="2"/>
      <c r="I105" s="2"/>
      <c r="J105" s="2"/>
      <c r="L105" s="7"/>
    </row>
    <row r="106" spans="5:12" ht="14.25">
      <c r="E106" s="7"/>
      <c r="H106" s="2"/>
      <c r="I106" s="2"/>
      <c r="J106" s="2"/>
      <c r="L106" s="7"/>
    </row>
  </sheetData>
  <sheetProtection/>
  <autoFilter ref="B4:M40"/>
  <mergeCells count="12">
    <mergeCell ref="A3:A4"/>
    <mergeCell ref="N3:N4"/>
    <mergeCell ref="H3:H4"/>
    <mergeCell ref="G3:G4"/>
    <mergeCell ref="M3:M4"/>
    <mergeCell ref="K3:K4"/>
    <mergeCell ref="L3:L4"/>
    <mergeCell ref="D3:D4"/>
    <mergeCell ref="C3:C4"/>
    <mergeCell ref="F3:F4"/>
    <mergeCell ref="B3:B4"/>
    <mergeCell ref="E3:E4"/>
  </mergeCells>
  <hyperlinks>
    <hyperlink ref="N5" r:id="rId1" display="内訳表"/>
    <hyperlink ref="N6" r:id="rId2" display="内訳表"/>
    <hyperlink ref="N7" r:id="rId3" display="内訳表"/>
    <hyperlink ref="N16" r:id="rId4" display="内訳表"/>
    <hyperlink ref="N17" r:id="rId5" display="内訳表"/>
    <hyperlink ref="N18" r:id="rId6" display="内訳表"/>
    <hyperlink ref="N19" r:id="rId7" display="内訳表"/>
    <hyperlink ref="N20" r:id="rId8" display="内訳表"/>
    <hyperlink ref="N21" r:id="rId9" display="内訳表"/>
    <hyperlink ref="N22" r:id="rId10" display="内訳表"/>
    <hyperlink ref="N23" r:id="rId11" display="内訳表"/>
    <hyperlink ref="N24" r:id="rId12" display="内訳表"/>
    <hyperlink ref="N25" r:id="rId13" display="内訳表"/>
    <hyperlink ref="N26" r:id="rId14" display="内訳表"/>
    <hyperlink ref="N27" r:id="rId15" display="内訳表"/>
    <hyperlink ref="N28" r:id="rId16" display="内訳表"/>
    <hyperlink ref="N29" r:id="rId17" display="内訳表"/>
    <hyperlink ref="N30" r:id="rId18" display="内訳表"/>
    <hyperlink ref="N31" r:id="rId19" display="内訳表"/>
    <hyperlink ref="N32" r:id="rId20" display="内訳表"/>
    <hyperlink ref="N33" r:id="rId21" display="内訳表"/>
    <hyperlink ref="N34" r:id="rId22" display="内訳表"/>
    <hyperlink ref="N35" r:id="rId23" display="内訳表"/>
    <hyperlink ref="N36" r:id="rId24" display="内訳表"/>
    <hyperlink ref="N37" r:id="rId25" display="内訳表"/>
    <hyperlink ref="N38" r:id="rId26" display="内訳表"/>
    <hyperlink ref="N39" r:id="rId27" display="内訳表"/>
    <hyperlink ref="N40" r:id="rId28" display="内訳表"/>
    <hyperlink ref="N8" r:id="rId29" display="内訳表"/>
    <hyperlink ref="N9" r:id="rId30" display="内訳表"/>
    <hyperlink ref="N10" r:id="rId31" display="内訳表"/>
    <hyperlink ref="N11" r:id="rId32" display="内訳表"/>
    <hyperlink ref="N12" r:id="rId33" display="内訳表"/>
    <hyperlink ref="N13" r:id="rId34" display="内訳表"/>
    <hyperlink ref="N14" r:id="rId35" display="内訳表"/>
    <hyperlink ref="N15" r:id="rId36" display="内訳表"/>
  </hyperlinks>
  <printOptions/>
  <pageMargins left="0.5905511811023623" right="0.5905511811023623" top="0.3937007874015748" bottom="0.3937007874015748" header="0.5118110236220472" footer="0.5118110236220472"/>
  <pageSetup fitToHeight="0" fitToWidth="1" horizontalDpi="600" verticalDpi="600" orientation="landscape" paperSize="8" scale="74" r:id="rId40"/>
  <drawing r:id="rId39"/>
  <legacy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satouyayoi</dc:creator>
  <cp:keywords/>
  <dc:description/>
  <cp:lastModifiedBy> </cp:lastModifiedBy>
  <cp:lastPrinted>2012-04-27T05:46:21Z</cp:lastPrinted>
  <dcterms:created xsi:type="dcterms:W3CDTF">2011-12-28T05:41:46Z</dcterms:created>
  <dcterms:modified xsi:type="dcterms:W3CDTF">2012-05-08T09:33:30Z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