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activeTab="0"/>
  </bookViews>
  <sheets>
    <sheet name="9" sheetId="1" r:id="rId1"/>
  </sheets>
  <definedNames>
    <definedName name="_xlnm.Print_Area" localSheetId="0">'9'!$A$4:$Z$197</definedName>
  </definedNames>
  <calcPr fullCalcOnLoad="1"/>
</workbook>
</file>

<file path=xl/sharedStrings.xml><?xml version="1.0" encoding="utf-8"?>
<sst xmlns="http://schemas.openxmlformats.org/spreadsheetml/2006/main" count="243" uniqueCount="148">
  <si>
    <t xml:space="preserve">　　　0    </t>
  </si>
  <si>
    <t xml:space="preserve">　　　1    </t>
  </si>
  <si>
    <t xml:space="preserve">　　　2    </t>
  </si>
  <si>
    <t xml:space="preserve">　　　3    </t>
  </si>
  <si>
    <t xml:space="preserve">　　　4    </t>
  </si>
  <si>
    <t xml:space="preserve">　　　5    </t>
  </si>
  <si>
    <t xml:space="preserve">　　　6    </t>
  </si>
  <si>
    <t xml:space="preserve">　　　7    </t>
  </si>
  <si>
    <t xml:space="preserve">　　　8    </t>
  </si>
  <si>
    <t xml:space="preserve">　　　9    </t>
  </si>
  <si>
    <t xml:space="preserve">　　　10    </t>
  </si>
  <si>
    <t xml:space="preserve">　　　11    </t>
  </si>
  <si>
    <t xml:space="preserve">　　　12    </t>
  </si>
  <si>
    <t xml:space="preserve">　　　13    </t>
  </si>
  <si>
    <t xml:space="preserve">　　　14    </t>
  </si>
  <si>
    <t xml:space="preserve">　　　15    </t>
  </si>
  <si>
    <t xml:space="preserve">　　　16    </t>
  </si>
  <si>
    <t xml:space="preserve">　　　17    </t>
  </si>
  <si>
    <t xml:space="preserve">　　　18    </t>
  </si>
  <si>
    <t xml:space="preserve">　　　19    </t>
  </si>
  <si>
    <t xml:space="preserve">　　　20    </t>
  </si>
  <si>
    <t xml:space="preserve">　　　21    </t>
  </si>
  <si>
    <t xml:space="preserve">　　　22    </t>
  </si>
  <si>
    <t xml:space="preserve">　　　23    </t>
  </si>
  <si>
    <t xml:space="preserve">　　　24    </t>
  </si>
  <si>
    <t xml:space="preserve">　　　25    </t>
  </si>
  <si>
    <t xml:space="preserve">　　　26    </t>
  </si>
  <si>
    <t xml:space="preserve">　　　27    </t>
  </si>
  <si>
    <t xml:space="preserve">　　　28    </t>
  </si>
  <si>
    <t xml:space="preserve">　　　29    </t>
  </si>
  <si>
    <t xml:space="preserve">　　　30    </t>
  </si>
  <si>
    <t xml:space="preserve">　　　31    </t>
  </si>
  <si>
    <t xml:space="preserve">　　　32    </t>
  </si>
  <si>
    <t xml:space="preserve">　　　33    </t>
  </si>
  <si>
    <t xml:space="preserve">　　　34    </t>
  </si>
  <si>
    <t xml:space="preserve">　　　35    </t>
  </si>
  <si>
    <t xml:space="preserve">　　　36    </t>
  </si>
  <si>
    <t xml:space="preserve">　　　37    </t>
  </si>
  <si>
    <t xml:space="preserve">　　　38    </t>
  </si>
  <si>
    <t xml:space="preserve">　　　39    </t>
  </si>
  <si>
    <t xml:space="preserve">　　　40    </t>
  </si>
  <si>
    <t xml:space="preserve">　　　41    </t>
  </si>
  <si>
    <t xml:space="preserve">　　　42    </t>
  </si>
  <si>
    <t xml:space="preserve">　　　43    </t>
  </si>
  <si>
    <t xml:space="preserve">　　　44    </t>
  </si>
  <si>
    <t xml:space="preserve">　　　45    </t>
  </si>
  <si>
    <t xml:space="preserve">　　　46    </t>
  </si>
  <si>
    <t xml:space="preserve">　　　47    </t>
  </si>
  <si>
    <t xml:space="preserve">　　　48    </t>
  </si>
  <si>
    <t xml:space="preserve">　　　49    </t>
  </si>
  <si>
    <t xml:space="preserve">　　　50    </t>
  </si>
  <si>
    <t xml:space="preserve">　　　51    </t>
  </si>
  <si>
    <t xml:space="preserve">　　　52    </t>
  </si>
  <si>
    <t xml:space="preserve">　　　53    </t>
  </si>
  <si>
    <t xml:space="preserve">　　　54    </t>
  </si>
  <si>
    <t xml:space="preserve">　　　55    </t>
  </si>
  <si>
    <t xml:space="preserve">　　　56    </t>
  </si>
  <si>
    <t xml:space="preserve">　　　57    </t>
  </si>
  <si>
    <t xml:space="preserve">　　　58    </t>
  </si>
  <si>
    <t xml:space="preserve">　　　59    </t>
  </si>
  <si>
    <t xml:space="preserve">　　　60    </t>
  </si>
  <si>
    <t xml:space="preserve">　　　61    </t>
  </si>
  <si>
    <t xml:space="preserve">　　　62    </t>
  </si>
  <si>
    <t xml:space="preserve">　　　63    </t>
  </si>
  <si>
    <t xml:space="preserve">　　　64    </t>
  </si>
  <si>
    <t xml:space="preserve">　　　65    </t>
  </si>
  <si>
    <t xml:space="preserve">　　　66    </t>
  </si>
  <si>
    <t xml:space="preserve">　　　67    </t>
  </si>
  <si>
    <t xml:space="preserve">　　　68    </t>
  </si>
  <si>
    <t xml:space="preserve">　　　69    </t>
  </si>
  <si>
    <t xml:space="preserve">　　　70    </t>
  </si>
  <si>
    <t xml:space="preserve">　　　71    </t>
  </si>
  <si>
    <t xml:space="preserve">　　　72    </t>
  </si>
  <si>
    <t xml:space="preserve">　　　73    </t>
  </si>
  <si>
    <t xml:space="preserve">　　　74    </t>
  </si>
  <si>
    <t xml:space="preserve">　　　75    </t>
  </si>
  <si>
    <t xml:space="preserve">　　　76    </t>
  </si>
  <si>
    <t xml:space="preserve">　　　77    </t>
  </si>
  <si>
    <t xml:space="preserve">　　　78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</si>
  <si>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</si>
  <si>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</si>
  <si>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</si>
  <si>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</si>
  <si>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</si>
  <si>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</si>
  <si>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</si>
  <si>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</si>
  <si>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</si>
  <si>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</si>
  <si>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</si>
  <si>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</si>
  <si>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</si>
  <si>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</si>
  <si>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</si>
  <si>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</si>
  <si>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</si>
  <si>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</si>
  <si>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</si>
  <si>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</si>
  <si>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</si>
  <si>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横浜市の人口【平成12年国勢調査結果報告書】</t>
  </si>
  <si>
    <t>横浜市総務局行政部統計解析課　電話（045）671-2104</t>
  </si>
  <si>
    <t>第９表　年齢（各歳）、男女別人口</t>
  </si>
  <si>
    <r>
      <t>及び人口性比</t>
    </r>
    <r>
      <rPr>
        <sz val="12"/>
        <rFont val="ＭＳ 明朝"/>
        <family val="1"/>
      </rPr>
      <t>－市（大正９年、平成７年・12年）</t>
    </r>
  </si>
  <si>
    <t>大　　　正　　　９　　　年</t>
  </si>
  <si>
    <t>平　　　成　　　７　　　年</t>
  </si>
  <si>
    <t>平　　　成　　　12　　　年</t>
  </si>
  <si>
    <t>年齢（各歳）</t>
  </si>
  <si>
    <t>人　　口</t>
  </si>
  <si>
    <t>年齢、男女別割合（％）</t>
  </si>
  <si>
    <t xml:space="preserve">
人　口
性　比</t>
  </si>
  <si>
    <t>総数</t>
  </si>
  <si>
    <t>男</t>
  </si>
  <si>
    <t>女</t>
  </si>
  <si>
    <t>総数</t>
  </si>
  <si>
    <t>0～4</t>
  </si>
  <si>
    <t>歳</t>
  </si>
  <si>
    <t xml:space="preserve">5～9    </t>
  </si>
  <si>
    <t xml:space="preserve">10～14    </t>
  </si>
  <si>
    <t xml:space="preserve">15～19    </t>
  </si>
  <si>
    <t>20～24</t>
  </si>
  <si>
    <t>25～29</t>
  </si>
  <si>
    <t>30～34</t>
  </si>
  <si>
    <t>35～39</t>
  </si>
  <si>
    <t xml:space="preserve">40～44 </t>
  </si>
  <si>
    <t>45～49</t>
  </si>
  <si>
    <t>50～54</t>
  </si>
  <si>
    <r>
      <t xml:space="preserve">及び人口性比 </t>
    </r>
    <r>
      <rPr>
        <sz val="12"/>
        <rFont val="ＭＳ 明朝"/>
        <family val="1"/>
      </rPr>
      <t>－ 市（大正９年、平成７年・12年）（続き）</t>
    </r>
  </si>
  <si>
    <t>55～59</t>
  </si>
  <si>
    <t>歳</t>
  </si>
  <si>
    <t>60～64</t>
  </si>
  <si>
    <t xml:space="preserve">65～69    </t>
  </si>
  <si>
    <t>70～74</t>
  </si>
  <si>
    <t>75～79</t>
  </si>
  <si>
    <t>80～84</t>
  </si>
  <si>
    <t>85～89</t>
  </si>
  <si>
    <t>90～94</t>
  </si>
  <si>
    <t>－</t>
  </si>
  <si>
    <t>95～99</t>
  </si>
  <si>
    <t>100 歳以上</t>
  </si>
  <si>
    <t>不詳</t>
  </si>
  <si>
    <t xml:space="preserve">（再　掲）    </t>
  </si>
  <si>
    <t>15歳未満</t>
  </si>
  <si>
    <t>15～64歳</t>
  </si>
  <si>
    <t>65歳以上</t>
  </si>
  <si>
    <t xml:space="preserve"> 65～74歳</t>
  </si>
  <si>
    <t xml:space="preserve"> 75歳以上</t>
  </si>
  <si>
    <t>http://www.city.yokohama.lg.jp/ex/stat/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</si>
</sst>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;&quot;△ &quot;0.0"/>
    <numFmt numFmtId="179" formatCode="0.00_ "/>
    <numFmt numFmtId="180" formatCode="0_ "/>
    <numFmt numFmtId="181" formatCode="#\ ##0;&quot;△ &quot;#\ ##0"/>
    <numFmt numFmtId="182" formatCode="#\ ###\ ##0;&quot;△ &quot;#\ ###\ 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0.0_ "/>
    <numFmt numFmtId="188" formatCode="#\ ##0.0;&quot;△ &quot;#\ ##0.0"/>
    <numFmt numFmtId="189" formatCode="#\ ##0.00;&quot;△ &quot;#\ ##0.00"/>
    <numFmt numFmtId="190" formatCode="#,##0_);[Red]\(#,##0\)"/>
    <numFmt numFmtId="191" formatCode="#,###,###,###,##0;&quot; -&quot;###,###,###,##0"/>
    <numFmt numFmtId="192" formatCode="#,###,###,###,##0.0;&quot; -&quot;###,###,###,##0.0"/>
    <numFmt numFmtId="193" formatCode="#,###,###,##0;&quot; -&quot;###,###,##0"/>
    <numFmt numFmtId="194" formatCode="\ ###,###,##0;&quot;-&quot;###,###,##0"/>
    <numFmt numFmtId="195" formatCode="\ ###,##0.0;&quot;-&quot;###,##0.0"/>
    <numFmt numFmtId="196" formatCode="#,###,###,###,##0.00;&quot; -&quot;###,###,###,##0.00"/>
    <numFmt numFmtId="197" formatCode="\(0\)"/>
    <numFmt numFmtId="198" formatCode="\(###,##0\)"/>
    <numFmt numFmtId="199" formatCode="#,###,###,###,##0;&quot; △ &quot;###,###,###,##0"/>
    <numFmt numFmtId="200" formatCode="\(#\ ##0.0\);\(&quot;△ &quot;#\ ##0.0\)"/>
  </numFmts>
  <fonts count="49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37" fontId="6" fillId="0" borderId="0" xfId="43" applyNumberFormat="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/>
    </xf>
    <xf numFmtId="49" fontId="10" fillId="0" borderId="0" xfId="61" applyNumberFormat="1" applyFont="1" applyFill="1" applyBorder="1" applyAlignment="1">
      <alignment horizontal="distributed" vertical="top"/>
      <protection/>
    </xf>
    <xf numFmtId="191" fontId="12" fillId="0" borderId="0" xfId="0" applyNumberFormat="1" applyFont="1" applyAlignment="1">
      <alignment vertical="top"/>
    </xf>
    <xf numFmtId="196" fontId="12" fillId="0" borderId="0" xfId="0" applyNumberFormat="1" applyFont="1" applyAlignment="1">
      <alignment vertical="top"/>
    </xf>
    <xf numFmtId="192" fontId="12" fillId="0" borderId="0" xfId="0" applyNumberFormat="1" applyFont="1" applyAlignment="1">
      <alignment vertical="top"/>
    </xf>
    <xf numFmtId="191" fontId="12" fillId="0" borderId="0" xfId="0" applyNumberFormat="1" applyFont="1" applyBorder="1" applyAlignment="1">
      <alignment vertical="top"/>
    </xf>
    <xf numFmtId="193" fontId="13" fillId="0" borderId="0" xfId="61" applyNumberFormat="1" applyFont="1" applyFill="1" applyBorder="1" applyAlignment="1" quotePrefix="1">
      <alignment horizontal="right" vertical="top"/>
      <protection/>
    </xf>
    <xf numFmtId="194" fontId="13" fillId="0" borderId="0" xfId="61" applyNumberFormat="1" applyFont="1" applyFill="1" applyBorder="1" applyAlignment="1" quotePrefix="1">
      <alignment horizontal="right" vertical="top"/>
      <protection/>
    </xf>
    <xf numFmtId="49" fontId="10" fillId="0" borderId="0" xfId="61" applyNumberFormat="1" applyFont="1" applyFill="1" applyBorder="1" applyAlignment="1">
      <alignment vertical="top"/>
      <protection/>
    </xf>
    <xf numFmtId="193" fontId="13" fillId="0" borderId="0" xfId="61" applyNumberFormat="1" applyFont="1" applyFill="1" applyBorder="1" applyAlignment="1">
      <alignment horizontal="right" vertical="top"/>
      <protection/>
    </xf>
    <xf numFmtId="194" fontId="13" fillId="0" borderId="0" xfId="61" applyNumberFormat="1" applyFont="1" applyFill="1" applyBorder="1" applyAlignment="1">
      <alignment horizontal="right" vertical="top"/>
      <protection/>
    </xf>
    <xf numFmtId="49" fontId="10" fillId="0" borderId="0" xfId="61" applyNumberFormat="1" applyFont="1" applyFill="1" applyBorder="1" applyAlignment="1">
      <alignment horizontal="right" vertical="top"/>
      <protection/>
    </xf>
    <xf numFmtId="191" fontId="12" fillId="0" borderId="0" xfId="0" applyNumberFormat="1" applyFont="1" applyAlignment="1">
      <alignment horizontal="right" vertical="top"/>
    </xf>
    <xf numFmtId="49" fontId="10" fillId="0" borderId="14" xfId="61" applyNumberFormat="1" applyFont="1" applyFill="1" applyBorder="1" applyAlignment="1">
      <alignment vertical="top"/>
      <protection/>
    </xf>
    <xf numFmtId="0" fontId="7" fillId="0" borderId="0" xfId="0" applyFont="1" applyAlignment="1">
      <alignment/>
    </xf>
    <xf numFmtId="49" fontId="13" fillId="0" borderId="0" xfId="61" applyNumberFormat="1" applyFont="1" applyFill="1" applyBorder="1" applyAlignment="1">
      <alignment vertical="top"/>
      <protection/>
    </xf>
    <xf numFmtId="0" fontId="12" fillId="0" borderId="0" xfId="0" applyFont="1" applyAlignment="1">
      <alignment vertical="top"/>
    </xf>
    <xf numFmtId="49" fontId="14" fillId="0" borderId="0" xfId="61" applyNumberFormat="1" applyFont="1" applyFill="1" applyBorder="1" applyAlignment="1">
      <alignment vertical="top"/>
      <protection/>
    </xf>
    <xf numFmtId="0" fontId="9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yokohama.lg.jp/ex/sta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9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625" style="0" customWidth="1"/>
    <col min="3" max="3" width="12.125" style="0" customWidth="1"/>
    <col min="4" max="4" width="3.625" style="0" customWidth="1"/>
    <col min="5" max="5" width="1.625" style="0" customWidth="1"/>
    <col min="6" max="8" width="9.625" style="0" customWidth="1"/>
    <col min="9" max="9" width="10.625" style="0" bestFit="1" customWidth="1"/>
    <col min="10" max="12" width="9.625" style="0" bestFit="1" customWidth="1"/>
    <col min="13" max="15" width="9.625" style="0" customWidth="1"/>
    <col min="16" max="16" width="10.625" style="0" bestFit="1" customWidth="1"/>
    <col min="17" max="19" width="9.625" style="0" bestFit="1" customWidth="1"/>
    <col min="20" max="22" width="9.625" style="0" customWidth="1"/>
    <col min="23" max="23" width="10.625" style="0" bestFit="1" customWidth="1"/>
    <col min="24" max="26" width="9.625" style="0" bestFit="1" customWidth="1"/>
  </cols>
  <sheetData>
    <row r="1" ht="13.5">
      <c r="A1" s="1" t="s">
        <v>100</v>
      </c>
    </row>
    <row r="2" ht="13.5">
      <c r="A2" s="2" t="s">
        <v>101</v>
      </c>
    </row>
    <row r="3" ht="13.5">
      <c r="A3" s="3" t="s">
        <v>147</v>
      </c>
    </row>
    <row r="4" spans="14:15" ht="17.25">
      <c r="N4" s="4" t="s">
        <v>102</v>
      </c>
      <c r="O4" s="5" t="s">
        <v>103</v>
      </c>
    </row>
    <row r="5" ht="12" customHeight="1"/>
    <row r="6" spans="2:26" s="6" customFormat="1" ht="15.75" customHeight="1">
      <c r="B6" s="7"/>
      <c r="C6" s="7"/>
      <c r="D6" s="7"/>
      <c r="E6" s="8"/>
      <c r="F6" s="46" t="s">
        <v>104</v>
      </c>
      <c r="G6" s="46"/>
      <c r="H6" s="46"/>
      <c r="I6" s="46"/>
      <c r="J6" s="46"/>
      <c r="K6" s="46"/>
      <c r="L6" s="46"/>
      <c r="M6" s="46" t="s">
        <v>105</v>
      </c>
      <c r="N6" s="46"/>
      <c r="O6" s="46"/>
      <c r="P6" s="46"/>
      <c r="Q6" s="46"/>
      <c r="R6" s="46"/>
      <c r="S6" s="47"/>
      <c r="T6" s="46" t="s">
        <v>106</v>
      </c>
      <c r="U6" s="46"/>
      <c r="V6" s="46"/>
      <c r="W6" s="46"/>
      <c r="X6" s="46"/>
      <c r="Y6" s="46"/>
      <c r="Z6" s="47"/>
    </row>
    <row r="7" spans="2:26" s="6" customFormat="1" ht="15.75" customHeight="1">
      <c r="B7" s="48" t="s">
        <v>107</v>
      </c>
      <c r="C7" s="48"/>
      <c r="D7" s="48"/>
      <c r="E7" s="9"/>
      <c r="F7" s="41" t="s">
        <v>108</v>
      </c>
      <c r="G7" s="41"/>
      <c r="H7" s="41"/>
      <c r="I7" s="41" t="s">
        <v>109</v>
      </c>
      <c r="J7" s="41"/>
      <c r="K7" s="41"/>
      <c r="L7" s="42" t="s">
        <v>110</v>
      </c>
      <c r="M7" s="41" t="s">
        <v>108</v>
      </c>
      <c r="N7" s="41"/>
      <c r="O7" s="41"/>
      <c r="P7" s="41" t="s">
        <v>109</v>
      </c>
      <c r="Q7" s="41"/>
      <c r="R7" s="41"/>
      <c r="S7" s="38" t="s">
        <v>110</v>
      </c>
      <c r="T7" s="41" t="s">
        <v>108</v>
      </c>
      <c r="U7" s="41"/>
      <c r="V7" s="41"/>
      <c r="W7" s="41" t="s">
        <v>109</v>
      </c>
      <c r="X7" s="41"/>
      <c r="Y7" s="41"/>
      <c r="Z7" s="38" t="s">
        <v>110</v>
      </c>
    </row>
    <row r="8" spans="2:26" s="6" customFormat="1" ht="7.5" customHeight="1">
      <c r="B8" s="10"/>
      <c r="C8" s="10"/>
      <c r="D8" s="10"/>
      <c r="E8" s="11"/>
      <c r="F8" s="12"/>
      <c r="G8" s="13"/>
      <c r="H8" s="13"/>
      <c r="I8" s="12"/>
      <c r="J8" s="13"/>
      <c r="K8" s="14"/>
      <c r="L8" s="43"/>
      <c r="M8" s="12"/>
      <c r="N8" s="13"/>
      <c r="O8" s="13"/>
      <c r="P8" s="12"/>
      <c r="Q8" s="13"/>
      <c r="R8" s="14"/>
      <c r="S8" s="39"/>
      <c r="T8" s="12"/>
      <c r="U8" s="13"/>
      <c r="V8" s="13"/>
      <c r="W8" s="12"/>
      <c r="X8" s="13"/>
      <c r="Y8" s="14"/>
      <c r="Z8" s="39"/>
    </row>
    <row r="9" spans="2:26" s="6" customFormat="1" ht="7.5" customHeight="1">
      <c r="B9" s="10"/>
      <c r="C9" s="10"/>
      <c r="D9" s="10"/>
      <c r="E9" s="11"/>
      <c r="F9" s="15"/>
      <c r="G9" s="15"/>
      <c r="H9" s="15"/>
      <c r="I9" s="15"/>
      <c r="J9" s="15"/>
      <c r="K9" s="15"/>
      <c r="L9" s="43"/>
      <c r="M9" s="15"/>
      <c r="N9" s="16"/>
      <c r="O9" s="11"/>
      <c r="P9" s="15"/>
      <c r="Q9" s="15"/>
      <c r="R9" s="15"/>
      <c r="S9" s="39"/>
      <c r="T9" s="15"/>
      <c r="U9" s="15"/>
      <c r="V9" s="15"/>
      <c r="W9" s="15"/>
      <c r="X9" s="15"/>
      <c r="Y9" s="15"/>
      <c r="Z9" s="39"/>
    </row>
    <row r="10" spans="2:26" s="6" customFormat="1" ht="12" customHeight="1">
      <c r="B10" s="10"/>
      <c r="C10" s="10"/>
      <c r="D10" s="10"/>
      <c r="E10" s="11"/>
      <c r="F10" s="17" t="s">
        <v>111</v>
      </c>
      <c r="G10" s="17" t="s">
        <v>112</v>
      </c>
      <c r="H10" s="17" t="s">
        <v>113</v>
      </c>
      <c r="I10" s="17" t="s">
        <v>111</v>
      </c>
      <c r="J10" s="17" t="s">
        <v>112</v>
      </c>
      <c r="K10" s="17" t="s">
        <v>113</v>
      </c>
      <c r="L10" s="43"/>
      <c r="M10" s="17" t="s">
        <v>111</v>
      </c>
      <c r="N10" s="18" t="s">
        <v>112</v>
      </c>
      <c r="O10" s="19" t="s">
        <v>113</v>
      </c>
      <c r="P10" s="17" t="s">
        <v>111</v>
      </c>
      <c r="Q10" s="17" t="s">
        <v>112</v>
      </c>
      <c r="R10" s="17" t="s">
        <v>113</v>
      </c>
      <c r="S10" s="39"/>
      <c r="T10" s="17" t="s">
        <v>111</v>
      </c>
      <c r="U10" s="17" t="s">
        <v>112</v>
      </c>
      <c r="V10" s="17" t="s">
        <v>113</v>
      </c>
      <c r="W10" s="17" t="s">
        <v>111</v>
      </c>
      <c r="X10" s="17" t="s">
        <v>112</v>
      </c>
      <c r="Y10" s="17" t="s">
        <v>113</v>
      </c>
      <c r="Z10" s="39"/>
    </row>
    <row r="11" spans="2:26" s="6" customFormat="1" ht="6" customHeight="1">
      <c r="B11" s="13"/>
      <c r="C11" s="13"/>
      <c r="D11" s="13"/>
      <c r="E11" s="14"/>
      <c r="F11" s="20"/>
      <c r="G11" s="20"/>
      <c r="H11" s="20"/>
      <c r="I11" s="20"/>
      <c r="J11" s="20"/>
      <c r="K11" s="20"/>
      <c r="L11" s="44"/>
      <c r="M11" s="20"/>
      <c r="N11" s="12"/>
      <c r="O11" s="14"/>
      <c r="P11" s="20"/>
      <c r="Q11" s="20"/>
      <c r="R11" s="20"/>
      <c r="S11" s="40"/>
      <c r="T11" s="20"/>
      <c r="U11" s="20"/>
      <c r="V11" s="20"/>
      <c r="W11" s="20"/>
      <c r="X11" s="20"/>
      <c r="Y11" s="20"/>
      <c r="Z11" s="40"/>
    </row>
    <row r="12" spans="2:19" s="6" customFormat="1" ht="7.5" customHeight="1">
      <c r="B12" s="7"/>
      <c r="C12" s="7"/>
      <c r="D12" s="7"/>
      <c r="E12" s="8"/>
      <c r="M12" s="7"/>
      <c r="N12" s="7"/>
      <c r="O12" s="7"/>
      <c r="P12" s="7"/>
      <c r="Q12" s="7"/>
      <c r="R12" s="7"/>
      <c r="S12" s="7"/>
    </row>
    <row r="13" spans="2:26" s="6" customFormat="1" ht="12" customHeight="1">
      <c r="B13" s="45" t="s">
        <v>114</v>
      </c>
      <c r="C13" s="45"/>
      <c r="D13" s="45"/>
      <c r="E13" s="11"/>
      <c r="F13" s="22">
        <v>422938</v>
      </c>
      <c r="G13" s="22">
        <v>224046</v>
      </c>
      <c r="H13" s="22">
        <v>198892</v>
      </c>
      <c r="I13" s="23">
        <f>F13/$F$13*100</f>
        <v>100</v>
      </c>
      <c r="J13" s="23">
        <f>G13/$F$13*100</f>
        <v>52.97372191668755</v>
      </c>
      <c r="K13" s="23">
        <f>H13/$F$13*100</f>
        <v>47.02627808331245</v>
      </c>
      <c r="L13" s="24">
        <f>G13/H13*100</f>
        <v>112.64706473865213</v>
      </c>
      <c r="M13" s="25">
        <v>3307136</v>
      </c>
      <c r="N13" s="25">
        <v>1685332</v>
      </c>
      <c r="O13" s="25">
        <v>1621804</v>
      </c>
      <c r="P13" s="23">
        <f>M13/$M$13*100</f>
        <v>100</v>
      </c>
      <c r="Q13" s="23">
        <f>N13/$M$13*100</f>
        <v>50.960468514146385</v>
      </c>
      <c r="R13" s="23">
        <f>O13/$M$13*100</f>
        <v>49.03953148585362</v>
      </c>
      <c r="S13" s="24">
        <f>N13/O13*100</f>
        <v>103.917119454632</v>
      </c>
      <c r="T13" s="26">
        <v>3426651</v>
      </c>
      <c r="U13" s="27">
        <v>1735392</v>
      </c>
      <c r="V13" s="27">
        <v>1691259</v>
      </c>
      <c r="W13" s="23">
        <f>T13/$T$13*100</f>
        <v>100</v>
      </c>
      <c r="X13" s="23">
        <f>U13/$T$13*100</f>
        <v>50.643966951988986</v>
      </c>
      <c r="Y13" s="23">
        <f>V13/$T$13*100</f>
        <v>49.356033048011014</v>
      </c>
      <c r="Z13" s="24">
        <f>U13/V13*100</f>
        <v>102.60947613582545</v>
      </c>
    </row>
    <row r="14" spans="2:26" s="6" customFormat="1" ht="7.5" customHeight="1">
      <c r="B14" s="28"/>
      <c r="C14" s="28"/>
      <c r="D14" s="28"/>
      <c r="E14" s="11"/>
      <c r="F14" s="22"/>
      <c r="G14" s="22"/>
      <c r="H14" s="22"/>
      <c r="I14" s="23"/>
      <c r="J14" s="23"/>
      <c r="K14" s="23"/>
      <c r="L14" s="24"/>
      <c r="M14" s="25"/>
      <c r="N14" s="25"/>
      <c r="O14" s="25"/>
      <c r="P14" s="23"/>
      <c r="Q14" s="23"/>
      <c r="R14" s="23"/>
      <c r="S14" s="24"/>
      <c r="T14" s="29"/>
      <c r="U14" s="30"/>
      <c r="V14" s="30"/>
      <c r="W14" s="23"/>
      <c r="X14" s="23"/>
      <c r="Y14" s="23"/>
      <c r="Z14" s="24"/>
    </row>
    <row r="15" spans="2:26" s="6" customFormat="1" ht="12" customHeight="1">
      <c r="B15" s="28"/>
      <c r="C15" s="21" t="s">
        <v>115</v>
      </c>
      <c r="D15" s="31" t="s">
        <v>116</v>
      </c>
      <c r="E15" s="11"/>
      <c r="F15" s="22">
        <v>49162</v>
      </c>
      <c r="G15" s="22">
        <v>24703</v>
      </c>
      <c r="H15" s="22">
        <v>24459</v>
      </c>
      <c r="I15" s="23">
        <f>F15/$F$13*100</f>
        <v>11.623925965507947</v>
      </c>
      <c r="J15" s="23">
        <f>G15/$F$13*100</f>
        <v>5.840808818313795</v>
      </c>
      <c r="K15" s="23">
        <f>H15/$F$13*100</f>
        <v>5.783117147194152</v>
      </c>
      <c r="L15" s="24">
        <f aca="true" t="shared" si="0" ref="L15:L77">G15/H15*100</f>
        <v>100.99758779999182</v>
      </c>
      <c r="M15" s="25">
        <v>156930</v>
      </c>
      <c r="N15" s="25">
        <v>80399</v>
      </c>
      <c r="O15" s="25">
        <v>76531</v>
      </c>
      <c r="P15" s="23">
        <f aca="true" t="shared" si="1" ref="P15:P77">M15/$M$13*100</f>
        <v>4.745193424159152</v>
      </c>
      <c r="Q15" s="23">
        <f aca="true" t="shared" si="2" ref="Q15:Q77">N15/$M$13*100</f>
        <v>2.431076314974649</v>
      </c>
      <c r="R15" s="23">
        <f aca="true" t="shared" si="3" ref="R15:R77">O15/$M$13*100</f>
        <v>2.314117109184503</v>
      </c>
      <c r="S15" s="24">
        <f aca="true" t="shared" si="4" ref="S15:S77">N15/O15*100</f>
        <v>105.05416105891729</v>
      </c>
      <c r="T15" s="26">
        <v>163388</v>
      </c>
      <c r="U15" s="27">
        <v>83448</v>
      </c>
      <c r="V15" s="27">
        <v>79940</v>
      </c>
      <c r="W15" s="23">
        <f aca="true" t="shared" si="5" ref="W15:W77">T15/$T$13*100</f>
        <v>4.768154095646157</v>
      </c>
      <c r="X15" s="23">
        <f aca="true" t="shared" si="6" ref="X15:X77">U15/$T$13*100</f>
        <v>2.4352640522772817</v>
      </c>
      <c r="Y15" s="23">
        <f aca="true" t="shared" si="7" ref="Y15:Y77">V15/$T$13*100</f>
        <v>2.3328900433688755</v>
      </c>
      <c r="Z15" s="24">
        <f aca="true" t="shared" si="8" ref="Z15:Z77">U15/V15*100</f>
        <v>104.38829121841383</v>
      </c>
    </row>
    <row r="16" spans="2:26" s="6" customFormat="1" ht="7.5" customHeight="1">
      <c r="B16" s="28"/>
      <c r="C16" s="28"/>
      <c r="D16" s="28"/>
      <c r="E16" s="11"/>
      <c r="F16" s="22"/>
      <c r="G16" s="22"/>
      <c r="H16" s="22"/>
      <c r="I16" s="23"/>
      <c r="J16" s="23"/>
      <c r="K16" s="23"/>
      <c r="L16" s="24"/>
      <c r="M16" s="25"/>
      <c r="N16" s="25"/>
      <c r="O16" s="25"/>
      <c r="P16" s="23"/>
      <c r="Q16" s="23"/>
      <c r="R16" s="23"/>
      <c r="S16" s="24"/>
      <c r="T16" s="29"/>
      <c r="U16" s="30"/>
      <c r="V16" s="30"/>
      <c r="W16" s="23"/>
      <c r="X16" s="23"/>
      <c r="Y16" s="23"/>
      <c r="Z16" s="24"/>
    </row>
    <row r="17" spans="2:26" s="6" customFormat="1" ht="12" customHeight="1">
      <c r="B17" s="28"/>
      <c r="C17" s="28" t="s">
        <v>0</v>
      </c>
      <c r="D17" s="28"/>
      <c r="E17" s="11"/>
      <c r="F17" s="22">
        <v>12913</v>
      </c>
      <c r="G17" s="22">
        <v>6517</v>
      </c>
      <c r="H17" s="22">
        <v>6396</v>
      </c>
      <c r="I17" s="23">
        <f aca="true" t="shared" si="9" ref="I17:I79">F17/$F$13*100</f>
        <v>3.053166185114603</v>
      </c>
      <c r="J17" s="23">
        <f aca="true" t="shared" si="10" ref="J17:J79">G17/$F$13*100</f>
        <v>1.5408877896996722</v>
      </c>
      <c r="K17" s="23">
        <f aca="true" t="shared" si="11" ref="K17:K79">H17/$F$13*100</f>
        <v>1.5122783954149308</v>
      </c>
      <c r="L17" s="24">
        <f t="shared" si="0"/>
        <v>101.89180737961226</v>
      </c>
      <c r="M17" s="25">
        <v>32514</v>
      </c>
      <c r="N17" s="25">
        <v>16668</v>
      </c>
      <c r="O17" s="25">
        <v>15846</v>
      </c>
      <c r="P17" s="23">
        <f t="shared" si="1"/>
        <v>0.9831467469133413</v>
      </c>
      <c r="Q17" s="23">
        <f t="shared" si="2"/>
        <v>0.5040010450129659</v>
      </c>
      <c r="R17" s="23">
        <f t="shared" si="3"/>
        <v>0.4791457019003754</v>
      </c>
      <c r="S17" s="24">
        <f t="shared" si="4"/>
        <v>105.1874290041651</v>
      </c>
      <c r="T17" s="26">
        <v>33412</v>
      </c>
      <c r="U17" s="27">
        <v>17034</v>
      </c>
      <c r="V17" s="27">
        <v>16378</v>
      </c>
      <c r="W17" s="23">
        <f t="shared" si="5"/>
        <v>0.9750628237308089</v>
      </c>
      <c r="X17" s="23">
        <f t="shared" si="6"/>
        <v>0.4971034400643661</v>
      </c>
      <c r="Y17" s="23">
        <f t="shared" si="7"/>
        <v>0.4779593836664428</v>
      </c>
      <c r="Z17" s="24">
        <f t="shared" si="8"/>
        <v>104.00537306142385</v>
      </c>
    </row>
    <row r="18" spans="2:26" s="6" customFormat="1" ht="12" customHeight="1">
      <c r="B18" s="28"/>
      <c r="C18" s="28" t="s">
        <v>1</v>
      </c>
      <c r="D18" s="28"/>
      <c r="E18" s="11"/>
      <c r="F18" s="22">
        <v>9884</v>
      </c>
      <c r="G18" s="22">
        <v>4913</v>
      </c>
      <c r="H18" s="22">
        <v>4971</v>
      </c>
      <c r="I18" s="23">
        <f t="shared" si="9"/>
        <v>2.3369855628957437</v>
      </c>
      <c r="J18" s="23">
        <f t="shared" si="10"/>
        <v>1.161635984470537</v>
      </c>
      <c r="K18" s="23">
        <f t="shared" si="11"/>
        <v>1.1753495784252066</v>
      </c>
      <c r="L18" s="24">
        <f t="shared" si="0"/>
        <v>98.8332327499497</v>
      </c>
      <c r="M18" s="25">
        <v>32280</v>
      </c>
      <c r="N18" s="25">
        <v>16395</v>
      </c>
      <c r="O18" s="25">
        <v>15885</v>
      </c>
      <c r="P18" s="23">
        <f t="shared" si="1"/>
        <v>0.9760711382900491</v>
      </c>
      <c r="Q18" s="23">
        <f t="shared" si="2"/>
        <v>0.49574616828579166</v>
      </c>
      <c r="R18" s="23">
        <f t="shared" si="3"/>
        <v>0.4803249700042575</v>
      </c>
      <c r="S18" s="24">
        <f t="shared" si="4"/>
        <v>103.21057601510859</v>
      </c>
      <c r="T18" s="26">
        <v>32721</v>
      </c>
      <c r="U18" s="27">
        <v>16651</v>
      </c>
      <c r="V18" s="27">
        <v>16070</v>
      </c>
      <c r="W18" s="23">
        <f t="shared" si="5"/>
        <v>0.9548973618848258</v>
      </c>
      <c r="X18" s="23">
        <f t="shared" si="6"/>
        <v>0.48592634616131025</v>
      </c>
      <c r="Y18" s="23">
        <f t="shared" si="7"/>
        <v>0.4689710157235154</v>
      </c>
      <c r="Z18" s="24">
        <f t="shared" si="8"/>
        <v>103.61543248288736</v>
      </c>
    </row>
    <row r="19" spans="2:26" s="6" customFormat="1" ht="12" customHeight="1">
      <c r="B19" s="28"/>
      <c r="C19" s="28" t="s">
        <v>2</v>
      </c>
      <c r="D19" s="28"/>
      <c r="E19" s="11"/>
      <c r="F19" s="22">
        <v>9126</v>
      </c>
      <c r="G19" s="22">
        <v>4633</v>
      </c>
      <c r="H19" s="22">
        <v>4493</v>
      </c>
      <c r="I19" s="23">
        <f t="shared" si="9"/>
        <v>2.157763076384718</v>
      </c>
      <c r="J19" s="23">
        <f t="shared" si="10"/>
        <v>1.0954324274479947</v>
      </c>
      <c r="K19" s="23">
        <f t="shared" si="11"/>
        <v>1.0623306489367235</v>
      </c>
      <c r="L19" s="24">
        <f t="shared" si="0"/>
        <v>103.11595815713332</v>
      </c>
      <c r="M19" s="25">
        <v>30904</v>
      </c>
      <c r="N19" s="25">
        <v>15888</v>
      </c>
      <c r="O19" s="25">
        <v>15016</v>
      </c>
      <c r="P19" s="23">
        <f t="shared" si="1"/>
        <v>0.934464140573596</v>
      </c>
      <c r="Q19" s="23">
        <f t="shared" si="2"/>
        <v>0.4804156829353253</v>
      </c>
      <c r="R19" s="23">
        <f t="shared" si="3"/>
        <v>0.45404845763827073</v>
      </c>
      <c r="S19" s="24">
        <f t="shared" si="4"/>
        <v>105.8071390516782</v>
      </c>
      <c r="T19" s="26">
        <v>33285</v>
      </c>
      <c r="U19" s="27">
        <v>17071</v>
      </c>
      <c r="V19" s="27">
        <v>16214</v>
      </c>
      <c r="W19" s="23">
        <f t="shared" si="5"/>
        <v>0.9713565811049916</v>
      </c>
      <c r="X19" s="23">
        <f t="shared" si="6"/>
        <v>0.4981832115380294</v>
      </c>
      <c r="Y19" s="23">
        <f t="shared" si="7"/>
        <v>0.473173369566962</v>
      </c>
      <c r="Z19" s="24">
        <f t="shared" si="8"/>
        <v>105.28555569261133</v>
      </c>
    </row>
    <row r="20" spans="2:26" s="6" customFormat="1" ht="12" customHeight="1">
      <c r="B20" s="28"/>
      <c r="C20" s="28" t="s">
        <v>3</v>
      </c>
      <c r="D20" s="28"/>
      <c r="E20" s="11"/>
      <c r="F20" s="22">
        <v>8611</v>
      </c>
      <c r="G20" s="22">
        <v>4302</v>
      </c>
      <c r="H20" s="22">
        <v>4309</v>
      </c>
      <c r="I20" s="23">
        <f t="shared" si="9"/>
        <v>2.0359958197182566</v>
      </c>
      <c r="J20" s="23">
        <f t="shared" si="10"/>
        <v>1.0171703653963466</v>
      </c>
      <c r="K20" s="23">
        <f t="shared" si="11"/>
        <v>1.01882545432191</v>
      </c>
      <c r="L20" s="24">
        <f t="shared" si="0"/>
        <v>99.8375493153864</v>
      </c>
      <c r="M20" s="25">
        <v>30710</v>
      </c>
      <c r="N20" s="25">
        <v>15738</v>
      </c>
      <c r="O20" s="25">
        <v>14972</v>
      </c>
      <c r="P20" s="23">
        <f t="shared" si="1"/>
        <v>0.9285980376978751</v>
      </c>
      <c r="Q20" s="23">
        <f t="shared" si="2"/>
        <v>0.4758800363819328</v>
      </c>
      <c r="R20" s="23">
        <f t="shared" si="3"/>
        <v>0.45271800131594225</v>
      </c>
      <c r="S20" s="24">
        <f t="shared" si="4"/>
        <v>105.1162169382848</v>
      </c>
      <c r="T20" s="26">
        <v>32290</v>
      </c>
      <c r="U20" s="27">
        <v>16468</v>
      </c>
      <c r="V20" s="27">
        <v>15822</v>
      </c>
      <c r="W20" s="23">
        <f t="shared" si="5"/>
        <v>0.9423194833672879</v>
      </c>
      <c r="X20" s="23">
        <f t="shared" si="6"/>
        <v>0.48058585481859695</v>
      </c>
      <c r="Y20" s="23">
        <f t="shared" si="7"/>
        <v>0.4617336285486908</v>
      </c>
      <c r="Z20" s="24">
        <f t="shared" si="8"/>
        <v>104.08292251295663</v>
      </c>
    </row>
    <row r="21" spans="2:26" s="6" customFormat="1" ht="12" customHeight="1">
      <c r="B21" s="28"/>
      <c r="C21" s="28" t="s">
        <v>4</v>
      </c>
      <c r="D21" s="28"/>
      <c r="E21" s="11"/>
      <c r="F21" s="22">
        <v>8628</v>
      </c>
      <c r="G21" s="22">
        <v>4338</v>
      </c>
      <c r="H21" s="22">
        <v>4290</v>
      </c>
      <c r="I21" s="23">
        <f t="shared" si="9"/>
        <v>2.0400153213946255</v>
      </c>
      <c r="J21" s="23">
        <f t="shared" si="10"/>
        <v>1.0256822512992447</v>
      </c>
      <c r="K21" s="23">
        <f t="shared" si="11"/>
        <v>1.0143330700953805</v>
      </c>
      <c r="L21" s="24">
        <f t="shared" si="0"/>
        <v>101.11888111888112</v>
      </c>
      <c r="M21" s="25">
        <v>30522</v>
      </c>
      <c r="N21" s="25">
        <v>15710</v>
      </c>
      <c r="O21" s="25">
        <v>14812</v>
      </c>
      <c r="P21" s="23">
        <f t="shared" si="1"/>
        <v>0.92291336068429</v>
      </c>
      <c r="Q21" s="23">
        <f t="shared" si="2"/>
        <v>0.475033382358633</v>
      </c>
      <c r="R21" s="23">
        <f t="shared" si="3"/>
        <v>0.447879978325657</v>
      </c>
      <c r="S21" s="24">
        <f t="shared" si="4"/>
        <v>106.06265190386172</v>
      </c>
      <c r="T21" s="26">
        <v>31680</v>
      </c>
      <c r="U21" s="27">
        <v>16224</v>
      </c>
      <c r="V21" s="27">
        <v>15456</v>
      </c>
      <c r="W21" s="23">
        <f t="shared" si="5"/>
        <v>0.9245178455582432</v>
      </c>
      <c r="X21" s="23">
        <f t="shared" si="6"/>
        <v>0.47346519969497913</v>
      </c>
      <c r="Y21" s="23">
        <f t="shared" si="7"/>
        <v>0.45105264586326416</v>
      </c>
      <c r="Z21" s="24">
        <f t="shared" si="8"/>
        <v>104.96894409937889</v>
      </c>
    </row>
    <row r="22" spans="2:26" s="6" customFormat="1" ht="7.5" customHeight="1">
      <c r="B22" s="28"/>
      <c r="C22" s="28"/>
      <c r="D22" s="28"/>
      <c r="E22" s="11"/>
      <c r="F22" s="22"/>
      <c r="G22" s="22"/>
      <c r="H22" s="22"/>
      <c r="I22" s="23"/>
      <c r="J22" s="23"/>
      <c r="K22" s="23"/>
      <c r="L22" s="24"/>
      <c r="M22" s="25"/>
      <c r="N22" s="25"/>
      <c r="O22" s="25"/>
      <c r="P22" s="23"/>
      <c r="Q22" s="23"/>
      <c r="R22" s="23"/>
      <c r="S22" s="24"/>
      <c r="T22" s="29"/>
      <c r="U22" s="30"/>
      <c r="V22" s="30"/>
      <c r="W22" s="23"/>
      <c r="X22" s="23"/>
      <c r="Y22" s="23"/>
      <c r="Z22" s="24"/>
    </row>
    <row r="23" spans="2:26" s="6" customFormat="1" ht="12" customHeight="1">
      <c r="B23" s="28"/>
      <c r="C23" s="21" t="s">
        <v>117</v>
      </c>
      <c r="D23" s="28"/>
      <c r="E23" s="11"/>
      <c r="F23" s="22">
        <v>43421</v>
      </c>
      <c r="G23" s="22">
        <v>22089</v>
      </c>
      <c r="H23" s="22">
        <v>21332</v>
      </c>
      <c r="I23" s="23">
        <f t="shared" si="9"/>
        <v>10.26651660527075</v>
      </c>
      <c r="J23" s="23">
        <f t="shared" si="10"/>
        <v>5.222751325253347</v>
      </c>
      <c r="K23" s="23">
        <f t="shared" si="11"/>
        <v>5.043765280017403</v>
      </c>
      <c r="L23" s="24">
        <f t="shared" si="0"/>
        <v>103.5486592912057</v>
      </c>
      <c r="M23" s="25">
        <v>158316</v>
      </c>
      <c r="N23" s="25">
        <v>81364</v>
      </c>
      <c r="O23" s="25">
        <v>76952</v>
      </c>
      <c r="P23" s="23">
        <f t="shared" si="1"/>
        <v>4.787102798312497</v>
      </c>
      <c r="Q23" s="23">
        <f t="shared" si="2"/>
        <v>2.4602556411348067</v>
      </c>
      <c r="R23" s="23">
        <f t="shared" si="3"/>
        <v>2.3268471571776908</v>
      </c>
      <c r="S23" s="24">
        <f t="shared" si="4"/>
        <v>105.73344422497142</v>
      </c>
      <c r="T23" s="26">
        <v>153671</v>
      </c>
      <c r="U23" s="27">
        <v>78475</v>
      </c>
      <c r="V23" s="27">
        <v>75196</v>
      </c>
      <c r="W23" s="23">
        <f t="shared" si="5"/>
        <v>4.484582760251919</v>
      </c>
      <c r="X23" s="23">
        <f t="shared" si="6"/>
        <v>2.290136929614367</v>
      </c>
      <c r="Y23" s="23">
        <f t="shared" si="7"/>
        <v>2.1944458306375525</v>
      </c>
      <c r="Z23" s="24">
        <f t="shared" si="8"/>
        <v>104.3606042874621</v>
      </c>
    </row>
    <row r="24" spans="2:26" s="6" customFormat="1" ht="7.5" customHeight="1">
      <c r="B24" s="28"/>
      <c r="C24" s="28"/>
      <c r="D24" s="28"/>
      <c r="E24" s="11"/>
      <c r="F24" s="22"/>
      <c r="G24" s="22"/>
      <c r="H24" s="22"/>
      <c r="I24" s="23"/>
      <c r="J24" s="23"/>
      <c r="K24" s="23"/>
      <c r="L24" s="24"/>
      <c r="M24" s="25"/>
      <c r="N24" s="25"/>
      <c r="O24" s="25"/>
      <c r="P24" s="23"/>
      <c r="Q24" s="23"/>
      <c r="R24" s="23"/>
      <c r="S24" s="24"/>
      <c r="T24" s="29"/>
      <c r="U24" s="30"/>
      <c r="V24" s="30"/>
      <c r="W24" s="23"/>
      <c r="X24" s="23"/>
      <c r="Y24" s="23"/>
      <c r="Z24" s="24"/>
    </row>
    <row r="25" spans="2:26" s="6" customFormat="1" ht="12" customHeight="1">
      <c r="B25" s="28"/>
      <c r="C25" s="28" t="s">
        <v>5</v>
      </c>
      <c r="D25" s="28"/>
      <c r="E25" s="11"/>
      <c r="F25" s="22">
        <v>9062</v>
      </c>
      <c r="G25" s="22">
        <v>4564</v>
      </c>
      <c r="H25" s="22">
        <v>4498</v>
      </c>
      <c r="I25" s="23">
        <f t="shared" si="9"/>
        <v>2.142630834779566</v>
      </c>
      <c r="J25" s="23">
        <f t="shared" si="10"/>
        <v>1.0791179794674397</v>
      </c>
      <c r="K25" s="23">
        <f t="shared" si="11"/>
        <v>1.063512855312126</v>
      </c>
      <c r="L25" s="24">
        <f t="shared" si="0"/>
        <v>101.46731880835927</v>
      </c>
      <c r="M25" s="25">
        <v>30444</v>
      </c>
      <c r="N25" s="25">
        <v>15640</v>
      </c>
      <c r="O25" s="25">
        <v>14804</v>
      </c>
      <c r="P25" s="23">
        <f t="shared" si="1"/>
        <v>0.9205548244765259</v>
      </c>
      <c r="Q25" s="23">
        <f t="shared" si="2"/>
        <v>0.4729167473003832</v>
      </c>
      <c r="R25" s="23">
        <f t="shared" si="3"/>
        <v>0.4476380771761428</v>
      </c>
      <c r="S25" s="24">
        <f t="shared" si="4"/>
        <v>105.64712239935152</v>
      </c>
      <c r="T25" s="26">
        <v>31657</v>
      </c>
      <c r="U25" s="27">
        <v>16074</v>
      </c>
      <c r="V25" s="27">
        <v>15583</v>
      </c>
      <c r="W25" s="23">
        <f t="shared" si="5"/>
        <v>0.923846636263804</v>
      </c>
      <c r="X25" s="23">
        <f t="shared" si="6"/>
        <v>0.46908774777472234</v>
      </c>
      <c r="Y25" s="23">
        <f t="shared" si="7"/>
        <v>0.4547588884890816</v>
      </c>
      <c r="Z25" s="24">
        <f t="shared" si="8"/>
        <v>103.15086953731631</v>
      </c>
    </row>
    <row r="26" spans="2:26" s="6" customFormat="1" ht="12" customHeight="1">
      <c r="B26" s="28"/>
      <c r="C26" s="28" t="s">
        <v>6</v>
      </c>
      <c r="D26" s="28"/>
      <c r="E26" s="11"/>
      <c r="F26" s="22">
        <v>9108</v>
      </c>
      <c r="G26" s="22">
        <v>4574</v>
      </c>
      <c r="H26" s="22">
        <v>4534</v>
      </c>
      <c r="I26" s="23">
        <f t="shared" si="9"/>
        <v>2.153507133433269</v>
      </c>
      <c r="J26" s="23">
        <f t="shared" si="10"/>
        <v>1.0814823922182448</v>
      </c>
      <c r="K26" s="23">
        <f t="shared" si="11"/>
        <v>1.0720247412150246</v>
      </c>
      <c r="L26" s="24">
        <f t="shared" si="0"/>
        <v>100.88222320247023</v>
      </c>
      <c r="M26" s="25">
        <v>31060</v>
      </c>
      <c r="N26" s="25">
        <v>15876</v>
      </c>
      <c r="O26" s="25">
        <v>15184</v>
      </c>
      <c r="P26" s="23">
        <f t="shared" si="1"/>
        <v>0.9391812129891242</v>
      </c>
      <c r="Q26" s="23">
        <f t="shared" si="2"/>
        <v>0.4800528312110539</v>
      </c>
      <c r="R26" s="23">
        <f t="shared" si="3"/>
        <v>0.45912838177807025</v>
      </c>
      <c r="S26" s="24">
        <f t="shared" si="4"/>
        <v>104.55742887249737</v>
      </c>
      <c r="T26" s="26">
        <v>31461</v>
      </c>
      <c r="U26" s="27">
        <v>15997</v>
      </c>
      <c r="V26" s="27">
        <v>15464</v>
      </c>
      <c r="W26" s="23">
        <f t="shared" si="5"/>
        <v>0.9181267657546683</v>
      </c>
      <c r="X26" s="23">
        <f t="shared" si="6"/>
        <v>0.4668406557889904</v>
      </c>
      <c r="Y26" s="23">
        <f t="shared" si="7"/>
        <v>0.45128610996567786</v>
      </c>
      <c r="Z26" s="24">
        <f t="shared" si="8"/>
        <v>103.4467149508536</v>
      </c>
    </row>
    <row r="27" spans="2:26" s="6" customFormat="1" ht="12" customHeight="1">
      <c r="B27" s="28"/>
      <c r="C27" s="28" t="s">
        <v>7</v>
      </c>
      <c r="D27" s="28"/>
      <c r="E27" s="11"/>
      <c r="F27" s="22">
        <v>8898</v>
      </c>
      <c r="G27" s="22">
        <v>4554</v>
      </c>
      <c r="H27" s="22">
        <v>4344</v>
      </c>
      <c r="I27" s="23">
        <f t="shared" si="9"/>
        <v>2.1038544656663625</v>
      </c>
      <c r="J27" s="23">
        <f t="shared" si="10"/>
        <v>1.0767535667166346</v>
      </c>
      <c r="K27" s="23">
        <f t="shared" si="11"/>
        <v>1.027100898949728</v>
      </c>
      <c r="L27" s="24">
        <f t="shared" si="0"/>
        <v>104.8342541436464</v>
      </c>
      <c r="M27" s="25">
        <v>32063</v>
      </c>
      <c r="N27" s="25">
        <v>16476</v>
      </c>
      <c r="O27" s="25">
        <v>15587</v>
      </c>
      <c r="P27" s="23">
        <f t="shared" si="1"/>
        <v>0.9695095696094749</v>
      </c>
      <c r="Q27" s="23">
        <f t="shared" si="2"/>
        <v>0.4981954174246236</v>
      </c>
      <c r="R27" s="23">
        <f t="shared" si="3"/>
        <v>0.4713141521848512</v>
      </c>
      <c r="S27" s="24">
        <f t="shared" si="4"/>
        <v>105.7034708410855</v>
      </c>
      <c r="T27" s="26">
        <v>30270</v>
      </c>
      <c r="U27" s="27">
        <v>15476</v>
      </c>
      <c r="V27" s="27">
        <v>14794</v>
      </c>
      <c r="W27" s="23">
        <f t="shared" si="5"/>
        <v>0.8833697975078291</v>
      </c>
      <c r="X27" s="23">
        <f t="shared" si="6"/>
        <v>0.4516363061192984</v>
      </c>
      <c r="Y27" s="23">
        <f t="shared" si="7"/>
        <v>0.4317334913885307</v>
      </c>
      <c r="Z27" s="24">
        <f t="shared" si="8"/>
        <v>104.6099770177099</v>
      </c>
    </row>
    <row r="28" spans="2:26" s="6" customFormat="1" ht="12" customHeight="1">
      <c r="B28" s="28"/>
      <c r="C28" s="28" t="s">
        <v>8</v>
      </c>
      <c r="D28" s="28"/>
      <c r="E28" s="11"/>
      <c r="F28" s="22">
        <v>8432</v>
      </c>
      <c r="G28" s="22">
        <v>4348</v>
      </c>
      <c r="H28" s="22">
        <v>4084</v>
      </c>
      <c r="I28" s="23">
        <f t="shared" si="9"/>
        <v>1.9936728314788457</v>
      </c>
      <c r="J28" s="23">
        <f t="shared" si="10"/>
        <v>1.0280466640500499</v>
      </c>
      <c r="K28" s="23">
        <f t="shared" si="11"/>
        <v>0.9656261674287956</v>
      </c>
      <c r="L28" s="24">
        <f t="shared" si="0"/>
        <v>106.46425073457395</v>
      </c>
      <c r="M28" s="25">
        <v>32193</v>
      </c>
      <c r="N28" s="25">
        <v>16558</v>
      </c>
      <c r="O28" s="25">
        <v>15635</v>
      </c>
      <c r="P28" s="23">
        <f t="shared" si="1"/>
        <v>0.9734404632890815</v>
      </c>
      <c r="Q28" s="23">
        <f t="shared" si="2"/>
        <v>0.5006749042071448</v>
      </c>
      <c r="R28" s="23">
        <f t="shared" si="3"/>
        <v>0.47276555908193674</v>
      </c>
      <c r="S28" s="24">
        <f t="shared" si="4"/>
        <v>105.90342181004158</v>
      </c>
      <c r="T28" s="26">
        <v>30124</v>
      </c>
      <c r="U28" s="27">
        <v>15470</v>
      </c>
      <c r="V28" s="27">
        <v>14654</v>
      </c>
      <c r="W28" s="23">
        <f t="shared" si="5"/>
        <v>0.8791090776387791</v>
      </c>
      <c r="X28" s="23">
        <f t="shared" si="6"/>
        <v>0.4514612080424881</v>
      </c>
      <c r="Y28" s="23">
        <f t="shared" si="7"/>
        <v>0.427647869596291</v>
      </c>
      <c r="Z28" s="24">
        <f t="shared" si="8"/>
        <v>105.56844547563806</v>
      </c>
    </row>
    <row r="29" spans="2:26" s="6" customFormat="1" ht="12" customHeight="1">
      <c r="B29" s="28"/>
      <c r="C29" s="28" t="s">
        <v>9</v>
      </c>
      <c r="D29" s="28"/>
      <c r="E29" s="11"/>
      <c r="F29" s="22">
        <v>7921</v>
      </c>
      <c r="G29" s="22">
        <v>4049</v>
      </c>
      <c r="H29" s="22">
        <v>3872</v>
      </c>
      <c r="I29" s="23">
        <f t="shared" si="9"/>
        <v>1.872851339912706</v>
      </c>
      <c r="J29" s="23">
        <f t="shared" si="10"/>
        <v>0.957350722800978</v>
      </c>
      <c r="K29" s="23">
        <f t="shared" si="11"/>
        <v>0.915500617111728</v>
      </c>
      <c r="L29" s="24">
        <f t="shared" si="0"/>
        <v>104.57128099173553</v>
      </c>
      <c r="M29" s="25">
        <v>32556</v>
      </c>
      <c r="N29" s="25">
        <v>16814</v>
      </c>
      <c r="O29" s="25">
        <v>15742</v>
      </c>
      <c r="P29" s="23">
        <f t="shared" si="1"/>
        <v>0.9844167279482912</v>
      </c>
      <c r="Q29" s="23">
        <f t="shared" si="2"/>
        <v>0.5084157409916013</v>
      </c>
      <c r="R29" s="23">
        <f t="shared" si="3"/>
        <v>0.47600098695669</v>
      </c>
      <c r="S29" s="24">
        <f t="shared" si="4"/>
        <v>106.80980815652394</v>
      </c>
      <c r="T29" s="26">
        <v>30159</v>
      </c>
      <c r="U29" s="27">
        <v>15458</v>
      </c>
      <c r="V29" s="27">
        <v>14701</v>
      </c>
      <c r="W29" s="23">
        <f t="shared" si="5"/>
        <v>0.880130483086839</v>
      </c>
      <c r="X29" s="23">
        <f t="shared" si="6"/>
        <v>0.45111101188886765</v>
      </c>
      <c r="Y29" s="23">
        <f t="shared" si="7"/>
        <v>0.42901947119797146</v>
      </c>
      <c r="Z29" s="24">
        <f t="shared" si="8"/>
        <v>105.1493095707775</v>
      </c>
    </row>
    <row r="30" spans="2:26" s="6" customFormat="1" ht="7.5" customHeight="1">
      <c r="B30" s="28"/>
      <c r="C30" s="28"/>
      <c r="D30" s="28"/>
      <c r="E30" s="11"/>
      <c r="F30" s="22"/>
      <c r="G30" s="22"/>
      <c r="H30" s="22"/>
      <c r="I30" s="23"/>
      <c r="J30" s="23"/>
      <c r="K30" s="23"/>
      <c r="L30" s="24"/>
      <c r="M30" s="25"/>
      <c r="N30" s="25"/>
      <c r="O30" s="25"/>
      <c r="P30" s="23"/>
      <c r="Q30" s="23"/>
      <c r="R30" s="23"/>
      <c r="S30" s="24"/>
      <c r="T30" s="29"/>
      <c r="U30" s="30"/>
      <c r="V30" s="30"/>
      <c r="W30" s="23"/>
      <c r="X30" s="23"/>
      <c r="Y30" s="23"/>
      <c r="Z30" s="24"/>
    </row>
    <row r="31" spans="2:26" s="6" customFormat="1" ht="12" customHeight="1">
      <c r="B31" s="28"/>
      <c r="C31" s="21" t="s">
        <v>118</v>
      </c>
      <c r="D31" s="28"/>
      <c r="E31" s="11"/>
      <c r="F31" s="22">
        <v>39265</v>
      </c>
      <c r="G31" s="22">
        <v>20409</v>
      </c>
      <c r="H31" s="22">
        <v>18856</v>
      </c>
      <c r="I31" s="23">
        <f t="shared" si="9"/>
        <v>9.283866666036158</v>
      </c>
      <c r="J31" s="23">
        <f t="shared" si="10"/>
        <v>4.825529983118093</v>
      </c>
      <c r="K31" s="23">
        <f t="shared" si="11"/>
        <v>4.4583366829180635</v>
      </c>
      <c r="L31" s="24">
        <f t="shared" si="0"/>
        <v>108.2361052184981</v>
      </c>
      <c r="M31" s="25">
        <v>176094</v>
      </c>
      <c r="N31" s="25">
        <v>89901</v>
      </c>
      <c r="O31" s="25">
        <v>86193</v>
      </c>
      <c r="P31" s="23">
        <f t="shared" si="1"/>
        <v>5.324667627820567</v>
      </c>
      <c r="Q31" s="23">
        <f t="shared" si="2"/>
        <v>2.718394405310214</v>
      </c>
      <c r="R31" s="23">
        <f t="shared" si="3"/>
        <v>2.6062732225103535</v>
      </c>
      <c r="S31" s="24">
        <f t="shared" si="4"/>
        <v>104.30197347812467</v>
      </c>
      <c r="T31" s="26">
        <v>157597</v>
      </c>
      <c r="U31" s="27">
        <v>81205</v>
      </c>
      <c r="V31" s="27">
        <v>76392</v>
      </c>
      <c r="W31" s="23">
        <f t="shared" si="5"/>
        <v>4.599155268511441</v>
      </c>
      <c r="X31" s="23">
        <f t="shared" si="6"/>
        <v>2.3698065545630413</v>
      </c>
      <c r="Y31" s="23">
        <f t="shared" si="7"/>
        <v>2.2293487139484003</v>
      </c>
      <c r="Z31" s="24">
        <f t="shared" si="8"/>
        <v>106.30039794742905</v>
      </c>
    </row>
    <row r="32" spans="2:26" s="6" customFormat="1" ht="7.5" customHeight="1">
      <c r="B32" s="28"/>
      <c r="C32" s="28"/>
      <c r="D32" s="28"/>
      <c r="E32" s="11"/>
      <c r="F32" s="22"/>
      <c r="G32" s="22"/>
      <c r="H32" s="22"/>
      <c r="I32" s="23"/>
      <c r="J32" s="23"/>
      <c r="K32" s="23"/>
      <c r="L32" s="24"/>
      <c r="M32" s="25"/>
      <c r="N32" s="25"/>
      <c r="O32" s="25"/>
      <c r="P32" s="23"/>
      <c r="Q32" s="23"/>
      <c r="R32" s="23"/>
      <c r="S32" s="24"/>
      <c r="T32" s="29"/>
      <c r="U32" s="30"/>
      <c r="V32" s="30"/>
      <c r="W32" s="23"/>
      <c r="X32" s="23"/>
      <c r="Y32" s="23"/>
      <c r="Z32" s="24"/>
    </row>
    <row r="33" spans="2:26" s="6" customFormat="1" ht="12" customHeight="1">
      <c r="B33" s="28"/>
      <c r="C33" s="28" t="s">
        <v>10</v>
      </c>
      <c r="D33" s="28"/>
      <c r="E33" s="11"/>
      <c r="F33" s="22">
        <v>7909</v>
      </c>
      <c r="G33" s="22">
        <v>3980</v>
      </c>
      <c r="H33" s="22">
        <v>3929</v>
      </c>
      <c r="I33" s="23">
        <f t="shared" si="9"/>
        <v>1.8700140446117397</v>
      </c>
      <c r="J33" s="23">
        <f t="shared" si="10"/>
        <v>0.9410362748204228</v>
      </c>
      <c r="K33" s="23">
        <f t="shared" si="11"/>
        <v>0.9289777697913169</v>
      </c>
      <c r="L33" s="24">
        <f t="shared" si="0"/>
        <v>101.29804021379485</v>
      </c>
      <c r="M33" s="25">
        <v>34015</v>
      </c>
      <c r="N33" s="25">
        <v>17284</v>
      </c>
      <c r="O33" s="25">
        <v>16731</v>
      </c>
      <c r="P33" s="23">
        <f t="shared" si="1"/>
        <v>1.0285334500909549</v>
      </c>
      <c r="Q33" s="23">
        <f t="shared" si="2"/>
        <v>0.5226274335255642</v>
      </c>
      <c r="R33" s="23">
        <f t="shared" si="3"/>
        <v>0.5059060165653907</v>
      </c>
      <c r="S33" s="24">
        <f t="shared" si="4"/>
        <v>103.30524176678023</v>
      </c>
      <c r="T33" s="26">
        <v>30437</v>
      </c>
      <c r="U33" s="27">
        <v>15685</v>
      </c>
      <c r="V33" s="27">
        <v>14752</v>
      </c>
      <c r="W33" s="23">
        <f t="shared" si="5"/>
        <v>0.8882433606457151</v>
      </c>
      <c r="X33" s="23">
        <f t="shared" si="6"/>
        <v>0.45773555579485625</v>
      </c>
      <c r="Y33" s="23">
        <f t="shared" si="7"/>
        <v>0.4305078048508587</v>
      </c>
      <c r="Z33" s="24">
        <f t="shared" si="8"/>
        <v>106.32456616052062</v>
      </c>
    </row>
    <row r="34" spans="2:26" s="6" customFormat="1" ht="12" customHeight="1">
      <c r="B34" s="28"/>
      <c r="C34" s="28" t="s">
        <v>11</v>
      </c>
      <c r="D34" s="28"/>
      <c r="E34" s="11"/>
      <c r="F34" s="22">
        <v>7568</v>
      </c>
      <c r="G34" s="22">
        <v>3863</v>
      </c>
      <c r="H34" s="22">
        <v>3705</v>
      </c>
      <c r="I34" s="23">
        <f t="shared" si="9"/>
        <v>1.7893875698092865</v>
      </c>
      <c r="J34" s="23">
        <f t="shared" si="10"/>
        <v>0.9133726456360033</v>
      </c>
      <c r="K34" s="23">
        <f t="shared" si="11"/>
        <v>0.876014924173283</v>
      </c>
      <c r="L34" s="24">
        <f t="shared" si="0"/>
        <v>104.26450742240216</v>
      </c>
      <c r="M34" s="25">
        <v>35097</v>
      </c>
      <c r="N34" s="25">
        <v>18029</v>
      </c>
      <c r="O34" s="25">
        <v>17068</v>
      </c>
      <c r="P34" s="23">
        <f t="shared" si="1"/>
        <v>1.0612505805627588</v>
      </c>
      <c r="Q34" s="23">
        <f t="shared" si="2"/>
        <v>0.5451544780740798</v>
      </c>
      <c r="R34" s="23">
        <f t="shared" si="3"/>
        <v>0.516096102488679</v>
      </c>
      <c r="S34" s="24">
        <f t="shared" si="4"/>
        <v>105.6304194984767</v>
      </c>
      <c r="T34" s="26">
        <v>30603</v>
      </c>
      <c r="U34" s="27">
        <v>15652</v>
      </c>
      <c r="V34" s="27">
        <v>14951</v>
      </c>
      <c r="W34" s="23">
        <f t="shared" si="5"/>
        <v>0.8930877407707992</v>
      </c>
      <c r="X34" s="23">
        <f t="shared" si="6"/>
        <v>0.4567725163723998</v>
      </c>
      <c r="Y34" s="23">
        <f t="shared" si="7"/>
        <v>0.4363152243983995</v>
      </c>
      <c r="Z34" s="24">
        <f t="shared" si="8"/>
        <v>104.68864958865626</v>
      </c>
    </row>
    <row r="35" spans="2:26" s="6" customFormat="1" ht="12" customHeight="1">
      <c r="B35" s="28"/>
      <c r="C35" s="28" t="s">
        <v>12</v>
      </c>
      <c r="D35" s="28"/>
      <c r="E35" s="11"/>
      <c r="F35" s="22">
        <v>7924</v>
      </c>
      <c r="G35" s="22">
        <v>4080</v>
      </c>
      <c r="H35" s="22">
        <v>3844</v>
      </c>
      <c r="I35" s="23">
        <f t="shared" si="9"/>
        <v>1.8735606637379474</v>
      </c>
      <c r="J35" s="23">
        <f t="shared" si="10"/>
        <v>0.9646804023284737</v>
      </c>
      <c r="K35" s="23">
        <f t="shared" si="11"/>
        <v>0.9088802614094736</v>
      </c>
      <c r="L35" s="24">
        <f t="shared" si="0"/>
        <v>106.13943808532778</v>
      </c>
      <c r="M35" s="25">
        <v>35680</v>
      </c>
      <c r="N35" s="25">
        <v>18201</v>
      </c>
      <c r="O35" s="25">
        <v>17479</v>
      </c>
      <c r="P35" s="23">
        <f t="shared" si="1"/>
        <v>1.0788791268336106</v>
      </c>
      <c r="Q35" s="23">
        <f t="shared" si="2"/>
        <v>0.5503553527886365</v>
      </c>
      <c r="R35" s="23">
        <f t="shared" si="3"/>
        <v>0.5285237740449742</v>
      </c>
      <c r="S35" s="24">
        <f t="shared" si="4"/>
        <v>104.13067109102352</v>
      </c>
      <c r="T35" s="26">
        <v>32047</v>
      </c>
      <c r="U35" s="27">
        <v>16493</v>
      </c>
      <c r="V35" s="27">
        <v>15554</v>
      </c>
      <c r="W35" s="23">
        <f t="shared" si="5"/>
        <v>0.9352280112564717</v>
      </c>
      <c r="X35" s="23">
        <f t="shared" si="6"/>
        <v>0.48131543013863975</v>
      </c>
      <c r="Y35" s="23">
        <f t="shared" si="7"/>
        <v>0.45391258111783195</v>
      </c>
      <c r="Z35" s="24">
        <f t="shared" si="8"/>
        <v>106.03703227465604</v>
      </c>
    </row>
    <row r="36" spans="2:26" s="6" customFormat="1" ht="12" customHeight="1">
      <c r="B36" s="28"/>
      <c r="C36" s="28" t="s">
        <v>13</v>
      </c>
      <c r="D36" s="28"/>
      <c r="E36" s="11"/>
      <c r="F36" s="22">
        <v>8138</v>
      </c>
      <c r="G36" s="22">
        <v>4178</v>
      </c>
      <c r="H36" s="22">
        <v>3960</v>
      </c>
      <c r="I36" s="23">
        <f t="shared" si="9"/>
        <v>1.9241590966051763</v>
      </c>
      <c r="J36" s="23">
        <f t="shared" si="10"/>
        <v>0.9878516472863634</v>
      </c>
      <c r="K36" s="23">
        <f t="shared" si="11"/>
        <v>0.9363074493188126</v>
      </c>
      <c r="L36" s="24">
        <f t="shared" si="0"/>
        <v>105.5050505050505</v>
      </c>
      <c r="M36" s="25">
        <v>35501</v>
      </c>
      <c r="N36" s="25">
        <v>18212</v>
      </c>
      <c r="O36" s="25">
        <v>17289</v>
      </c>
      <c r="P36" s="23">
        <f t="shared" si="1"/>
        <v>1.073466588613229</v>
      </c>
      <c r="Q36" s="23">
        <f t="shared" si="2"/>
        <v>0.5506879668692186</v>
      </c>
      <c r="R36" s="23">
        <f t="shared" si="3"/>
        <v>0.5227786217440105</v>
      </c>
      <c r="S36" s="24">
        <f t="shared" si="4"/>
        <v>105.33865463589565</v>
      </c>
      <c r="T36" s="26">
        <v>32276</v>
      </c>
      <c r="U36" s="27">
        <v>16722</v>
      </c>
      <c r="V36" s="27">
        <v>15554</v>
      </c>
      <c r="W36" s="23">
        <f t="shared" si="5"/>
        <v>0.9419109211880639</v>
      </c>
      <c r="X36" s="23">
        <f t="shared" si="6"/>
        <v>0.48799834007023185</v>
      </c>
      <c r="Y36" s="23">
        <f t="shared" si="7"/>
        <v>0.45391258111783195</v>
      </c>
      <c r="Z36" s="24">
        <f t="shared" si="8"/>
        <v>107.5093223608075</v>
      </c>
    </row>
    <row r="37" spans="2:26" s="6" customFormat="1" ht="12" customHeight="1">
      <c r="B37" s="28"/>
      <c r="C37" s="28" t="s">
        <v>14</v>
      </c>
      <c r="D37" s="28"/>
      <c r="E37" s="11"/>
      <c r="F37" s="22">
        <v>7726</v>
      </c>
      <c r="G37" s="22">
        <v>4308</v>
      </c>
      <c r="H37" s="22">
        <v>3418</v>
      </c>
      <c r="I37" s="23">
        <f t="shared" si="9"/>
        <v>1.8267452912720066</v>
      </c>
      <c r="J37" s="23">
        <f t="shared" si="10"/>
        <v>1.0185890130468296</v>
      </c>
      <c r="K37" s="23">
        <f t="shared" si="11"/>
        <v>0.8081562782251772</v>
      </c>
      <c r="L37" s="24">
        <f t="shared" si="0"/>
        <v>126.03861907548273</v>
      </c>
      <c r="M37" s="25">
        <v>35801</v>
      </c>
      <c r="N37" s="25">
        <v>18175</v>
      </c>
      <c r="O37" s="25">
        <v>17626</v>
      </c>
      <c r="P37" s="23">
        <f t="shared" si="1"/>
        <v>1.082537881720014</v>
      </c>
      <c r="Q37" s="23">
        <f t="shared" si="2"/>
        <v>0.5495691740527151</v>
      </c>
      <c r="R37" s="23">
        <f t="shared" si="3"/>
        <v>0.5329687076672989</v>
      </c>
      <c r="S37" s="24">
        <f t="shared" si="4"/>
        <v>103.11471689549529</v>
      </c>
      <c r="T37" s="26">
        <v>32234</v>
      </c>
      <c r="U37" s="27">
        <v>16653</v>
      </c>
      <c r="V37" s="27">
        <v>15581</v>
      </c>
      <c r="W37" s="23">
        <f t="shared" si="5"/>
        <v>0.940685234650392</v>
      </c>
      <c r="X37" s="23">
        <f t="shared" si="6"/>
        <v>0.4859847121869137</v>
      </c>
      <c r="Y37" s="23">
        <f t="shared" si="7"/>
        <v>0.4547005224634782</v>
      </c>
      <c r="Z37" s="24">
        <f t="shared" si="8"/>
        <v>106.8801745715936</v>
      </c>
    </row>
    <row r="38" spans="2:26" s="6" customFormat="1" ht="7.5" customHeight="1">
      <c r="B38" s="28"/>
      <c r="C38" s="28"/>
      <c r="D38" s="28"/>
      <c r="E38" s="11"/>
      <c r="F38" s="22"/>
      <c r="G38" s="22"/>
      <c r="H38" s="22"/>
      <c r="I38" s="23"/>
      <c r="J38" s="23"/>
      <c r="K38" s="23"/>
      <c r="L38" s="24"/>
      <c r="M38" s="25"/>
      <c r="N38" s="25"/>
      <c r="O38" s="25"/>
      <c r="P38" s="23"/>
      <c r="Q38" s="23"/>
      <c r="R38" s="23"/>
      <c r="S38" s="24"/>
      <c r="T38" s="29"/>
      <c r="U38" s="30"/>
      <c r="V38" s="30"/>
      <c r="W38" s="23"/>
      <c r="X38" s="23"/>
      <c r="Y38" s="23"/>
      <c r="Z38" s="24"/>
    </row>
    <row r="39" spans="2:26" s="6" customFormat="1" ht="12" customHeight="1">
      <c r="B39" s="28"/>
      <c r="C39" s="21" t="s">
        <v>119</v>
      </c>
      <c r="D39" s="28"/>
      <c r="E39" s="11"/>
      <c r="F39" s="22">
        <v>45831</v>
      </c>
      <c r="G39" s="22">
        <v>25622</v>
      </c>
      <c r="H39" s="22">
        <v>20209</v>
      </c>
      <c r="I39" s="23">
        <f t="shared" si="9"/>
        <v>10.836340078214773</v>
      </c>
      <c r="J39" s="23">
        <f t="shared" si="10"/>
        <v>6.0580983501127825</v>
      </c>
      <c r="K39" s="23">
        <f t="shared" si="11"/>
        <v>4.7782417281019915</v>
      </c>
      <c r="L39" s="24">
        <f t="shared" si="0"/>
        <v>126.78509574941859</v>
      </c>
      <c r="M39" s="25">
        <v>212480</v>
      </c>
      <c r="N39" s="25">
        <v>110414</v>
      </c>
      <c r="O39" s="25">
        <v>102066</v>
      </c>
      <c r="P39" s="23">
        <f t="shared" si="1"/>
        <v>6.424894531098811</v>
      </c>
      <c r="Q39" s="23">
        <f t="shared" si="2"/>
        <v>3.3386591903084724</v>
      </c>
      <c r="R39" s="23">
        <f t="shared" si="3"/>
        <v>3.0862353407903393</v>
      </c>
      <c r="S39" s="24">
        <f t="shared" si="4"/>
        <v>108.17902141751416</v>
      </c>
      <c r="T39" s="26">
        <v>187668</v>
      </c>
      <c r="U39" s="27">
        <v>96700</v>
      </c>
      <c r="V39" s="27">
        <v>90968</v>
      </c>
      <c r="W39" s="23">
        <f t="shared" si="5"/>
        <v>5.47671764647173</v>
      </c>
      <c r="X39" s="23">
        <f t="shared" si="6"/>
        <v>2.8219973379255725</v>
      </c>
      <c r="Y39" s="23">
        <f t="shared" si="7"/>
        <v>2.6547203085461577</v>
      </c>
      <c r="Z39" s="24">
        <f t="shared" si="8"/>
        <v>106.30111687626417</v>
      </c>
    </row>
    <row r="40" spans="2:26" s="6" customFormat="1" ht="7.5" customHeight="1">
      <c r="B40" s="28"/>
      <c r="C40" s="28"/>
      <c r="D40" s="28"/>
      <c r="E40" s="11"/>
      <c r="F40" s="22"/>
      <c r="G40" s="22"/>
      <c r="H40" s="22"/>
      <c r="I40" s="23"/>
      <c r="J40" s="23"/>
      <c r="K40" s="23"/>
      <c r="L40" s="24"/>
      <c r="M40" s="25"/>
      <c r="N40" s="25"/>
      <c r="O40" s="25"/>
      <c r="P40" s="23"/>
      <c r="Q40" s="23"/>
      <c r="R40" s="23"/>
      <c r="S40" s="24"/>
      <c r="T40" s="29"/>
      <c r="U40" s="30"/>
      <c r="V40" s="30"/>
      <c r="W40" s="23"/>
      <c r="X40" s="23"/>
      <c r="Y40" s="23"/>
      <c r="Z40" s="24"/>
    </row>
    <row r="41" spans="2:26" s="6" customFormat="1" ht="12" customHeight="1">
      <c r="B41" s="28"/>
      <c r="C41" s="28" t="s">
        <v>15</v>
      </c>
      <c r="D41" s="28"/>
      <c r="E41" s="11"/>
      <c r="F41" s="22">
        <v>8569</v>
      </c>
      <c r="G41" s="22">
        <v>4769</v>
      </c>
      <c r="H41" s="22">
        <v>3800</v>
      </c>
      <c r="I41" s="23">
        <f t="shared" si="9"/>
        <v>2.0260652861648754</v>
      </c>
      <c r="J41" s="23">
        <f t="shared" si="10"/>
        <v>1.1275884408589438</v>
      </c>
      <c r="K41" s="23">
        <f t="shared" si="11"/>
        <v>0.8984768453059313</v>
      </c>
      <c r="L41" s="24">
        <f t="shared" si="0"/>
        <v>125.49999999999999</v>
      </c>
      <c r="M41" s="25">
        <v>37305</v>
      </c>
      <c r="N41" s="25">
        <v>19025</v>
      </c>
      <c r="O41" s="25">
        <v>18280</v>
      </c>
      <c r="P41" s="23">
        <f t="shared" si="1"/>
        <v>1.1280152978286953</v>
      </c>
      <c r="Q41" s="23">
        <f t="shared" si="2"/>
        <v>0.5752711711886055</v>
      </c>
      <c r="R41" s="23">
        <f t="shared" si="3"/>
        <v>0.5527441266400898</v>
      </c>
      <c r="S41" s="24">
        <f t="shared" si="4"/>
        <v>104.07549234135666</v>
      </c>
      <c r="T41" s="26">
        <v>34114</v>
      </c>
      <c r="U41" s="27">
        <v>17281</v>
      </c>
      <c r="V41" s="27">
        <v>16833</v>
      </c>
      <c r="W41" s="23">
        <f t="shared" si="5"/>
        <v>0.9955492987176108</v>
      </c>
      <c r="X41" s="23">
        <f t="shared" si="6"/>
        <v>0.504311644226389</v>
      </c>
      <c r="Y41" s="23">
        <f t="shared" si="7"/>
        <v>0.4912376544912219</v>
      </c>
      <c r="Z41" s="24">
        <f t="shared" si="8"/>
        <v>102.66143884037308</v>
      </c>
    </row>
    <row r="42" spans="2:26" s="6" customFormat="1" ht="12" customHeight="1">
      <c r="B42" s="28"/>
      <c r="C42" s="28" t="s">
        <v>16</v>
      </c>
      <c r="D42" s="28"/>
      <c r="E42" s="11"/>
      <c r="F42" s="22">
        <v>8814</v>
      </c>
      <c r="G42" s="22">
        <v>5015</v>
      </c>
      <c r="H42" s="22">
        <v>3799</v>
      </c>
      <c r="I42" s="23">
        <f t="shared" si="9"/>
        <v>2.0839933985596</v>
      </c>
      <c r="J42" s="23">
        <f t="shared" si="10"/>
        <v>1.1857529945287488</v>
      </c>
      <c r="K42" s="23">
        <f t="shared" si="11"/>
        <v>0.8982404040308509</v>
      </c>
      <c r="L42" s="24">
        <f t="shared" si="0"/>
        <v>132.0084232692814</v>
      </c>
      <c r="M42" s="25">
        <v>38230</v>
      </c>
      <c r="N42" s="25">
        <v>19831</v>
      </c>
      <c r="O42" s="25">
        <v>18399</v>
      </c>
      <c r="P42" s="23">
        <f t="shared" si="1"/>
        <v>1.155985118241282</v>
      </c>
      <c r="Q42" s="23">
        <f t="shared" si="2"/>
        <v>0.5996427120021675</v>
      </c>
      <c r="R42" s="23">
        <f t="shared" si="3"/>
        <v>0.5563424062391145</v>
      </c>
      <c r="S42" s="24">
        <f t="shared" si="4"/>
        <v>107.7830316865047</v>
      </c>
      <c r="T42" s="26">
        <v>35248</v>
      </c>
      <c r="U42" s="27">
        <v>18124</v>
      </c>
      <c r="V42" s="27">
        <v>17124</v>
      </c>
      <c r="W42" s="23">
        <f t="shared" si="5"/>
        <v>1.0286428352347525</v>
      </c>
      <c r="X42" s="23">
        <f t="shared" si="6"/>
        <v>0.5289129240182324</v>
      </c>
      <c r="Y42" s="23">
        <f t="shared" si="7"/>
        <v>0.49972991121652016</v>
      </c>
      <c r="Z42" s="24">
        <f t="shared" si="8"/>
        <v>105.83975706610605</v>
      </c>
    </row>
    <row r="43" spans="2:26" s="6" customFormat="1" ht="12" customHeight="1">
      <c r="B43" s="28"/>
      <c r="C43" s="28" t="s">
        <v>17</v>
      </c>
      <c r="D43" s="28"/>
      <c r="E43" s="11"/>
      <c r="F43" s="22">
        <v>9245</v>
      </c>
      <c r="G43" s="22">
        <v>5171</v>
      </c>
      <c r="H43" s="22">
        <v>4074</v>
      </c>
      <c r="I43" s="23">
        <f t="shared" si="9"/>
        <v>2.185899588119299</v>
      </c>
      <c r="J43" s="23">
        <f t="shared" si="10"/>
        <v>1.2226378334413082</v>
      </c>
      <c r="K43" s="23">
        <f t="shared" si="11"/>
        <v>0.9632617546779906</v>
      </c>
      <c r="L43" s="24">
        <f t="shared" si="0"/>
        <v>126.926853215513</v>
      </c>
      <c r="M43" s="25">
        <v>40178</v>
      </c>
      <c r="N43" s="25">
        <v>20641</v>
      </c>
      <c r="O43" s="25">
        <v>19537</v>
      </c>
      <c r="P43" s="23">
        <f t="shared" si="1"/>
        <v>1.2148880481480047</v>
      </c>
      <c r="Q43" s="23">
        <f t="shared" si="2"/>
        <v>0.6241352033904866</v>
      </c>
      <c r="R43" s="23">
        <f t="shared" si="3"/>
        <v>0.5907528447575183</v>
      </c>
      <c r="S43" s="24">
        <f t="shared" si="4"/>
        <v>105.65081639965194</v>
      </c>
      <c r="T43" s="26">
        <v>35906</v>
      </c>
      <c r="U43" s="27">
        <v>18279</v>
      </c>
      <c r="V43" s="27">
        <v>17627</v>
      </c>
      <c r="W43" s="23">
        <f t="shared" si="5"/>
        <v>1.047845257658279</v>
      </c>
      <c r="X43" s="23">
        <f t="shared" si="6"/>
        <v>0.5334362910024978</v>
      </c>
      <c r="Y43" s="23">
        <f t="shared" si="7"/>
        <v>0.5144089666557814</v>
      </c>
      <c r="Z43" s="24">
        <f t="shared" si="8"/>
        <v>103.69887105009362</v>
      </c>
    </row>
    <row r="44" spans="2:26" s="6" customFormat="1" ht="12" customHeight="1">
      <c r="B44" s="28"/>
      <c r="C44" s="28" t="s">
        <v>18</v>
      </c>
      <c r="D44" s="28"/>
      <c r="E44" s="11"/>
      <c r="F44" s="22">
        <v>9377</v>
      </c>
      <c r="G44" s="22">
        <v>5199</v>
      </c>
      <c r="H44" s="22">
        <v>4178</v>
      </c>
      <c r="I44" s="23">
        <f t="shared" si="9"/>
        <v>2.217109836429926</v>
      </c>
      <c r="J44" s="23">
        <f t="shared" si="10"/>
        <v>1.2292581891435623</v>
      </c>
      <c r="K44" s="23">
        <f t="shared" si="11"/>
        <v>0.9878516472863634</v>
      </c>
      <c r="L44" s="24">
        <f t="shared" si="0"/>
        <v>124.43752991862137</v>
      </c>
      <c r="M44" s="25">
        <v>45227</v>
      </c>
      <c r="N44" s="25">
        <v>23724</v>
      </c>
      <c r="O44" s="25">
        <v>21503</v>
      </c>
      <c r="P44" s="23">
        <f t="shared" si="1"/>
        <v>1.3675579111351936</v>
      </c>
      <c r="Q44" s="23">
        <f t="shared" si="2"/>
        <v>0.7173578588845454</v>
      </c>
      <c r="R44" s="23">
        <f t="shared" si="3"/>
        <v>0.6502000522506484</v>
      </c>
      <c r="S44" s="24">
        <f t="shared" si="4"/>
        <v>110.32879133144213</v>
      </c>
      <c r="T44" s="26">
        <v>38858</v>
      </c>
      <c r="U44" s="27">
        <v>20171</v>
      </c>
      <c r="V44" s="27">
        <v>18687</v>
      </c>
      <c r="W44" s="23">
        <f t="shared" si="5"/>
        <v>1.1339935114489337</v>
      </c>
      <c r="X44" s="23">
        <f t="shared" si="6"/>
        <v>0.5886505512233373</v>
      </c>
      <c r="Y44" s="23">
        <f t="shared" si="7"/>
        <v>0.5453429602255964</v>
      </c>
      <c r="Z44" s="24">
        <f t="shared" si="8"/>
        <v>107.94134960132713</v>
      </c>
    </row>
    <row r="45" spans="2:26" s="6" customFormat="1" ht="12" customHeight="1">
      <c r="B45" s="28"/>
      <c r="C45" s="28" t="s">
        <v>19</v>
      </c>
      <c r="D45" s="28"/>
      <c r="E45" s="11"/>
      <c r="F45" s="22">
        <v>9826</v>
      </c>
      <c r="G45" s="22">
        <v>5468</v>
      </c>
      <c r="H45" s="22">
        <v>4358</v>
      </c>
      <c r="I45" s="23">
        <f t="shared" si="9"/>
        <v>2.323271968941074</v>
      </c>
      <c r="J45" s="23">
        <f t="shared" si="10"/>
        <v>1.2928608921402192</v>
      </c>
      <c r="K45" s="23">
        <f t="shared" si="11"/>
        <v>1.030411076800855</v>
      </c>
      <c r="L45" s="24">
        <f t="shared" si="0"/>
        <v>125.47039926571821</v>
      </c>
      <c r="M45" s="25">
        <v>51540</v>
      </c>
      <c r="N45" s="25">
        <v>27193</v>
      </c>
      <c r="O45" s="25">
        <v>24347</v>
      </c>
      <c r="P45" s="23">
        <f t="shared" si="1"/>
        <v>1.5584481557456362</v>
      </c>
      <c r="Q45" s="23">
        <f t="shared" si="2"/>
        <v>0.8222522448426676</v>
      </c>
      <c r="R45" s="23">
        <f t="shared" si="3"/>
        <v>0.7361959109029685</v>
      </c>
      <c r="S45" s="24">
        <f t="shared" si="4"/>
        <v>111.68932517353267</v>
      </c>
      <c r="T45" s="26">
        <v>43542</v>
      </c>
      <c r="U45" s="27">
        <v>22845</v>
      </c>
      <c r="V45" s="27">
        <v>20697</v>
      </c>
      <c r="W45" s="23">
        <f t="shared" si="5"/>
        <v>1.2706867434121538</v>
      </c>
      <c r="X45" s="23">
        <f t="shared" si="6"/>
        <v>0.6666859274551158</v>
      </c>
      <c r="Y45" s="23">
        <f t="shared" si="7"/>
        <v>0.6040008159570379</v>
      </c>
      <c r="Z45" s="24">
        <f t="shared" si="8"/>
        <v>110.37831569792725</v>
      </c>
    </row>
    <row r="46" spans="2:26" s="6" customFormat="1" ht="7.5" customHeight="1">
      <c r="B46" s="28"/>
      <c r="C46" s="28"/>
      <c r="D46" s="28"/>
      <c r="E46" s="11"/>
      <c r="F46" s="22"/>
      <c r="G46" s="22"/>
      <c r="H46" s="22"/>
      <c r="I46" s="23"/>
      <c r="J46" s="23"/>
      <c r="K46" s="23"/>
      <c r="L46" s="24"/>
      <c r="M46" s="25"/>
      <c r="N46" s="25"/>
      <c r="O46" s="25"/>
      <c r="P46" s="23"/>
      <c r="Q46" s="23"/>
      <c r="R46" s="23"/>
      <c r="S46" s="24"/>
      <c r="T46" s="29"/>
      <c r="U46" s="30"/>
      <c r="V46" s="30"/>
      <c r="W46" s="23"/>
      <c r="X46" s="23"/>
      <c r="Y46" s="23"/>
      <c r="Z46" s="24"/>
    </row>
    <row r="47" spans="2:26" s="6" customFormat="1" ht="12" customHeight="1">
      <c r="B47" s="28"/>
      <c r="C47" s="21" t="s">
        <v>120</v>
      </c>
      <c r="D47" s="28"/>
      <c r="E47" s="11"/>
      <c r="F47" s="22">
        <v>44470</v>
      </c>
      <c r="G47" s="22">
        <v>23396</v>
      </c>
      <c r="H47" s="22">
        <v>21074</v>
      </c>
      <c r="I47" s="23">
        <f t="shared" si="9"/>
        <v>10.514543502830202</v>
      </c>
      <c r="J47" s="23">
        <f t="shared" si="10"/>
        <v>5.531780071783571</v>
      </c>
      <c r="K47" s="23">
        <f t="shared" si="11"/>
        <v>4.982763431046631</v>
      </c>
      <c r="L47" s="24">
        <f t="shared" si="0"/>
        <v>111.01831640884502</v>
      </c>
      <c r="M47" s="25">
        <v>298122</v>
      </c>
      <c r="N47" s="25">
        <v>159283</v>
      </c>
      <c r="O47" s="25">
        <v>138839</v>
      </c>
      <c r="P47" s="23">
        <f t="shared" si="1"/>
        <v>9.014506811936371</v>
      </c>
      <c r="Q47" s="23">
        <f t="shared" si="2"/>
        <v>4.816342599760034</v>
      </c>
      <c r="R47" s="23">
        <f t="shared" si="3"/>
        <v>4.198164212176336</v>
      </c>
      <c r="S47" s="24">
        <f t="shared" si="4"/>
        <v>114.72496920893984</v>
      </c>
      <c r="T47" s="26">
        <v>242649</v>
      </c>
      <c r="U47" s="27">
        <v>128649</v>
      </c>
      <c r="V47" s="27">
        <v>114000</v>
      </c>
      <c r="W47" s="23">
        <f t="shared" si="5"/>
        <v>7.0812288733226705</v>
      </c>
      <c r="X47" s="23">
        <f t="shared" si="6"/>
        <v>3.7543654139274762</v>
      </c>
      <c r="Y47" s="23">
        <f t="shared" si="7"/>
        <v>3.3268634593951933</v>
      </c>
      <c r="Z47" s="24">
        <f t="shared" si="8"/>
        <v>112.85000000000001</v>
      </c>
    </row>
    <row r="48" spans="2:26" s="6" customFormat="1" ht="7.5" customHeight="1">
      <c r="B48" s="28"/>
      <c r="C48" s="28"/>
      <c r="D48" s="28"/>
      <c r="E48" s="11"/>
      <c r="F48" s="22"/>
      <c r="G48" s="22"/>
      <c r="H48" s="22"/>
      <c r="I48" s="23"/>
      <c r="J48" s="23"/>
      <c r="K48" s="23"/>
      <c r="L48" s="24"/>
      <c r="M48" s="25"/>
      <c r="N48" s="25"/>
      <c r="O48" s="25"/>
      <c r="P48" s="23"/>
      <c r="Q48" s="23"/>
      <c r="R48" s="23"/>
      <c r="S48" s="24"/>
      <c r="T48" s="29"/>
      <c r="U48" s="30"/>
      <c r="V48" s="30"/>
      <c r="W48" s="23"/>
      <c r="X48" s="23"/>
      <c r="Y48" s="23"/>
      <c r="Z48" s="24"/>
    </row>
    <row r="49" spans="2:26" s="6" customFormat="1" ht="12" customHeight="1">
      <c r="B49" s="28"/>
      <c r="C49" s="28" t="s">
        <v>20</v>
      </c>
      <c r="D49" s="28"/>
      <c r="E49" s="11"/>
      <c r="F49" s="22">
        <v>9439</v>
      </c>
      <c r="G49" s="22">
        <v>4965</v>
      </c>
      <c r="H49" s="22">
        <v>4474</v>
      </c>
      <c r="I49" s="23">
        <f t="shared" si="9"/>
        <v>2.231769195484917</v>
      </c>
      <c r="J49" s="23">
        <f t="shared" si="10"/>
        <v>1.1739309307747237</v>
      </c>
      <c r="K49" s="23">
        <f t="shared" si="11"/>
        <v>1.0578382647101938</v>
      </c>
      <c r="L49" s="24">
        <f t="shared" si="0"/>
        <v>110.9745194456862</v>
      </c>
      <c r="M49" s="25">
        <v>54743</v>
      </c>
      <c r="N49" s="25">
        <v>29264</v>
      </c>
      <c r="O49" s="25">
        <v>25479</v>
      </c>
      <c r="P49" s="23">
        <f t="shared" si="1"/>
        <v>1.655299328482409</v>
      </c>
      <c r="Q49" s="23">
        <f t="shared" si="2"/>
        <v>0.8848744049231722</v>
      </c>
      <c r="R49" s="23">
        <f t="shared" si="3"/>
        <v>0.7704249235592368</v>
      </c>
      <c r="S49" s="24">
        <f t="shared" si="4"/>
        <v>114.85537108991718</v>
      </c>
      <c r="T49" s="26">
        <v>45966</v>
      </c>
      <c r="U49" s="27">
        <v>24251</v>
      </c>
      <c r="V49" s="27">
        <v>21715</v>
      </c>
      <c r="W49" s="23">
        <f t="shared" si="5"/>
        <v>1.341426366443504</v>
      </c>
      <c r="X49" s="23">
        <f t="shared" si="6"/>
        <v>0.7077172434543232</v>
      </c>
      <c r="Y49" s="23">
        <f t="shared" si="7"/>
        <v>0.633709122989181</v>
      </c>
      <c r="Z49" s="24">
        <f t="shared" si="8"/>
        <v>111.67856320515772</v>
      </c>
    </row>
    <row r="50" spans="2:26" s="6" customFormat="1" ht="12" customHeight="1">
      <c r="B50" s="28"/>
      <c r="C50" s="28" t="s">
        <v>21</v>
      </c>
      <c r="D50" s="28"/>
      <c r="E50" s="11"/>
      <c r="F50" s="22">
        <v>8428</v>
      </c>
      <c r="G50" s="22">
        <v>4256</v>
      </c>
      <c r="H50" s="22">
        <v>4172</v>
      </c>
      <c r="I50" s="23">
        <f t="shared" si="9"/>
        <v>1.9927270663785235</v>
      </c>
      <c r="J50" s="23">
        <f t="shared" si="10"/>
        <v>1.0062940667426432</v>
      </c>
      <c r="K50" s="23">
        <f t="shared" si="11"/>
        <v>0.9864329996358804</v>
      </c>
      <c r="L50" s="24">
        <f t="shared" si="0"/>
        <v>102.01342281879195</v>
      </c>
      <c r="M50" s="25">
        <v>58726</v>
      </c>
      <c r="N50" s="25">
        <v>31510</v>
      </c>
      <c r="O50" s="25">
        <v>27216</v>
      </c>
      <c r="P50" s="23">
        <f t="shared" si="1"/>
        <v>1.7757358632968223</v>
      </c>
      <c r="Q50" s="23">
        <f t="shared" si="2"/>
        <v>0.9527881526493014</v>
      </c>
      <c r="R50" s="23">
        <f t="shared" si="3"/>
        <v>0.8229477106475209</v>
      </c>
      <c r="S50" s="24">
        <f t="shared" si="4"/>
        <v>115.77748383303938</v>
      </c>
      <c r="T50" s="26">
        <v>46341</v>
      </c>
      <c r="U50" s="27">
        <v>24844</v>
      </c>
      <c r="V50" s="27">
        <v>21497</v>
      </c>
      <c r="W50" s="23">
        <f t="shared" si="5"/>
        <v>1.3523699962441462</v>
      </c>
      <c r="X50" s="23">
        <f t="shared" si="6"/>
        <v>0.7250227700457386</v>
      </c>
      <c r="Y50" s="23">
        <f t="shared" si="7"/>
        <v>0.6273472261984078</v>
      </c>
      <c r="Z50" s="24">
        <f t="shared" si="8"/>
        <v>115.56961436479509</v>
      </c>
    </row>
    <row r="51" spans="2:26" s="6" customFormat="1" ht="12" customHeight="1">
      <c r="B51" s="28"/>
      <c r="C51" s="28" t="s">
        <v>22</v>
      </c>
      <c r="D51" s="28"/>
      <c r="E51" s="11"/>
      <c r="F51" s="22">
        <v>8916</v>
      </c>
      <c r="G51" s="22">
        <v>4599</v>
      </c>
      <c r="H51" s="22">
        <v>4317</v>
      </c>
      <c r="I51" s="23">
        <f t="shared" si="9"/>
        <v>2.1081104086178115</v>
      </c>
      <c r="J51" s="23">
        <f t="shared" si="10"/>
        <v>1.0873934240952574</v>
      </c>
      <c r="K51" s="23">
        <f t="shared" si="11"/>
        <v>1.020716984522554</v>
      </c>
      <c r="L51" s="24">
        <f t="shared" si="0"/>
        <v>106.53231410701875</v>
      </c>
      <c r="M51" s="25">
        <v>61672</v>
      </c>
      <c r="N51" s="25">
        <v>33151</v>
      </c>
      <c r="O51" s="25">
        <v>28521</v>
      </c>
      <c r="P51" s="23">
        <f t="shared" si="1"/>
        <v>1.8648159616054496</v>
      </c>
      <c r="Q51" s="23">
        <f t="shared" si="2"/>
        <v>1.0024081259434146</v>
      </c>
      <c r="R51" s="23">
        <f t="shared" si="3"/>
        <v>0.8624078356620349</v>
      </c>
      <c r="S51" s="24">
        <f t="shared" si="4"/>
        <v>116.23365239647978</v>
      </c>
      <c r="T51" s="26">
        <v>48383</v>
      </c>
      <c r="U51" s="27">
        <v>25620</v>
      </c>
      <c r="V51" s="27">
        <v>22763</v>
      </c>
      <c r="W51" s="23">
        <f t="shared" si="5"/>
        <v>1.4119617083852427</v>
      </c>
      <c r="X51" s="23">
        <f t="shared" si="6"/>
        <v>0.7476687879798672</v>
      </c>
      <c r="Y51" s="23">
        <f t="shared" si="7"/>
        <v>0.6642929204053754</v>
      </c>
      <c r="Z51" s="24">
        <f t="shared" si="8"/>
        <v>112.55106971840267</v>
      </c>
    </row>
    <row r="52" spans="2:26" s="6" customFormat="1" ht="12" customHeight="1">
      <c r="B52" s="28"/>
      <c r="C52" s="28" t="s">
        <v>23</v>
      </c>
      <c r="D52" s="28"/>
      <c r="E52" s="11"/>
      <c r="F52" s="22">
        <v>8936</v>
      </c>
      <c r="G52" s="22">
        <v>4724</v>
      </c>
      <c r="H52" s="22">
        <v>4212</v>
      </c>
      <c r="I52" s="23">
        <f t="shared" si="9"/>
        <v>2.1128392341194218</v>
      </c>
      <c r="J52" s="23">
        <f t="shared" si="10"/>
        <v>1.116948583480321</v>
      </c>
      <c r="K52" s="23">
        <f t="shared" si="11"/>
        <v>0.9958906506391008</v>
      </c>
      <c r="L52" s="24">
        <f t="shared" si="0"/>
        <v>112.15574548907883</v>
      </c>
      <c r="M52" s="25">
        <v>60867</v>
      </c>
      <c r="N52" s="25">
        <v>32445</v>
      </c>
      <c r="O52" s="25">
        <v>28422</v>
      </c>
      <c r="P52" s="23">
        <f t="shared" si="1"/>
        <v>1.840474658435577</v>
      </c>
      <c r="Q52" s="23">
        <f t="shared" si="2"/>
        <v>0.9810603494987808</v>
      </c>
      <c r="R52" s="23">
        <f t="shared" si="3"/>
        <v>0.8594143089367962</v>
      </c>
      <c r="S52" s="24">
        <f t="shared" si="4"/>
        <v>114.1545281823939</v>
      </c>
      <c r="T52" s="26">
        <v>49819</v>
      </c>
      <c r="U52" s="27">
        <v>26455</v>
      </c>
      <c r="V52" s="27">
        <v>23364</v>
      </c>
      <c r="W52" s="23">
        <f t="shared" si="5"/>
        <v>1.4538685147685015</v>
      </c>
      <c r="X52" s="23">
        <f t="shared" si="6"/>
        <v>0.7720366036692969</v>
      </c>
      <c r="Y52" s="23">
        <f t="shared" si="7"/>
        <v>0.6818319110992044</v>
      </c>
      <c r="Z52" s="24">
        <f t="shared" si="8"/>
        <v>113.22975517890772</v>
      </c>
    </row>
    <row r="53" spans="2:26" s="6" customFormat="1" ht="12" customHeight="1">
      <c r="B53" s="28"/>
      <c r="C53" s="28" t="s">
        <v>24</v>
      </c>
      <c r="D53" s="28"/>
      <c r="E53" s="11"/>
      <c r="F53" s="22">
        <v>8751</v>
      </c>
      <c r="G53" s="22">
        <v>4852</v>
      </c>
      <c r="H53" s="22">
        <v>3899</v>
      </c>
      <c r="I53" s="23">
        <f t="shared" si="9"/>
        <v>2.069097598229528</v>
      </c>
      <c r="J53" s="23">
        <f t="shared" si="10"/>
        <v>1.147213066690626</v>
      </c>
      <c r="K53" s="23">
        <f t="shared" si="11"/>
        <v>0.9218845315389017</v>
      </c>
      <c r="L53" s="24">
        <f t="shared" si="0"/>
        <v>124.44216465760451</v>
      </c>
      <c r="M53" s="25">
        <v>62114</v>
      </c>
      <c r="N53" s="25">
        <v>32913</v>
      </c>
      <c r="O53" s="25">
        <v>29201</v>
      </c>
      <c r="P53" s="23">
        <f t="shared" si="1"/>
        <v>1.8781810001161126</v>
      </c>
      <c r="Q53" s="23">
        <f t="shared" si="2"/>
        <v>0.9952115667453653</v>
      </c>
      <c r="R53" s="23">
        <f t="shared" si="3"/>
        <v>0.8829694333707474</v>
      </c>
      <c r="S53" s="24">
        <f t="shared" si="4"/>
        <v>112.71189342830725</v>
      </c>
      <c r="T53" s="26">
        <v>52140</v>
      </c>
      <c r="U53" s="27">
        <v>27479</v>
      </c>
      <c r="V53" s="27">
        <v>24661</v>
      </c>
      <c r="W53" s="23">
        <f t="shared" si="5"/>
        <v>1.5216022874812754</v>
      </c>
      <c r="X53" s="23">
        <f t="shared" si="6"/>
        <v>0.8019200087782502</v>
      </c>
      <c r="Y53" s="23">
        <f t="shared" si="7"/>
        <v>0.7196822787030253</v>
      </c>
      <c r="Z53" s="24">
        <f t="shared" si="8"/>
        <v>111.42694943432952</v>
      </c>
    </row>
    <row r="54" spans="2:26" s="6" customFormat="1" ht="7.5" customHeight="1">
      <c r="B54" s="28"/>
      <c r="C54" s="28"/>
      <c r="D54" s="28"/>
      <c r="E54" s="11"/>
      <c r="F54" s="22"/>
      <c r="G54" s="22"/>
      <c r="H54" s="22"/>
      <c r="I54" s="23"/>
      <c r="J54" s="23"/>
      <c r="K54" s="23"/>
      <c r="L54" s="24"/>
      <c r="M54" s="25"/>
      <c r="N54" s="25"/>
      <c r="O54" s="25"/>
      <c r="P54" s="23"/>
      <c r="Q54" s="23"/>
      <c r="R54" s="23"/>
      <c r="S54" s="24"/>
      <c r="T54" s="29"/>
      <c r="U54" s="30"/>
      <c r="V54" s="30"/>
      <c r="W54" s="23"/>
      <c r="X54" s="23"/>
      <c r="Y54" s="23"/>
      <c r="Z54" s="24"/>
    </row>
    <row r="55" spans="2:26" s="6" customFormat="1" ht="12" customHeight="1">
      <c r="B55" s="28"/>
      <c r="C55" s="21" t="s">
        <v>121</v>
      </c>
      <c r="D55" s="28"/>
      <c r="E55" s="11"/>
      <c r="F55" s="32">
        <v>41012</v>
      </c>
      <c r="G55" s="22">
        <v>23015</v>
      </c>
      <c r="H55" s="22">
        <v>17997</v>
      </c>
      <c r="I55" s="23">
        <f t="shared" si="9"/>
        <v>9.696929573601805</v>
      </c>
      <c r="J55" s="23">
        <f t="shared" si="10"/>
        <v>5.441695945977897</v>
      </c>
      <c r="K55" s="23">
        <f t="shared" si="11"/>
        <v>4.255233627623907</v>
      </c>
      <c r="L55" s="24">
        <f t="shared" si="0"/>
        <v>127.88242484858587</v>
      </c>
      <c r="M55" s="25">
        <v>294190</v>
      </c>
      <c r="N55" s="25">
        <v>158290</v>
      </c>
      <c r="O55" s="25">
        <v>135900</v>
      </c>
      <c r="P55" s="23">
        <f t="shared" si="1"/>
        <v>8.89561239695011</v>
      </c>
      <c r="Q55" s="23">
        <f t="shared" si="2"/>
        <v>4.786316619576576</v>
      </c>
      <c r="R55" s="23">
        <f t="shared" si="3"/>
        <v>4.109295777373534</v>
      </c>
      <c r="S55" s="24">
        <f t="shared" si="4"/>
        <v>116.47534952170713</v>
      </c>
      <c r="T55" s="26">
        <v>304789</v>
      </c>
      <c r="U55" s="27">
        <v>158999</v>
      </c>
      <c r="V55" s="27">
        <v>145790</v>
      </c>
      <c r="W55" s="23">
        <f t="shared" si="5"/>
        <v>8.894661288821068</v>
      </c>
      <c r="X55" s="23">
        <f t="shared" si="6"/>
        <v>4.640069852459442</v>
      </c>
      <c r="Y55" s="23">
        <f t="shared" si="7"/>
        <v>4.2545914363616255</v>
      </c>
      <c r="Z55" s="24">
        <f t="shared" si="8"/>
        <v>109.0602922011112</v>
      </c>
    </row>
    <row r="56" spans="2:26" s="6" customFormat="1" ht="7.5" customHeight="1">
      <c r="B56" s="28"/>
      <c r="C56" s="28"/>
      <c r="D56" s="28"/>
      <c r="E56" s="11"/>
      <c r="F56" s="22"/>
      <c r="G56" s="22"/>
      <c r="H56" s="22"/>
      <c r="I56" s="23"/>
      <c r="J56" s="23"/>
      <c r="K56" s="23"/>
      <c r="L56" s="24"/>
      <c r="M56" s="25"/>
      <c r="N56" s="25"/>
      <c r="O56" s="25"/>
      <c r="P56" s="23"/>
      <c r="Q56" s="23"/>
      <c r="R56" s="23"/>
      <c r="S56" s="24"/>
      <c r="T56" s="29"/>
      <c r="U56" s="30"/>
      <c r="V56" s="30"/>
      <c r="W56" s="23"/>
      <c r="X56" s="23"/>
      <c r="Y56" s="23"/>
      <c r="Z56" s="24"/>
    </row>
    <row r="57" spans="2:26" s="6" customFormat="1" ht="12" customHeight="1">
      <c r="B57" s="28"/>
      <c r="C57" s="28" t="s">
        <v>25</v>
      </c>
      <c r="D57" s="28"/>
      <c r="E57" s="11"/>
      <c r="F57" s="22">
        <v>8767</v>
      </c>
      <c r="G57" s="22">
        <v>5006</v>
      </c>
      <c r="H57" s="22">
        <v>3761</v>
      </c>
      <c r="I57" s="23">
        <f t="shared" si="9"/>
        <v>2.0728806586308157</v>
      </c>
      <c r="J57" s="23">
        <f t="shared" si="10"/>
        <v>1.1836250230530243</v>
      </c>
      <c r="K57" s="23">
        <f t="shared" si="11"/>
        <v>0.8892556355777915</v>
      </c>
      <c r="L57" s="24">
        <f t="shared" si="0"/>
        <v>133.10289816538153</v>
      </c>
      <c r="M57" s="25">
        <v>61996</v>
      </c>
      <c r="N57" s="25">
        <v>33235</v>
      </c>
      <c r="O57" s="25">
        <v>28761</v>
      </c>
      <c r="P57" s="23">
        <f t="shared" si="1"/>
        <v>1.8746129581607773</v>
      </c>
      <c r="Q57" s="23">
        <f t="shared" si="2"/>
        <v>1.0049480880133144</v>
      </c>
      <c r="R57" s="23">
        <f t="shared" si="3"/>
        <v>0.869664870147463</v>
      </c>
      <c r="S57" s="24">
        <f t="shared" si="4"/>
        <v>115.5557873509266</v>
      </c>
      <c r="T57" s="26">
        <v>55940</v>
      </c>
      <c r="U57" s="27">
        <v>29714</v>
      </c>
      <c r="V57" s="27">
        <v>26226</v>
      </c>
      <c r="W57" s="23">
        <f t="shared" si="5"/>
        <v>1.6324977361277817</v>
      </c>
      <c r="X57" s="23">
        <f t="shared" si="6"/>
        <v>0.8671440423900771</v>
      </c>
      <c r="Y57" s="23">
        <f t="shared" si="7"/>
        <v>0.7653536937377048</v>
      </c>
      <c r="Z57" s="24">
        <f t="shared" si="8"/>
        <v>113.29977884542058</v>
      </c>
    </row>
    <row r="58" spans="2:26" s="6" customFormat="1" ht="12" customHeight="1">
      <c r="B58" s="28"/>
      <c r="C58" s="28" t="s">
        <v>26</v>
      </c>
      <c r="D58" s="28"/>
      <c r="E58" s="11"/>
      <c r="F58" s="22">
        <v>8827</v>
      </c>
      <c r="G58" s="22">
        <v>4883</v>
      </c>
      <c r="H58" s="22">
        <v>3944</v>
      </c>
      <c r="I58" s="23">
        <f t="shared" si="9"/>
        <v>2.0870671351356465</v>
      </c>
      <c r="J58" s="23">
        <f t="shared" si="10"/>
        <v>1.1545427462181217</v>
      </c>
      <c r="K58" s="23">
        <f t="shared" si="11"/>
        <v>0.9325243889175246</v>
      </c>
      <c r="L58" s="24">
        <f t="shared" si="0"/>
        <v>123.80831643002028</v>
      </c>
      <c r="M58" s="25">
        <v>61954</v>
      </c>
      <c r="N58" s="25">
        <v>33566</v>
      </c>
      <c r="O58" s="25">
        <v>28388</v>
      </c>
      <c r="P58" s="23">
        <f t="shared" si="1"/>
        <v>1.8733429771258272</v>
      </c>
      <c r="Q58" s="23">
        <f t="shared" si="2"/>
        <v>1.0149567480744668</v>
      </c>
      <c r="R58" s="23">
        <f t="shared" si="3"/>
        <v>0.8583862290513604</v>
      </c>
      <c r="S58" s="24">
        <f t="shared" si="4"/>
        <v>118.24010145131744</v>
      </c>
      <c r="T58" s="26">
        <v>59812</v>
      </c>
      <c r="U58" s="27">
        <v>31301</v>
      </c>
      <c r="V58" s="27">
        <v>28511</v>
      </c>
      <c r="W58" s="23">
        <f t="shared" si="5"/>
        <v>1.7454943616960115</v>
      </c>
      <c r="X58" s="23">
        <f t="shared" si="6"/>
        <v>0.9134574837063943</v>
      </c>
      <c r="Y58" s="23">
        <f t="shared" si="7"/>
        <v>0.8320368779896173</v>
      </c>
      <c r="Z58" s="24">
        <f t="shared" si="8"/>
        <v>109.78569674862332</v>
      </c>
    </row>
    <row r="59" spans="2:26" s="6" customFormat="1" ht="12" customHeight="1">
      <c r="B59" s="28"/>
      <c r="C59" s="28" t="s">
        <v>27</v>
      </c>
      <c r="D59" s="28"/>
      <c r="E59" s="11"/>
      <c r="F59" s="22">
        <v>8027</v>
      </c>
      <c r="G59" s="22">
        <v>4430</v>
      </c>
      <c r="H59" s="22">
        <v>3597</v>
      </c>
      <c r="I59" s="23">
        <f t="shared" si="9"/>
        <v>1.89791411507124</v>
      </c>
      <c r="J59" s="23">
        <f t="shared" si="10"/>
        <v>1.0474348486066516</v>
      </c>
      <c r="K59" s="23">
        <f t="shared" si="11"/>
        <v>0.8504792664645883</v>
      </c>
      <c r="L59" s="24">
        <f t="shared" si="0"/>
        <v>123.15818737837085</v>
      </c>
      <c r="M59" s="25">
        <v>60479</v>
      </c>
      <c r="N59" s="25">
        <v>32650</v>
      </c>
      <c r="O59" s="25">
        <v>27829</v>
      </c>
      <c r="P59" s="23">
        <f t="shared" si="1"/>
        <v>1.8287424526841352</v>
      </c>
      <c r="Q59" s="23">
        <f t="shared" si="2"/>
        <v>0.9872590664550839</v>
      </c>
      <c r="R59" s="23">
        <f t="shared" si="3"/>
        <v>0.8414833862290514</v>
      </c>
      <c r="S59" s="24">
        <f t="shared" si="4"/>
        <v>117.32365517984834</v>
      </c>
      <c r="T59" s="26">
        <v>62910</v>
      </c>
      <c r="U59" s="27">
        <v>32850</v>
      </c>
      <c r="V59" s="27">
        <v>30060</v>
      </c>
      <c r="W59" s="23">
        <f t="shared" si="5"/>
        <v>1.835903335355716</v>
      </c>
      <c r="X59" s="23">
        <f t="shared" si="6"/>
        <v>0.9586619705362466</v>
      </c>
      <c r="Y59" s="23">
        <f t="shared" si="7"/>
        <v>0.8772413648194696</v>
      </c>
      <c r="Z59" s="24">
        <f t="shared" si="8"/>
        <v>109.2814371257485</v>
      </c>
    </row>
    <row r="60" spans="2:26" s="6" customFormat="1" ht="12" customHeight="1">
      <c r="B60" s="28"/>
      <c r="C60" s="28" t="s">
        <v>28</v>
      </c>
      <c r="D60" s="28"/>
      <c r="E60" s="11"/>
      <c r="F60" s="22">
        <v>8111</v>
      </c>
      <c r="G60" s="22">
        <v>4621</v>
      </c>
      <c r="H60" s="22">
        <v>3490</v>
      </c>
      <c r="I60" s="23">
        <f t="shared" si="9"/>
        <v>1.9177751821780027</v>
      </c>
      <c r="J60" s="23">
        <f t="shared" si="10"/>
        <v>1.0925951321470286</v>
      </c>
      <c r="K60" s="23">
        <f t="shared" si="11"/>
        <v>0.8251800500309738</v>
      </c>
      <c r="L60" s="24">
        <f t="shared" si="0"/>
        <v>132.40687679083095</v>
      </c>
      <c r="M60" s="25">
        <v>61223</v>
      </c>
      <c r="N60" s="25">
        <v>32918</v>
      </c>
      <c r="O60" s="25">
        <v>28305</v>
      </c>
      <c r="P60" s="23">
        <f t="shared" si="1"/>
        <v>1.8512392595889615</v>
      </c>
      <c r="Q60" s="23">
        <f t="shared" si="2"/>
        <v>0.9953627549638115</v>
      </c>
      <c r="R60" s="23">
        <f t="shared" si="3"/>
        <v>0.8558765046251501</v>
      </c>
      <c r="S60" s="24">
        <f t="shared" si="4"/>
        <v>116.29747394453275</v>
      </c>
      <c r="T60" s="26">
        <v>62592</v>
      </c>
      <c r="U60" s="27">
        <v>32313</v>
      </c>
      <c r="V60" s="27">
        <v>30279</v>
      </c>
      <c r="W60" s="23">
        <f t="shared" si="5"/>
        <v>1.8266231372847714</v>
      </c>
      <c r="X60" s="23">
        <f t="shared" si="6"/>
        <v>0.9429906926617271</v>
      </c>
      <c r="Y60" s="23">
        <f t="shared" si="7"/>
        <v>0.8836324446230445</v>
      </c>
      <c r="Z60" s="24">
        <f t="shared" si="8"/>
        <v>106.71752699891013</v>
      </c>
    </row>
    <row r="61" spans="2:26" s="6" customFormat="1" ht="12" customHeight="1">
      <c r="B61" s="28"/>
      <c r="C61" s="28" t="s">
        <v>29</v>
      </c>
      <c r="D61" s="28"/>
      <c r="E61" s="11"/>
      <c r="F61" s="22">
        <v>7280</v>
      </c>
      <c r="G61" s="22">
        <v>4075</v>
      </c>
      <c r="H61" s="22">
        <v>3205</v>
      </c>
      <c r="I61" s="23">
        <f t="shared" si="9"/>
        <v>1.7212924825861002</v>
      </c>
      <c r="J61" s="23">
        <f t="shared" si="10"/>
        <v>0.9634981959530711</v>
      </c>
      <c r="K61" s="23">
        <f t="shared" si="11"/>
        <v>0.757794286633029</v>
      </c>
      <c r="L61" s="24">
        <f t="shared" si="0"/>
        <v>127.14508580343214</v>
      </c>
      <c r="M61" s="25">
        <v>48538</v>
      </c>
      <c r="N61" s="25">
        <v>25921</v>
      </c>
      <c r="O61" s="25">
        <v>22617</v>
      </c>
      <c r="P61" s="23">
        <f t="shared" si="1"/>
        <v>1.4676747493904092</v>
      </c>
      <c r="Q61" s="23">
        <f t="shared" si="2"/>
        <v>0.7837899620698998</v>
      </c>
      <c r="R61" s="23">
        <f t="shared" si="3"/>
        <v>0.6838847873205094</v>
      </c>
      <c r="S61" s="24">
        <f t="shared" si="4"/>
        <v>114.60848034664191</v>
      </c>
      <c r="T61" s="26">
        <v>63535</v>
      </c>
      <c r="U61" s="27">
        <v>32821</v>
      </c>
      <c r="V61" s="27">
        <v>30714</v>
      </c>
      <c r="W61" s="23">
        <f t="shared" si="5"/>
        <v>1.8541427183567862</v>
      </c>
      <c r="X61" s="23">
        <f t="shared" si="6"/>
        <v>0.9578156631649969</v>
      </c>
      <c r="Y61" s="23">
        <f t="shared" si="7"/>
        <v>0.8963270551917892</v>
      </c>
      <c r="Z61" s="24">
        <f t="shared" si="8"/>
        <v>106.86006381454712</v>
      </c>
    </row>
    <row r="62" spans="2:26" s="6" customFormat="1" ht="7.5" customHeight="1">
      <c r="B62" s="28"/>
      <c r="C62" s="28"/>
      <c r="D62" s="28"/>
      <c r="E62" s="11"/>
      <c r="F62" s="22"/>
      <c r="G62" s="22"/>
      <c r="H62" s="22"/>
      <c r="I62" s="23"/>
      <c r="J62" s="23"/>
      <c r="K62" s="23"/>
      <c r="L62" s="24"/>
      <c r="M62" s="25"/>
      <c r="N62" s="25"/>
      <c r="O62" s="25"/>
      <c r="P62" s="23"/>
      <c r="Q62" s="23"/>
      <c r="R62" s="23"/>
      <c r="S62" s="24"/>
      <c r="T62" s="29"/>
      <c r="U62" s="30"/>
      <c r="V62" s="30"/>
      <c r="W62" s="23"/>
      <c r="X62" s="23"/>
      <c r="Y62" s="23"/>
      <c r="Z62" s="24"/>
    </row>
    <row r="63" spans="2:26" s="6" customFormat="1" ht="12" customHeight="1">
      <c r="B63" s="28"/>
      <c r="C63" s="21" t="s">
        <v>122</v>
      </c>
      <c r="D63" s="28"/>
      <c r="E63" s="11"/>
      <c r="F63" s="22">
        <v>36210</v>
      </c>
      <c r="G63" s="22">
        <v>20021</v>
      </c>
      <c r="H63" s="22">
        <v>16189</v>
      </c>
      <c r="I63" s="23">
        <f t="shared" si="9"/>
        <v>8.561538570665205</v>
      </c>
      <c r="J63" s="23">
        <f t="shared" si="10"/>
        <v>4.733790768386855</v>
      </c>
      <c r="K63" s="23">
        <f t="shared" si="11"/>
        <v>3.827747802278348</v>
      </c>
      <c r="L63" s="24">
        <f t="shared" si="0"/>
        <v>123.67039347705231</v>
      </c>
      <c r="M63" s="25">
        <v>258475</v>
      </c>
      <c r="N63" s="25">
        <v>137910</v>
      </c>
      <c r="O63" s="25">
        <v>120565</v>
      </c>
      <c r="P63" s="23">
        <f t="shared" si="1"/>
        <v>7.815674952587375</v>
      </c>
      <c r="Q63" s="23">
        <f t="shared" si="2"/>
        <v>4.170073441188993</v>
      </c>
      <c r="R63" s="23">
        <f t="shared" si="3"/>
        <v>3.6456015113983824</v>
      </c>
      <c r="S63" s="24">
        <f t="shared" si="4"/>
        <v>114.38643055613156</v>
      </c>
      <c r="T63" s="26">
        <v>297688</v>
      </c>
      <c r="U63" s="27">
        <v>156429</v>
      </c>
      <c r="V63" s="27">
        <v>141259</v>
      </c>
      <c r="W63" s="23">
        <f t="shared" si="5"/>
        <v>8.687432714916108</v>
      </c>
      <c r="X63" s="23">
        <f t="shared" si="6"/>
        <v>4.5650695095590414</v>
      </c>
      <c r="Y63" s="23">
        <f t="shared" si="7"/>
        <v>4.122363205357067</v>
      </c>
      <c r="Z63" s="24">
        <f t="shared" si="8"/>
        <v>110.7391387451419</v>
      </c>
    </row>
    <row r="64" spans="2:26" s="6" customFormat="1" ht="7.5" customHeight="1">
      <c r="B64" s="28"/>
      <c r="C64" s="28"/>
      <c r="D64" s="28"/>
      <c r="E64" s="11"/>
      <c r="F64" s="22"/>
      <c r="G64" s="22"/>
      <c r="H64" s="22"/>
      <c r="I64" s="23"/>
      <c r="J64" s="23"/>
      <c r="K64" s="23"/>
      <c r="L64" s="24"/>
      <c r="M64" s="25"/>
      <c r="N64" s="25"/>
      <c r="O64" s="25"/>
      <c r="P64" s="23"/>
      <c r="Q64" s="23"/>
      <c r="R64" s="23"/>
      <c r="S64" s="24"/>
      <c r="T64" s="29"/>
      <c r="U64" s="30"/>
      <c r="V64" s="30"/>
      <c r="W64" s="23"/>
      <c r="X64" s="23"/>
      <c r="Y64" s="23"/>
      <c r="Z64" s="24"/>
    </row>
    <row r="65" spans="2:26" s="6" customFormat="1" ht="12" customHeight="1">
      <c r="B65" s="28"/>
      <c r="C65" s="28" t="s">
        <v>30</v>
      </c>
      <c r="D65" s="28"/>
      <c r="E65" s="11"/>
      <c r="F65" s="22">
        <v>7552</v>
      </c>
      <c r="G65" s="22">
        <v>4274</v>
      </c>
      <c r="H65" s="22">
        <v>3278</v>
      </c>
      <c r="I65" s="23">
        <f t="shared" si="9"/>
        <v>1.7856045094079984</v>
      </c>
      <c r="J65" s="23">
        <f t="shared" si="10"/>
        <v>1.0105500096940923</v>
      </c>
      <c r="K65" s="23">
        <f t="shared" si="11"/>
        <v>0.775054499713906</v>
      </c>
      <c r="L65" s="24">
        <f t="shared" si="0"/>
        <v>130.3843807199512</v>
      </c>
      <c r="M65" s="25">
        <v>58389</v>
      </c>
      <c r="N65" s="25">
        <v>31368</v>
      </c>
      <c r="O65" s="25">
        <v>27021</v>
      </c>
      <c r="P65" s="23">
        <f t="shared" si="1"/>
        <v>1.765545777373534</v>
      </c>
      <c r="Q65" s="23">
        <f t="shared" si="2"/>
        <v>0.9484944072454232</v>
      </c>
      <c r="R65" s="23">
        <f t="shared" si="3"/>
        <v>0.8170513701281109</v>
      </c>
      <c r="S65" s="24">
        <f t="shared" si="4"/>
        <v>116.08748750971468</v>
      </c>
      <c r="T65" s="26">
        <v>63339</v>
      </c>
      <c r="U65" s="27">
        <v>32897</v>
      </c>
      <c r="V65" s="27">
        <v>30442</v>
      </c>
      <c r="W65" s="23">
        <f t="shared" si="5"/>
        <v>1.8484228478476508</v>
      </c>
      <c r="X65" s="23">
        <f t="shared" si="6"/>
        <v>0.9600335721379271</v>
      </c>
      <c r="Y65" s="23">
        <f t="shared" si="7"/>
        <v>0.8883892757097236</v>
      </c>
      <c r="Z65" s="24">
        <f t="shared" si="8"/>
        <v>108.06451612903226</v>
      </c>
    </row>
    <row r="66" spans="2:26" s="6" customFormat="1" ht="12" customHeight="1">
      <c r="B66" s="28"/>
      <c r="C66" s="28" t="s">
        <v>31</v>
      </c>
      <c r="D66" s="28"/>
      <c r="E66" s="11"/>
      <c r="F66" s="22">
        <v>7635</v>
      </c>
      <c r="G66" s="22">
        <v>4188</v>
      </c>
      <c r="H66" s="22">
        <v>3447</v>
      </c>
      <c r="I66" s="23">
        <f t="shared" si="9"/>
        <v>1.8052291352396805</v>
      </c>
      <c r="J66" s="23">
        <f t="shared" si="10"/>
        <v>0.9902160600371687</v>
      </c>
      <c r="K66" s="23">
        <f t="shared" si="11"/>
        <v>0.815013075202512</v>
      </c>
      <c r="L66" s="24">
        <f t="shared" si="0"/>
        <v>121.49695387293298</v>
      </c>
      <c r="M66" s="25">
        <v>53620</v>
      </c>
      <c r="N66" s="25">
        <v>28534</v>
      </c>
      <c r="O66" s="25">
        <v>25086</v>
      </c>
      <c r="P66" s="23">
        <f t="shared" si="1"/>
        <v>1.6213424546193445</v>
      </c>
      <c r="Q66" s="23">
        <f t="shared" si="2"/>
        <v>0.8628009250299957</v>
      </c>
      <c r="R66" s="23">
        <f t="shared" si="3"/>
        <v>0.7585415295893486</v>
      </c>
      <c r="S66" s="24">
        <f t="shared" si="4"/>
        <v>113.74471816949693</v>
      </c>
      <c r="T66" s="26">
        <v>63063</v>
      </c>
      <c r="U66" s="27">
        <v>33272</v>
      </c>
      <c r="V66" s="27">
        <v>29791</v>
      </c>
      <c r="W66" s="23">
        <f t="shared" si="5"/>
        <v>1.840368336314378</v>
      </c>
      <c r="X66" s="23">
        <f t="shared" si="6"/>
        <v>0.9709772019385691</v>
      </c>
      <c r="Y66" s="23">
        <f t="shared" si="7"/>
        <v>0.8693911343758088</v>
      </c>
      <c r="Z66" s="24">
        <f t="shared" si="8"/>
        <v>111.68473700110772</v>
      </c>
    </row>
    <row r="67" spans="2:26" s="6" customFormat="1" ht="12" customHeight="1">
      <c r="B67" s="28"/>
      <c r="C67" s="28" t="s">
        <v>32</v>
      </c>
      <c r="D67" s="28"/>
      <c r="E67" s="11"/>
      <c r="F67" s="22">
        <v>7445</v>
      </c>
      <c r="G67" s="22">
        <v>4074</v>
      </c>
      <c r="H67" s="22">
        <v>3371</v>
      </c>
      <c r="I67" s="23">
        <f t="shared" si="9"/>
        <v>1.7603052929743839</v>
      </c>
      <c r="J67" s="23">
        <f t="shared" si="10"/>
        <v>0.9632617546779906</v>
      </c>
      <c r="K67" s="23">
        <f t="shared" si="11"/>
        <v>0.7970435382963933</v>
      </c>
      <c r="L67" s="24">
        <f t="shared" si="0"/>
        <v>120.85434589142687</v>
      </c>
      <c r="M67" s="25">
        <v>51293</v>
      </c>
      <c r="N67" s="25">
        <v>27509</v>
      </c>
      <c r="O67" s="25">
        <v>23784</v>
      </c>
      <c r="P67" s="23">
        <f t="shared" si="1"/>
        <v>1.5509794577543832</v>
      </c>
      <c r="Q67" s="23">
        <f t="shared" si="2"/>
        <v>0.8318073402484808</v>
      </c>
      <c r="R67" s="23">
        <f t="shared" si="3"/>
        <v>0.7191721175059024</v>
      </c>
      <c r="S67" s="24">
        <f t="shared" si="4"/>
        <v>115.66178943827782</v>
      </c>
      <c r="T67" s="26">
        <v>61231</v>
      </c>
      <c r="U67" s="27">
        <v>32351</v>
      </c>
      <c r="V67" s="27">
        <v>28880</v>
      </c>
      <c r="W67" s="23">
        <f t="shared" si="5"/>
        <v>1.7869050568616411</v>
      </c>
      <c r="X67" s="23">
        <f t="shared" si="6"/>
        <v>0.9440996471481922</v>
      </c>
      <c r="Y67" s="23">
        <f t="shared" si="7"/>
        <v>0.8428054097134491</v>
      </c>
      <c r="Z67" s="24">
        <f t="shared" si="8"/>
        <v>112.01869806094183</v>
      </c>
    </row>
    <row r="68" spans="2:26" s="6" customFormat="1" ht="12" customHeight="1">
      <c r="B68" s="28"/>
      <c r="C68" s="28" t="s">
        <v>33</v>
      </c>
      <c r="D68" s="28"/>
      <c r="E68" s="11"/>
      <c r="F68" s="22">
        <v>7015</v>
      </c>
      <c r="G68" s="22">
        <v>3932</v>
      </c>
      <c r="H68" s="22">
        <v>3083</v>
      </c>
      <c r="I68" s="23">
        <f t="shared" si="9"/>
        <v>1.6586355446897656</v>
      </c>
      <c r="J68" s="23">
        <f t="shared" si="10"/>
        <v>0.9296870936165584</v>
      </c>
      <c r="K68" s="23">
        <f t="shared" si="11"/>
        <v>0.7289484510732069</v>
      </c>
      <c r="L68" s="24">
        <f t="shared" si="0"/>
        <v>127.53811222834901</v>
      </c>
      <c r="M68" s="25">
        <v>48697</v>
      </c>
      <c r="N68" s="25">
        <v>25729</v>
      </c>
      <c r="O68" s="25">
        <v>22968</v>
      </c>
      <c r="P68" s="23">
        <f t="shared" si="1"/>
        <v>1.4724825347370052</v>
      </c>
      <c r="Q68" s="23">
        <f t="shared" si="2"/>
        <v>0.7779843344815575</v>
      </c>
      <c r="R68" s="23">
        <f t="shared" si="3"/>
        <v>0.6944982002554476</v>
      </c>
      <c r="S68" s="24">
        <f t="shared" si="4"/>
        <v>112.02107279693487</v>
      </c>
      <c r="T68" s="26">
        <v>61606</v>
      </c>
      <c r="U68" s="27">
        <v>32494</v>
      </c>
      <c r="V68" s="27">
        <v>29112</v>
      </c>
      <c r="W68" s="23">
        <f t="shared" si="5"/>
        <v>1.7978486866622834</v>
      </c>
      <c r="X68" s="23">
        <f t="shared" si="6"/>
        <v>0.9482728179788371</v>
      </c>
      <c r="Y68" s="23">
        <f t="shared" si="7"/>
        <v>0.8495758686834464</v>
      </c>
      <c r="Z68" s="24">
        <f t="shared" si="8"/>
        <v>111.61720252816707</v>
      </c>
    </row>
    <row r="69" spans="2:26" s="6" customFormat="1" ht="12" customHeight="1">
      <c r="B69" s="28"/>
      <c r="C69" s="28" t="s">
        <v>34</v>
      </c>
      <c r="D69" s="28"/>
      <c r="E69" s="11"/>
      <c r="F69" s="22">
        <v>6563</v>
      </c>
      <c r="G69" s="22">
        <v>3553</v>
      </c>
      <c r="H69" s="22">
        <v>3010</v>
      </c>
      <c r="I69" s="23">
        <f t="shared" si="9"/>
        <v>1.5517640883533756</v>
      </c>
      <c r="J69" s="23">
        <f t="shared" si="10"/>
        <v>0.8400758503610458</v>
      </c>
      <c r="K69" s="23">
        <f t="shared" si="11"/>
        <v>0.7116882379923298</v>
      </c>
      <c r="L69" s="24">
        <f t="shared" si="0"/>
        <v>118.03986710963454</v>
      </c>
      <c r="M69" s="25">
        <v>46476</v>
      </c>
      <c r="N69" s="25">
        <v>24770</v>
      </c>
      <c r="O69" s="25">
        <v>21706</v>
      </c>
      <c r="P69" s="23">
        <f t="shared" si="1"/>
        <v>1.405324728103108</v>
      </c>
      <c r="Q69" s="23">
        <f t="shared" si="2"/>
        <v>0.7489864341835353</v>
      </c>
      <c r="R69" s="23">
        <f t="shared" si="3"/>
        <v>0.6563382939195727</v>
      </c>
      <c r="S69" s="24">
        <f t="shared" si="4"/>
        <v>114.11591265087995</v>
      </c>
      <c r="T69" s="26">
        <v>48449</v>
      </c>
      <c r="U69" s="27">
        <v>25415</v>
      </c>
      <c r="V69" s="27">
        <v>23034</v>
      </c>
      <c r="W69" s="23">
        <f t="shared" si="5"/>
        <v>1.4138877872301556</v>
      </c>
      <c r="X69" s="23">
        <f t="shared" si="6"/>
        <v>0.7416862703555162</v>
      </c>
      <c r="Y69" s="23">
        <f t="shared" si="7"/>
        <v>0.6722015168746394</v>
      </c>
      <c r="Z69" s="24">
        <f t="shared" si="8"/>
        <v>110.33689328818268</v>
      </c>
    </row>
    <row r="70" spans="2:26" s="6" customFormat="1" ht="7.5" customHeight="1">
      <c r="B70" s="28"/>
      <c r="C70" s="28"/>
      <c r="D70" s="28"/>
      <c r="E70" s="11"/>
      <c r="F70" s="22"/>
      <c r="G70" s="22"/>
      <c r="H70" s="22"/>
      <c r="I70" s="23"/>
      <c r="J70" s="23"/>
      <c r="K70" s="23"/>
      <c r="L70" s="24"/>
      <c r="M70" s="25"/>
      <c r="N70" s="25"/>
      <c r="O70" s="25"/>
      <c r="P70" s="23"/>
      <c r="Q70" s="23"/>
      <c r="R70" s="23"/>
      <c r="S70" s="24"/>
      <c r="T70" s="29"/>
      <c r="U70" s="30"/>
      <c r="V70" s="30"/>
      <c r="W70" s="23"/>
      <c r="X70" s="23"/>
      <c r="Y70" s="23"/>
      <c r="Z70" s="24"/>
    </row>
    <row r="71" spans="2:26" s="6" customFormat="1" ht="12" customHeight="1">
      <c r="B71" s="28"/>
      <c r="C71" s="21" t="s">
        <v>123</v>
      </c>
      <c r="D71" s="28"/>
      <c r="E71" s="11"/>
      <c r="F71" s="22">
        <v>30096</v>
      </c>
      <c r="G71" s="22">
        <v>16313</v>
      </c>
      <c r="H71" s="22">
        <v>13783</v>
      </c>
      <c r="I71" s="23">
        <f t="shared" si="9"/>
        <v>7.115936614822976</v>
      </c>
      <c r="J71" s="23">
        <f t="shared" si="10"/>
        <v>3.857066520388331</v>
      </c>
      <c r="K71" s="23">
        <f t="shared" si="11"/>
        <v>3.2588700944346454</v>
      </c>
      <c r="L71" s="24">
        <f t="shared" si="0"/>
        <v>118.35594573024741</v>
      </c>
      <c r="M71" s="25">
        <v>216737</v>
      </c>
      <c r="N71" s="25">
        <v>113616</v>
      </c>
      <c r="O71" s="25">
        <v>103121</v>
      </c>
      <c r="P71" s="23">
        <f t="shared" si="1"/>
        <v>6.553616180284089</v>
      </c>
      <c r="Q71" s="23">
        <f t="shared" si="2"/>
        <v>3.4354801254015555</v>
      </c>
      <c r="R71" s="23">
        <f t="shared" si="3"/>
        <v>3.1181360548825325</v>
      </c>
      <c r="S71" s="24">
        <f t="shared" si="4"/>
        <v>110.17736445534858</v>
      </c>
      <c r="T71" s="26">
        <v>256155</v>
      </c>
      <c r="U71" s="27">
        <v>135554</v>
      </c>
      <c r="V71" s="27">
        <v>120601</v>
      </c>
      <c r="W71" s="23">
        <f t="shared" si="5"/>
        <v>7.475374644222595</v>
      </c>
      <c r="X71" s="23">
        <f t="shared" si="6"/>
        <v>3.955874117323299</v>
      </c>
      <c r="Y71" s="23">
        <f t="shared" si="7"/>
        <v>3.519500526899296</v>
      </c>
      <c r="Z71" s="24">
        <f t="shared" si="8"/>
        <v>112.39873632888614</v>
      </c>
    </row>
    <row r="72" spans="2:26" s="6" customFormat="1" ht="7.5" customHeight="1">
      <c r="B72" s="28"/>
      <c r="C72" s="28"/>
      <c r="D72" s="28"/>
      <c r="E72" s="11"/>
      <c r="F72" s="22"/>
      <c r="G72" s="22"/>
      <c r="H72" s="22"/>
      <c r="I72" s="23"/>
      <c r="J72" s="23"/>
      <c r="K72" s="23"/>
      <c r="L72" s="24"/>
      <c r="M72" s="25"/>
      <c r="N72" s="25"/>
      <c r="O72" s="25"/>
      <c r="P72" s="23"/>
      <c r="Q72" s="23"/>
      <c r="R72" s="23"/>
      <c r="S72" s="24"/>
      <c r="T72" s="29"/>
      <c r="U72" s="30"/>
      <c r="V72" s="30"/>
      <c r="W72" s="23"/>
      <c r="X72" s="23"/>
      <c r="Y72" s="23"/>
      <c r="Z72" s="24"/>
    </row>
    <row r="73" spans="2:26" s="6" customFormat="1" ht="12" customHeight="1">
      <c r="B73" s="28"/>
      <c r="C73" s="28" t="s">
        <v>35</v>
      </c>
      <c r="D73" s="28"/>
      <c r="E73" s="11"/>
      <c r="F73" s="22">
        <v>6283</v>
      </c>
      <c r="G73" s="22">
        <v>3475</v>
      </c>
      <c r="H73" s="22">
        <v>2808</v>
      </c>
      <c r="I73" s="23">
        <f t="shared" si="9"/>
        <v>1.4855605313308333</v>
      </c>
      <c r="J73" s="23">
        <f t="shared" si="10"/>
        <v>0.8216334309047661</v>
      </c>
      <c r="K73" s="23">
        <f t="shared" si="11"/>
        <v>0.6639271004260672</v>
      </c>
      <c r="L73" s="24">
        <f t="shared" si="0"/>
        <v>123.75356125356124</v>
      </c>
      <c r="M73" s="25">
        <v>45838</v>
      </c>
      <c r="N73" s="25">
        <v>24224</v>
      </c>
      <c r="O73" s="25">
        <v>21614</v>
      </c>
      <c r="P73" s="23">
        <f t="shared" si="1"/>
        <v>1.3860331114293456</v>
      </c>
      <c r="Q73" s="23">
        <f t="shared" si="2"/>
        <v>0.7324766807291868</v>
      </c>
      <c r="R73" s="23">
        <f t="shared" si="3"/>
        <v>0.6535564307001587</v>
      </c>
      <c r="S73" s="24">
        <f t="shared" si="4"/>
        <v>112.07550661608217</v>
      </c>
      <c r="T73" s="26">
        <v>58067</v>
      </c>
      <c r="U73" s="27">
        <v>30922</v>
      </c>
      <c r="V73" s="27">
        <v>27145</v>
      </c>
      <c r="W73" s="23">
        <f t="shared" si="5"/>
        <v>1.6945700043570238</v>
      </c>
      <c r="X73" s="23">
        <f t="shared" si="6"/>
        <v>0.9023971218545455</v>
      </c>
      <c r="Y73" s="23">
        <f t="shared" si="7"/>
        <v>0.7921728825024784</v>
      </c>
      <c r="Z73" s="24">
        <f t="shared" si="8"/>
        <v>113.91416467121016</v>
      </c>
    </row>
    <row r="74" spans="2:26" s="6" customFormat="1" ht="12" customHeight="1">
      <c r="B74" s="28"/>
      <c r="C74" s="28" t="s">
        <v>36</v>
      </c>
      <c r="D74" s="28"/>
      <c r="E74" s="11"/>
      <c r="F74" s="22">
        <v>6348</v>
      </c>
      <c r="G74" s="22">
        <v>3400</v>
      </c>
      <c r="H74" s="22">
        <v>2948</v>
      </c>
      <c r="I74" s="23">
        <f t="shared" si="9"/>
        <v>1.5009292142110664</v>
      </c>
      <c r="J74" s="23">
        <f t="shared" si="10"/>
        <v>0.803900335273728</v>
      </c>
      <c r="K74" s="23">
        <f t="shared" si="11"/>
        <v>0.6970288789373383</v>
      </c>
      <c r="L74" s="24">
        <f t="shared" si="0"/>
        <v>115.3324287652646</v>
      </c>
      <c r="M74" s="25">
        <v>44789</v>
      </c>
      <c r="N74" s="25">
        <v>23625</v>
      </c>
      <c r="O74" s="25">
        <v>21164</v>
      </c>
      <c r="P74" s="23">
        <f t="shared" si="1"/>
        <v>1.3543138231992877</v>
      </c>
      <c r="Q74" s="23">
        <f t="shared" si="2"/>
        <v>0.7143643321593065</v>
      </c>
      <c r="R74" s="23">
        <f t="shared" si="3"/>
        <v>0.6399494910399814</v>
      </c>
      <c r="S74" s="24">
        <f t="shared" si="4"/>
        <v>111.62823662823662</v>
      </c>
      <c r="T74" s="26">
        <v>53125</v>
      </c>
      <c r="U74" s="27">
        <v>28029</v>
      </c>
      <c r="V74" s="27">
        <v>25096</v>
      </c>
      <c r="W74" s="23">
        <f t="shared" si="5"/>
        <v>1.550347555090962</v>
      </c>
      <c r="X74" s="23">
        <f t="shared" si="6"/>
        <v>0.817970665819192</v>
      </c>
      <c r="Y74" s="23">
        <f t="shared" si="7"/>
        <v>0.73237688927177</v>
      </c>
      <c r="Z74" s="24">
        <f t="shared" si="8"/>
        <v>111.6871214536181</v>
      </c>
    </row>
    <row r="75" spans="2:26" s="6" customFormat="1" ht="12" customHeight="1">
      <c r="B75" s="28"/>
      <c r="C75" s="28" t="s">
        <v>37</v>
      </c>
      <c r="D75" s="28"/>
      <c r="E75" s="11"/>
      <c r="F75" s="22">
        <v>5991</v>
      </c>
      <c r="G75" s="22">
        <v>3259</v>
      </c>
      <c r="H75" s="22">
        <v>2732</v>
      </c>
      <c r="I75" s="23">
        <f t="shared" si="9"/>
        <v>1.416519679007325</v>
      </c>
      <c r="J75" s="23">
        <f t="shared" si="10"/>
        <v>0.7705621154873764</v>
      </c>
      <c r="K75" s="23">
        <f t="shared" si="11"/>
        <v>0.6459575635199486</v>
      </c>
      <c r="L75" s="24">
        <f t="shared" si="0"/>
        <v>119.28989751098096</v>
      </c>
      <c r="M75" s="25">
        <v>42952</v>
      </c>
      <c r="N75" s="25">
        <v>22485</v>
      </c>
      <c r="O75" s="25">
        <v>20467</v>
      </c>
      <c r="P75" s="23">
        <f t="shared" si="1"/>
        <v>1.2987672717420753</v>
      </c>
      <c r="Q75" s="23">
        <f t="shared" si="2"/>
        <v>0.679893418353524</v>
      </c>
      <c r="R75" s="23">
        <f t="shared" si="3"/>
        <v>0.6188738533885513</v>
      </c>
      <c r="S75" s="24">
        <f t="shared" si="4"/>
        <v>109.85977427077735</v>
      </c>
      <c r="T75" s="26">
        <v>50702</v>
      </c>
      <c r="U75" s="27">
        <v>26928</v>
      </c>
      <c r="V75" s="27">
        <v>23774</v>
      </c>
      <c r="W75" s="23">
        <f t="shared" si="5"/>
        <v>1.4796371150724132</v>
      </c>
      <c r="X75" s="23">
        <f t="shared" si="6"/>
        <v>0.7858401687245067</v>
      </c>
      <c r="Y75" s="23">
        <f t="shared" si="7"/>
        <v>0.6937969463479065</v>
      </c>
      <c r="Z75" s="24">
        <f t="shared" si="8"/>
        <v>113.26659375788677</v>
      </c>
    </row>
    <row r="76" spans="2:26" s="6" customFormat="1" ht="12" customHeight="1">
      <c r="B76" s="28"/>
      <c r="C76" s="28" t="s">
        <v>38</v>
      </c>
      <c r="D76" s="28"/>
      <c r="E76" s="11"/>
      <c r="F76" s="22">
        <v>5827</v>
      </c>
      <c r="G76" s="22">
        <v>3154</v>
      </c>
      <c r="H76" s="22">
        <v>2673</v>
      </c>
      <c r="I76" s="23">
        <f t="shared" si="9"/>
        <v>1.3777433098941216</v>
      </c>
      <c r="J76" s="23">
        <f t="shared" si="10"/>
        <v>0.7457357816039231</v>
      </c>
      <c r="K76" s="23">
        <f t="shared" si="11"/>
        <v>0.6320075282901986</v>
      </c>
      <c r="L76" s="24">
        <f t="shared" si="0"/>
        <v>117.99476243920688</v>
      </c>
      <c r="M76" s="25">
        <v>40991</v>
      </c>
      <c r="N76" s="25">
        <v>21303</v>
      </c>
      <c r="O76" s="25">
        <v>19688</v>
      </c>
      <c r="P76" s="23">
        <f t="shared" si="1"/>
        <v>1.2394712524673919</v>
      </c>
      <c r="Q76" s="23">
        <f t="shared" si="2"/>
        <v>0.6441525235127917</v>
      </c>
      <c r="R76" s="23">
        <f t="shared" si="3"/>
        <v>0.5953187289545999</v>
      </c>
      <c r="S76" s="24">
        <f t="shared" si="4"/>
        <v>108.2029662738724</v>
      </c>
      <c r="T76" s="26">
        <v>48400</v>
      </c>
      <c r="U76" s="27">
        <v>25437</v>
      </c>
      <c r="V76" s="27">
        <v>22963</v>
      </c>
      <c r="W76" s="23">
        <f t="shared" si="5"/>
        <v>1.4124578196028719</v>
      </c>
      <c r="X76" s="23">
        <f t="shared" si="6"/>
        <v>0.7423282966371539</v>
      </c>
      <c r="Y76" s="23">
        <f t="shared" si="7"/>
        <v>0.6701295229657178</v>
      </c>
      <c r="Z76" s="24">
        <f t="shared" si="8"/>
        <v>110.77385359055873</v>
      </c>
    </row>
    <row r="77" spans="2:26" s="6" customFormat="1" ht="12" customHeight="1">
      <c r="B77" s="28"/>
      <c r="C77" s="28" t="s">
        <v>39</v>
      </c>
      <c r="D77" s="28"/>
      <c r="E77" s="11"/>
      <c r="F77" s="22">
        <v>5647</v>
      </c>
      <c r="G77" s="22">
        <v>3025</v>
      </c>
      <c r="H77" s="22">
        <v>2622</v>
      </c>
      <c r="I77" s="23">
        <f t="shared" si="9"/>
        <v>1.33518388037963</v>
      </c>
      <c r="J77" s="23">
        <f t="shared" si="10"/>
        <v>0.7152348571185374</v>
      </c>
      <c r="K77" s="23">
        <f t="shared" si="11"/>
        <v>0.6199490232610927</v>
      </c>
      <c r="L77" s="24">
        <f t="shared" si="0"/>
        <v>115.36994660564454</v>
      </c>
      <c r="M77" s="25">
        <v>42167</v>
      </c>
      <c r="N77" s="25">
        <v>21979</v>
      </c>
      <c r="O77" s="25">
        <v>20188</v>
      </c>
      <c r="P77" s="23">
        <f t="shared" si="1"/>
        <v>1.2750307214459884</v>
      </c>
      <c r="Q77" s="23">
        <f t="shared" si="2"/>
        <v>0.664593170646747</v>
      </c>
      <c r="R77" s="23">
        <f t="shared" si="3"/>
        <v>0.6104375507992414</v>
      </c>
      <c r="S77" s="24">
        <f t="shared" si="4"/>
        <v>108.87160689518527</v>
      </c>
      <c r="T77" s="26">
        <v>45861</v>
      </c>
      <c r="U77" s="27">
        <v>24238</v>
      </c>
      <c r="V77" s="27">
        <v>21623</v>
      </c>
      <c r="W77" s="23">
        <f t="shared" si="5"/>
        <v>1.3383621500993244</v>
      </c>
      <c r="X77" s="23">
        <f t="shared" si="6"/>
        <v>0.7073378642879009</v>
      </c>
      <c r="Y77" s="23">
        <f t="shared" si="7"/>
        <v>0.6310242858114234</v>
      </c>
      <c r="Z77" s="24">
        <f t="shared" si="8"/>
        <v>112.09360403274292</v>
      </c>
    </row>
    <row r="78" spans="2:26" s="6" customFormat="1" ht="7.5" customHeight="1">
      <c r="B78" s="28"/>
      <c r="C78" s="28"/>
      <c r="D78" s="28"/>
      <c r="E78" s="11"/>
      <c r="F78" s="22"/>
      <c r="G78" s="22"/>
      <c r="H78" s="22"/>
      <c r="I78" s="23"/>
      <c r="J78" s="23"/>
      <c r="K78" s="23"/>
      <c r="L78" s="24"/>
      <c r="M78" s="25"/>
      <c r="N78" s="25"/>
      <c r="O78" s="25"/>
      <c r="P78" s="23"/>
      <c r="Q78" s="23"/>
      <c r="R78" s="23"/>
      <c r="S78" s="24"/>
      <c r="T78" s="29"/>
      <c r="U78" s="30"/>
      <c r="V78" s="30"/>
      <c r="W78" s="23"/>
      <c r="X78" s="23"/>
      <c r="Y78" s="23"/>
      <c r="Z78" s="24"/>
    </row>
    <row r="79" spans="2:26" s="6" customFormat="1" ht="12" customHeight="1">
      <c r="B79" s="28"/>
      <c r="C79" s="21" t="s">
        <v>124</v>
      </c>
      <c r="D79" s="28"/>
      <c r="E79" s="11"/>
      <c r="F79" s="22">
        <v>26180</v>
      </c>
      <c r="G79" s="22">
        <v>14321</v>
      </c>
      <c r="H79" s="22">
        <v>11859</v>
      </c>
      <c r="I79" s="23">
        <f t="shared" si="9"/>
        <v>6.1900325816077055</v>
      </c>
      <c r="J79" s="23">
        <f t="shared" si="10"/>
        <v>3.386075500427959</v>
      </c>
      <c r="K79" s="23">
        <f t="shared" si="11"/>
        <v>2.8039570811797474</v>
      </c>
      <c r="L79" s="24">
        <f aca="true" t="shared" si="12" ref="L79:L101">G79/H79*100</f>
        <v>120.76060376085674</v>
      </c>
      <c r="M79" s="25">
        <v>232346</v>
      </c>
      <c r="N79" s="25">
        <v>119702</v>
      </c>
      <c r="O79" s="25">
        <v>112644</v>
      </c>
      <c r="P79" s="23">
        <f aca="true" t="shared" si="13" ref="P79:P101">M79/$M$13*100</f>
        <v>7.025595560630105</v>
      </c>
      <c r="Q79" s="23">
        <f aca="true" t="shared" si="14" ref="Q79:Q101">N79/$M$13*100</f>
        <v>3.6195064248945306</v>
      </c>
      <c r="R79" s="23">
        <f aca="true" t="shared" si="15" ref="R79:R101">O79/$M$13*100</f>
        <v>3.406089135735573</v>
      </c>
      <c r="S79" s="24">
        <f aca="true" t="shared" si="16" ref="S79:S101">N79/O79*100</f>
        <v>106.2657576080395</v>
      </c>
      <c r="T79" s="26">
        <v>214927</v>
      </c>
      <c r="U79" s="27">
        <v>111550</v>
      </c>
      <c r="V79" s="27">
        <v>103377</v>
      </c>
      <c r="W79" s="23">
        <f aca="true" t="shared" si="17" ref="W79:W101">T79/$T$13*100</f>
        <v>6.272217392433603</v>
      </c>
      <c r="X79" s="23">
        <f aca="true" t="shared" si="18" ref="X79:X101">U79/$T$13*100</f>
        <v>3.255365078030999</v>
      </c>
      <c r="Y79" s="23">
        <f aca="true" t="shared" si="19" ref="Y79:Y101">V79/$T$13*100</f>
        <v>3.016852314402605</v>
      </c>
      <c r="Z79" s="24">
        <f aca="true" t="shared" si="20" ref="Z79:Z101">U79/V79*100</f>
        <v>107.90601391025083</v>
      </c>
    </row>
    <row r="80" spans="2:26" s="6" customFormat="1" ht="7.5" customHeight="1">
      <c r="B80" s="28"/>
      <c r="C80" s="28"/>
      <c r="D80" s="28"/>
      <c r="E80" s="11"/>
      <c r="F80" s="22"/>
      <c r="G80" s="22"/>
      <c r="H80" s="22"/>
      <c r="I80" s="23"/>
      <c r="J80" s="23"/>
      <c r="K80" s="23"/>
      <c r="L80" s="24"/>
      <c r="M80" s="25"/>
      <c r="N80" s="25"/>
      <c r="O80" s="25"/>
      <c r="P80" s="23"/>
      <c r="Q80" s="23"/>
      <c r="R80" s="23"/>
      <c r="S80" s="24"/>
      <c r="T80" s="29"/>
      <c r="U80" s="30"/>
      <c r="V80" s="30"/>
      <c r="W80" s="23"/>
      <c r="X80" s="23"/>
      <c r="Y80" s="23"/>
      <c r="Z80" s="24"/>
    </row>
    <row r="81" spans="2:26" s="6" customFormat="1" ht="12" customHeight="1">
      <c r="B81" s="28"/>
      <c r="C81" s="28" t="s">
        <v>40</v>
      </c>
      <c r="D81" s="28"/>
      <c r="E81" s="11"/>
      <c r="F81" s="22">
        <v>5481</v>
      </c>
      <c r="G81" s="22">
        <v>3000</v>
      </c>
      <c r="H81" s="22">
        <v>2481</v>
      </c>
      <c r="I81" s="23">
        <f aca="true" t="shared" si="21" ref="I81:I101">F81/$F$13*100</f>
        <v>1.2959346287162656</v>
      </c>
      <c r="J81" s="23">
        <f aca="true" t="shared" si="22" ref="J81:J101">G81/$F$13*100</f>
        <v>0.7093238252415247</v>
      </c>
      <c r="K81" s="23">
        <f aca="true" t="shared" si="23" ref="K81:K101">H81/$F$13*100</f>
        <v>0.586610803474741</v>
      </c>
      <c r="L81" s="24">
        <f t="shared" si="12"/>
        <v>120.91898428053204</v>
      </c>
      <c r="M81" s="25">
        <v>43155</v>
      </c>
      <c r="N81" s="25">
        <v>22343</v>
      </c>
      <c r="O81" s="25">
        <v>20812</v>
      </c>
      <c r="P81" s="23">
        <f t="shared" si="13"/>
        <v>1.3049055134109997</v>
      </c>
      <c r="Q81" s="23">
        <f t="shared" si="14"/>
        <v>0.6755996729496458</v>
      </c>
      <c r="R81" s="23">
        <f t="shared" si="15"/>
        <v>0.6293058404613538</v>
      </c>
      <c r="S81" s="24">
        <f t="shared" si="16"/>
        <v>107.35633288487412</v>
      </c>
      <c r="T81" s="26">
        <v>45574</v>
      </c>
      <c r="U81" s="27">
        <v>23885</v>
      </c>
      <c r="V81" s="27">
        <v>21689</v>
      </c>
      <c r="W81" s="23">
        <f t="shared" si="17"/>
        <v>1.329986625425233</v>
      </c>
      <c r="X81" s="23">
        <f t="shared" si="18"/>
        <v>0.6970362607688965</v>
      </c>
      <c r="Y81" s="23">
        <f t="shared" si="19"/>
        <v>0.6329503646563365</v>
      </c>
      <c r="Z81" s="24">
        <f t="shared" si="20"/>
        <v>110.12494813038867</v>
      </c>
    </row>
    <row r="82" spans="2:26" s="6" customFormat="1" ht="12" customHeight="1">
      <c r="B82" s="28"/>
      <c r="C82" s="28" t="s">
        <v>41</v>
      </c>
      <c r="D82" s="28"/>
      <c r="E82" s="11"/>
      <c r="F82" s="22">
        <v>5397</v>
      </c>
      <c r="G82" s="22">
        <v>2923</v>
      </c>
      <c r="H82" s="22">
        <v>2474</v>
      </c>
      <c r="I82" s="23">
        <f t="shared" si="21"/>
        <v>1.276073561609503</v>
      </c>
      <c r="J82" s="23">
        <f t="shared" si="22"/>
        <v>0.6911178470603256</v>
      </c>
      <c r="K82" s="23">
        <f t="shared" si="23"/>
        <v>0.5849557145491774</v>
      </c>
      <c r="L82" s="24">
        <f t="shared" si="12"/>
        <v>118.14874696847211</v>
      </c>
      <c r="M82" s="25">
        <v>42998</v>
      </c>
      <c r="N82" s="25">
        <v>22079</v>
      </c>
      <c r="O82" s="25">
        <v>20919</v>
      </c>
      <c r="P82" s="23">
        <f t="shared" si="13"/>
        <v>1.3001582033517822</v>
      </c>
      <c r="Q82" s="23">
        <f t="shared" si="14"/>
        <v>0.6676169350156752</v>
      </c>
      <c r="R82" s="23">
        <f t="shared" si="15"/>
        <v>0.6325412683361071</v>
      </c>
      <c r="S82" s="24">
        <f t="shared" si="16"/>
        <v>105.54519814522682</v>
      </c>
      <c r="T82" s="26">
        <v>44354</v>
      </c>
      <c r="U82" s="27">
        <v>23105</v>
      </c>
      <c r="V82" s="27">
        <v>21249</v>
      </c>
      <c r="W82" s="23">
        <f t="shared" si="17"/>
        <v>1.294383349807144</v>
      </c>
      <c r="X82" s="23">
        <f t="shared" si="18"/>
        <v>0.674273510783561</v>
      </c>
      <c r="Y82" s="23">
        <f t="shared" si="19"/>
        <v>0.6201098390235831</v>
      </c>
      <c r="Z82" s="24">
        <f t="shared" si="20"/>
        <v>108.73452868370276</v>
      </c>
    </row>
    <row r="83" spans="2:26" s="6" customFormat="1" ht="12" customHeight="1">
      <c r="B83" s="28"/>
      <c r="C83" s="28" t="s">
        <v>42</v>
      </c>
      <c r="D83" s="28"/>
      <c r="E83" s="11"/>
      <c r="F83" s="22">
        <v>5323</v>
      </c>
      <c r="G83" s="22">
        <v>2965</v>
      </c>
      <c r="H83" s="22">
        <v>2358</v>
      </c>
      <c r="I83" s="23">
        <f t="shared" si="21"/>
        <v>1.2585769072535455</v>
      </c>
      <c r="J83" s="23">
        <f t="shared" si="22"/>
        <v>0.701048380613707</v>
      </c>
      <c r="K83" s="23">
        <f t="shared" si="23"/>
        <v>0.5575285266398384</v>
      </c>
      <c r="L83" s="24">
        <f t="shared" si="12"/>
        <v>125.74215436810856</v>
      </c>
      <c r="M83" s="25">
        <v>45235</v>
      </c>
      <c r="N83" s="25">
        <v>23255</v>
      </c>
      <c r="O83" s="25">
        <v>21980</v>
      </c>
      <c r="P83" s="23">
        <f t="shared" si="13"/>
        <v>1.367799812284708</v>
      </c>
      <c r="Q83" s="23">
        <f t="shared" si="14"/>
        <v>0.7031764039942717</v>
      </c>
      <c r="R83" s="23">
        <f t="shared" si="15"/>
        <v>0.6646234082904362</v>
      </c>
      <c r="S83" s="24">
        <f t="shared" si="16"/>
        <v>105.80072793448589</v>
      </c>
      <c r="T83" s="26">
        <v>42501</v>
      </c>
      <c r="U83" s="27">
        <v>22013</v>
      </c>
      <c r="V83" s="27">
        <v>20488</v>
      </c>
      <c r="W83" s="23">
        <f t="shared" si="17"/>
        <v>1.2403072270855713</v>
      </c>
      <c r="X83" s="23">
        <f t="shared" si="18"/>
        <v>0.6424056608040912</v>
      </c>
      <c r="Y83" s="23">
        <f t="shared" si="19"/>
        <v>0.5979015662814802</v>
      </c>
      <c r="Z83" s="24">
        <f t="shared" si="20"/>
        <v>107.44338149160484</v>
      </c>
    </row>
    <row r="84" spans="2:26" s="6" customFormat="1" ht="12" customHeight="1">
      <c r="B84" s="28"/>
      <c r="C84" s="28" t="s">
        <v>43</v>
      </c>
      <c r="D84" s="28"/>
      <c r="E84" s="11"/>
      <c r="F84" s="22">
        <v>4922</v>
      </c>
      <c r="G84" s="22">
        <v>2658</v>
      </c>
      <c r="H84" s="22">
        <v>2264</v>
      </c>
      <c r="I84" s="23">
        <f t="shared" si="21"/>
        <v>1.1637639559462616</v>
      </c>
      <c r="J84" s="23">
        <f t="shared" si="22"/>
        <v>0.6284609091639909</v>
      </c>
      <c r="K84" s="23">
        <f t="shared" si="23"/>
        <v>0.5353030467822707</v>
      </c>
      <c r="L84" s="24">
        <f t="shared" si="12"/>
        <v>117.40282685512366</v>
      </c>
      <c r="M84" s="25">
        <v>48903</v>
      </c>
      <c r="N84" s="25">
        <v>25191</v>
      </c>
      <c r="O84" s="25">
        <v>23712</v>
      </c>
      <c r="P84" s="23">
        <f t="shared" si="13"/>
        <v>1.4787114893369975</v>
      </c>
      <c r="Q84" s="23">
        <f t="shared" si="14"/>
        <v>0.7617164821767233</v>
      </c>
      <c r="R84" s="23">
        <f t="shared" si="15"/>
        <v>0.7169950071602741</v>
      </c>
      <c r="S84" s="24">
        <f t="shared" si="16"/>
        <v>106.23734817813767</v>
      </c>
      <c r="T84" s="26">
        <v>40708</v>
      </c>
      <c r="U84" s="27">
        <v>20989</v>
      </c>
      <c r="V84" s="27">
        <v>19719</v>
      </c>
      <c r="W84" s="23">
        <f t="shared" si="17"/>
        <v>1.1879820851321012</v>
      </c>
      <c r="X84" s="23">
        <f t="shared" si="18"/>
        <v>0.6125222556951379</v>
      </c>
      <c r="Y84" s="23">
        <f t="shared" si="19"/>
        <v>0.5754598294369634</v>
      </c>
      <c r="Z84" s="24">
        <f t="shared" si="20"/>
        <v>106.4404888686039</v>
      </c>
    </row>
    <row r="85" spans="2:26" s="6" customFormat="1" ht="12" customHeight="1">
      <c r="B85" s="28"/>
      <c r="C85" s="28" t="s">
        <v>44</v>
      </c>
      <c r="D85" s="28"/>
      <c r="E85" s="11"/>
      <c r="F85" s="22">
        <v>5057</v>
      </c>
      <c r="G85" s="22">
        <v>2775</v>
      </c>
      <c r="H85" s="22">
        <v>2282</v>
      </c>
      <c r="I85" s="23">
        <f t="shared" si="21"/>
        <v>1.1956835280821303</v>
      </c>
      <c r="J85" s="23">
        <f t="shared" si="22"/>
        <v>0.6561245383484104</v>
      </c>
      <c r="K85" s="23">
        <f t="shared" si="23"/>
        <v>0.5395589897337199</v>
      </c>
      <c r="L85" s="24">
        <f t="shared" si="12"/>
        <v>121.60385626643296</v>
      </c>
      <c r="M85" s="25">
        <v>52055</v>
      </c>
      <c r="N85" s="25">
        <v>26834</v>
      </c>
      <c r="O85" s="25">
        <v>25221</v>
      </c>
      <c r="P85" s="23">
        <f t="shared" si="13"/>
        <v>1.5740205422456168</v>
      </c>
      <c r="Q85" s="23">
        <f t="shared" si="14"/>
        <v>0.811396930758215</v>
      </c>
      <c r="R85" s="23">
        <f t="shared" si="15"/>
        <v>0.7626236114874018</v>
      </c>
      <c r="S85" s="24">
        <f t="shared" si="16"/>
        <v>106.39546409737916</v>
      </c>
      <c r="T85" s="26">
        <v>41790</v>
      </c>
      <c r="U85" s="27">
        <v>21558</v>
      </c>
      <c r="V85" s="27">
        <v>20232</v>
      </c>
      <c r="W85" s="23">
        <f t="shared" si="17"/>
        <v>1.219558104983554</v>
      </c>
      <c r="X85" s="23">
        <f t="shared" si="18"/>
        <v>0.6291273899793122</v>
      </c>
      <c r="Y85" s="23">
        <f t="shared" si="19"/>
        <v>0.5904307150042418</v>
      </c>
      <c r="Z85" s="24">
        <f t="shared" si="20"/>
        <v>106.55397390272836</v>
      </c>
    </row>
    <row r="86" spans="2:26" s="6" customFormat="1" ht="7.5" customHeight="1">
      <c r="B86" s="28"/>
      <c r="C86" s="28"/>
      <c r="D86" s="28"/>
      <c r="E86" s="11"/>
      <c r="F86" s="22"/>
      <c r="G86" s="22"/>
      <c r="H86" s="22"/>
      <c r="I86" s="23"/>
      <c r="J86" s="23"/>
      <c r="K86" s="23"/>
      <c r="L86" s="24"/>
      <c r="M86" s="25"/>
      <c r="N86" s="25"/>
      <c r="O86" s="25"/>
      <c r="P86" s="23"/>
      <c r="Q86" s="23"/>
      <c r="R86" s="23"/>
      <c r="S86" s="24"/>
      <c r="T86" s="29"/>
      <c r="U86" s="30"/>
      <c r="V86" s="30"/>
      <c r="W86" s="23"/>
      <c r="X86" s="23"/>
      <c r="Y86" s="23"/>
      <c r="Z86" s="24"/>
    </row>
    <row r="87" spans="2:26" s="6" customFormat="1" ht="12" customHeight="1">
      <c r="B87" s="28"/>
      <c r="C87" s="21" t="s">
        <v>125</v>
      </c>
      <c r="D87" s="28"/>
      <c r="E87" s="11"/>
      <c r="F87" s="22">
        <v>19296</v>
      </c>
      <c r="G87" s="22">
        <v>10586</v>
      </c>
      <c r="H87" s="22">
        <v>8710</v>
      </c>
      <c r="I87" s="23">
        <f t="shared" si="21"/>
        <v>4.562370843953487</v>
      </c>
      <c r="J87" s="23">
        <f t="shared" si="22"/>
        <v>2.5029673380022603</v>
      </c>
      <c r="K87" s="23">
        <f t="shared" si="23"/>
        <v>2.0594035059512272</v>
      </c>
      <c r="L87" s="24">
        <f t="shared" si="12"/>
        <v>121.53846153846153</v>
      </c>
      <c r="M87" s="25">
        <v>285812</v>
      </c>
      <c r="N87" s="25">
        <v>145017</v>
      </c>
      <c r="O87" s="25">
        <v>140795</v>
      </c>
      <c r="P87" s="23">
        <f t="shared" si="13"/>
        <v>8.642281418121298</v>
      </c>
      <c r="Q87" s="23">
        <f t="shared" si="14"/>
        <v>4.384972374888726</v>
      </c>
      <c r="R87" s="23">
        <f t="shared" si="15"/>
        <v>4.257309043232573</v>
      </c>
      <c r="S87" s="24">
        <f t="shared" si="16"/>
        <v>102.99868603288469</v>
      </c>
      <c r="T87" s="26">
        <v>229690</v>
      </c>
      <c r="U87" s="27">
        <v>117171</v>
      </c>
      <c r="V87" s="27">
        <v>112519</v>
      </c>
      <c r="W87" s="23">
        <f t="shared" si="17"/>
        <v>6.703046210425281</v>
      </c>
      <c r="X87" s="23">
        <f t="shared" si="18"/>
        <v>3.4194027929894233</v>
      </c>
      <c r="Y87" s="23">
        <f t="shared" si="19"/>
        <v>3.283643417435858</v>
      </c>
      <c r="Z87" s="24">
        <f t="shared" si="20"/>
        <v>104.13441285471788</v>
      </c>
    </row>
    <row r="88" spans="2:26" s="6" customFormat="1" ht="7.5" customHeight="1">
      <c r="B88" s="28"/>
      <c r="C88" s="28"/>
      <c r="D88" s="28"/>
      <c r="E88" s="11"/>
      <c r="F88" s="22"/>
      <c r="G88" s="22"/>
      <c r="H88" s="22"/>
      <c r="I88" s="23"/>
      <c r="J88" s="23"/>
      <c r="K88" s="23"/>
      <c r="L88" s="24"/>
      <c r="M88" s="25"/>
      <c r="N88" s="25"/>
      <c r="O88" s="25"/>
      <c r="P88" s="23"/>
      <c r="Q88" s="23"/>
      <c r="R88" s="23"/>
      <c r="S88" s="24"/>
      <c r="T88" s="29"/>
      <c r="U88" s="30"/>
      <c r="V88" s="30"/>
      <c r="W88" s="23"/>
      <c r="X88" s="23"/>
      <c r="Y88" s="23"/>
      <c r="Z88" s="24"/>
    </row>
    <row r="89" spans="2:26" s="6" customFormat="1" ht="12" customHeight="1">
      <c r="B89" s="28"/>
      <c r="C89" s="28" t="s">
        <v>45</v>
      </c>
      <c r="D89" s="28"/>
      <c r="E89" s="11"/>
      <c r="F89" s="22">
        <v>4478</v>
      </c>
      <c r="G89" s="22">
        <v>2430</v>
      </c>
      <c r="H89" s="22">
        <v>2048</v>
      </c>
      <c r="I89" s="23">
        <f t="shared" si="21"/>
        <v>1.058784029810516</v>
      </c>
      <c r="J89" s="23">
        <f t="shared" si="22"/>
        <v>0.574552298445635</v>
      </c>
      <c r="K89" s="23">
        <f t="shared" si="23"/>
        <v>0.4842317313648809</v>
      </c>
      <c r="L89" s="24">
        <f t="shared" si="12"/>
        <v>118.65234375</v>
      </c>
      <c r="M89" s="25">
        <v>57158</v>
      </c>
      <c r="N89" s="25">
        <v>29261</v>
      </c>
      <c r="O89" s="25">
        <v>27897</v>
      </c>
      <c r="P89" s="23">
        <f t="shared" si="13"/>
        <v>1.7283232379920268</v>
      </c>
      <c r="Q89" s="23">
        <f t="shared" si="14"/>
        <v>0.8847836919921044</v>
      </c>
      <c r="R89" s="23">
        <f t="shared" si="15"/>
        <v>0.8435395459999226</v>
      </c>
      <c r="S89" s="24">
        <f t="shared" si="16"/>
        <v>104.88941463239776</v>
      </c>
      <c r="T89" s="26">
        <v>42804</v>
      </c>
      <c r="U89" s="27">
        <v>21919</v>
      </c>
      <c r="V89" s="27">
        <v>20885</v>
      </c>
      <c r="W89" s="23">
        <f t="shared" si="17"/>
        <v>1.2491496799644901</v>
      </c>
      <c r="X89" s="23">
        <f t="shared" si="18"/>
        <v>0.6396624576007303</v>
      </c>
      <c r="Y89" s="23">
        <f t="shared" si="19"/>
        <v>0.6094872223637599</v>
      </c>
      <c r="Z89" s="24">
        <f t="shared" si="20"/>
        <v>104.9509217141489</v>
      </c>
    </row>
    <row r="90" spans="2:26" s="6" customFormat="1" ht="12" customHeight="1">
      <c r="B90" s="28"/>
      <c r="C90" s="28" t="s">
        <v>46</v>
      </c>
      <c r="D90" s="28"/>
      <c r="E90" s="11"/>
      <c r="F90" s="22">
        <v>4160</v>
      </c>
      <c r="G90" s="22">
        <v>2283</v>
      </c>
      <c r="H90" s="22">
        <v>1877</v>
      </c>
      <c r="I90" s="23">
        <f t="shared" si="21"/>
        <v>0.9835957043349143</v>
      </c>
      <c r="J90" s="23">
        <f t="shared" si="22"/>
        <v>0.5397954310088003</v>
      </c>
      <c r="K90" s="23">
        <f t="shared" si="23"/>
        <v>0.443800273326114</v>
      </c>
      <c r="L90" s="24">
        <f t="shared" si="12"/>
        <v>121.6302610548748</v>
      </c>
      <c r="M90" s="25">
        <v>63142</v>
      </c>
      <c r="N90" s="25">
        <v>32051</v>
      </c>
      <c r="O90" s="25">
        <v>31091</v>
      </c>
      <c r="P90" s="23">
        <f t="shared" si="13"/>
        <v>1.9092652978286953</v>
      </c>
      <c r="Q90" s="23">
        <f t="shared" si="14"/>
        <v>0.9691467178852035</v>
      </c>
      <c r="R90" s="23">
        <f t="shared" si="15"/>
        <v>0.9401185799434919</v>
      </c>
      <c r="S90" s="24">
        <f t="shared" si="16"/>
        <v>103.08771026985302</v>
      </c>
      <c r="T90" s="26">
        <v>42589</v>
      </c>
      <c r="U90" s="27">
        <v>21655</v>
      </c>
      <c r="V90" s="27">
        <v>20934</v>
      </c>
      <c r="W90" s="23">
        <f t="shared" si="17"/>
        <v>1.242875332212122</v>
      </c>
      <c r="X90" s="23">
        <f t="shared" si="18"/>
        <v>0.6319581422210783</v>
      </c>
      <c r="Y90" s="23">
        <f t="shared" si="19"/>
        <v>0.6109171899910437</v>
      </c>
      <c r="Z90" s="24">
        <f t="shared" si="20"/>
        <v>103.44415782936849</v>
      </c>
    </row>
    <row r="91" spans="2:26" s="6" customFormat="1" ht="12" customHeight="1">
      <c r="B91" s="28"/>
      <c r="C91" s="28" t="s">
        <v>47</v>
      </c>
      <c r="D91" s="28"/>
      <c r="E91" s="11"/>
      <c r="F91" s="22">
        <v>3897</v>
      </c>
      <c r="G91" s="22">
        <v>2205</v>
      </c>
      <c r="H91" s="22">
        <v>1692</v>
      </c>
      <c r="I91" s="23">
        <f t="shared" si="21"/>
        <v>0.9214116489887406</v>
      </c>
      <c r="J91" s="23">
        <f t="shared" si="22"/>
        <v>0.5213530115525207</v>
      </c>
      <c r="K91" s="23">
        <f t="shared" si="23"/>
        <v>0.40005863743621994</v>
      </c>
      <c r="L91" s="24">
        <f t="shared" si="12"/>
        <v>130.3191489361702</v>
      </c>
      <c r="M91" s="25">
        <v>63911</v>
      </c>
      <c r="N91" s="25">
        <v>32281</v>
      </c>
      <c r="O91" s="25">
        <v>31630</v>
      </c>
      <c r="P91" s="23">
        <f t="shared" si="13"/>
        <v>1.9325180458257536</v>
      </c>
      <c r="Q91" s="23">
        <f t="shared" si="14"/>
        <v>0.9761013759337384</v>
      </c>
      <c r="R91" s="23">
        <f t="shared" si="15"/>
        <v>0.9564166698920153</v>
      </c>
      <c r="S91" s="24">
        <f t="shared" si="16"/>
        <v>102.05817262092948</v>
      </c>
      <c r="T91" s="26">
        <v>44540</v>
      </c>
      <c r="U91" s="27">
        <v>22613</v>
      </c>
      <c r="V91" s="27">
        <v>21927</v>
      </c>
      <c r="W91" s="23">
        <f t="shared" si="17"/>
        <v>1.2998113901882624</v>
      </c>
      <c r="X91" s="23">
        <f t="shared" si="18"/>
        <v>0.6599154684851185</v>
      </c>
      <c r="Y91" s="23">
        <f t="shared" si="19"/>
        <v>0.639895921703144</v>
      </c>
      <c r="Z91" s="24">
        <f t="shared" si="20"/>
        <v>103.12856295890911</v>
      </c>
    </row>
    <row r="92" spans="2:26" s="6" customFormat="1" ht="12" customHeight="1">
      <c r="B92" s="28"/>
      <c r="C92" s="28" t="s">
        <v>48</v>
      </c>
      <c r="D92" s="28"/>
      <c r="E92" s="11"/>
      <c r="F92" s="22">
        <v>3579</v>
      </c>
      <c r="G92" s="22">
        <v>1937</v>
      </c>
      <c r="H92" s="22">
        <v>1642</v>
      </c>
      <c r="I92" s="23">
        <f t="shared" si="21"/>
        <v>0.846223323513139</v>
      </c>
      <c r="J92" s="23">
        <f t="shared" si="22"/>
        <v>0.45798674983094445</v>
      </c>
      <c r="K92" s="23">
        <f t="shared" si="23"/>
        <v>0.38823657368219455</v>
      </c>
      <c r="L92" s="24">
        <f t="shared" si="12"/>
        <v>117.96589524969549</v>
      </c>
      <c r="M92" s="25">
        <v>62083</v>
      </c>
      <c r="N92" s="25">
        <v>31395</v>
      </c>
      <c r="O92" s="25">
        <v>30688</v>
      </c>
      <c r="P92" s="23">
        <f t="shared" si="13"/>
        <v>1.8772436331617448</v>
      </c>
      <c r="Q92" s="23">
        <f t="shared" si="14"/>
        <v>0.9493108236250338</v>
      </c>
      <c r="R92" s="23">
        <f t="shared" si="15"/>
        <v>0.927932809536711</v>
      </c>
      <c r="S92" s="24">
        <f t="shared" si="16"/>
        <v>102.30383211678833</v>
      </c>
      <c r="T92" s="26">
        <v>48227</v>
      </c>
      <c r="U92" s="27">
        <v>24500</v>
      </c>
      <c r="V92" s="27">
        <v>23727</v>
      </c>
      <c r="W92" s="23">
        <f t="shared" si="17"/>
        <v>1.4074091583881756</v>
      </c>
      <c r="X92" s="23">
        <f t="shared" si="18"/>
        <v>0.7149838136419495</v>
      </c>
      <c r="Y92" s="23">
        <f t="shared" si="19"/>
        <v>0.692425344746226</v>
      </c>
      <c r="Z92" s="24">
        <f t="shared" si="20"/>
        <v>103.25789185316306</v>
      </c>
    </row>
    <row r="93" spans="2:26" s="6" customFormat="1" ht="12" customHeight="1">
      <c r="B93" s="28"/>
      <c r="C93" s="28" t="s">
        <v>49</v>
      </c>
      <c r="D93" s="28"/>
      <c r="E93" s="11"/>
      <c r="F93" s="22">
        <v>3182</v>
      </c>
      <c r="G93" s="22">
        <v>1731</v>
      </c>
      <c r="H93" s="22">
        <v>1451</v>
      </c>
      <c r="I93" s="23">
        <f t="shared" si="21"/>
        <v>0.7523561373061772</v>
      </c>
      <c r="J93" s="23">
        <f t="shared" si="22"/>
        <v>0.40927984716435983</v>
      </c>
      <c r="K93" s="23">
        <f t="shared" si="23"/>
        <v>0.3430762901418175</v>
      </c>
      <c r="L93" s="24">
        <f t="shared" si="12"/>
        <v>119.29703652653343</v>
      </c>
      <c r="M93" s="25">
        <v>39518</v>
      </c>
      <c r="N93" s="25">
        <v>20029</v>
      </c>
      <c r="O93" s="25">
        <v>19489</v>
      </c>
      <c r="P93" s="23">
        <f t="shared" si="13"/>
        <v>1.1949312033130781</v>
      </c>
      <c r="Q93" s="23">
        <f t="shared" si="14"/>
        <v>0.6056297654526455</v>
      </c>
      <c r="R93" s="23">
        <f t="shared" si="15"/>
        <v>0.5893014378604327</v>
      </c>
      <c r="S93" s="24">
        <f t="shared" si="16"/>
        <v>102.7707937811073</v>
      </c>
      <c r="T93" s="26">
        <v>51530</v>
      </c>
      <c r="U93" s="27">
        <v>26484</v>
      </c>
      <c r="V93" s="27">
        <v>25046</v>
      </c>
      <c r="W93" s="23">
        <f t="shared" si="17"/>
        <v>1.5038006496722311</v>
      </c>
      <c r="X93" s="23">
        <f t="shared" si="18"/>
        <v>0.7728829110405465</v>
      </c>
      <c r="Y93" s="23">
        <f t="shared" si="19"/>
        <v>0.7309177386316844</v>
      </c>
      <c r="Z93" s="24">
        <f t="shared" si="20"/>
        <v>105.74143575820489</v>
      </c>
    </row>
    <row r="94" spans="2:26" s="6" customFormat="1" ht="7.5" customHeight="1">
      <c r="B94" s="28"/>
      <c r="C94" s="28"/>
      <c r="D94" s="28"/>
      <c r="E94" s="11"/>
      <c r="F94" s="22"/>
      <c r="G94" s="22"/>
      <c r="H94" s="22"/>
      <c r="I94" s="23"/>
      <c r="J94" s="23"/>
      <c r="K94" s="23"/>
      <c r="L94" s="24"/>
      <c r="M94" s="25"/>
      <c r="N94" s="25"/>
      <c r="O94" s="25"/>
      <c r="P94" s="23"/>
      <c r="Q94" s="23"/>
      <c r="R94" s="23"/>
      <c r="S94" s="24"/>
      <c r="T94" s="29"/>
      <c r="U94" s="30"/>
      <c r="V94" s="30"/>
      <c r="W94" s="23"/>
      <c r="X94" s="23"/>
      <c r="Y94" s="23"/>
      <c r="Z94" s="24"/>
    </row>
    <row r="95" spans="2:26" s="6" customFormat="1" ht="12" customHeight="1">
      <c r="B95" s="28"/>
      <c r="C95" s="21" t="s">
        <v>126</v>
      </c>
      <c r="D95" s="28"/>
      <c r="E95" s="11"/>
      <c r="F95" s="22">
        <v>14649</v>
      </c>
      <c r="G95" s="22">
        <v>7792</v>
      </c>
      <c r="H95" s="22">
        <v>6857</v>
      </c>
      <c r="I95" s="23">
        <f t="shared" si="21"/>
        <v>3.4636282386543655</v>
      </c>
      <c r="J95" s="23">
        <f t="shared" si="22"/>
        <v>1.8423504154273203</v>
      </c>
      <c r="K95" s="23">
        <f t="shared" si="23"/>
        <v>1.621277823227045</v>
      </c>
      <c r="L95" s="24">
        <f t="shared" si="12"/>
        <v>113.6357007437655</v>
      </c>
      <c r="M95" s="25">
        <v>250237</v>
      </c>
      <c r="N95" s="25">
        <v>125395</v>
      </c>
      <c r="O95" s="25">
        <v>124842</v>
      </c>
      <c r="P95" s="23">
        <f t="shared" si="13"/>
        <v>7.566577243875063</v>
      </c>
      <c r="Q95" s="23">
        <f t="shared" si="14"/>
        <v>3.791649330417618</v>
      </c>
      <c r="R95" s="23">
        <f t="shared" si="15"/>
        <v>3.7749279134574447</v>
      </c>
      <c r="S95" s="24">
        <f t="shared" si="16"/>
        <v>100.44295990131526</v>
      </c>
      <c r="T95" s="26">
        <v>279550</v>
      </c>
      <c r="U95" s="27">
        <v>140722</v>
      </c>
      <c r="V95" s="27">
        <v>138828</v>
      </c>
      <c r="W95" s="23">
        <f t="shared" si="17"/>
        <v>8.158111228718653</v>
      </c>
      <c r="X95" s="23">
        <f t="shared" si="18"/>
        <v>4.106691927482547</v>
      </c>
      <c r="Y95" s="23">
        <f t="shared" si="19"/>
        <v>4.051419301236105</v>
      </c>
      <c r="Z95" s="24">
        <f t="shared" si="20"/>
        <v>101.36427809951883</v>
      </c>
    </row>
    <row r="96" spans="2:26" s="6" customFormat="1" ht="7.5" customHeight="1">
      <c r="B96" s="28"/>
      <c r="C96" s="28"/>
      <c r="D96" s="28"/>
      <c r="E96" s="11"/>
      <c r="F96" s="22"/>
      <c r="G96" s="22"/>
      <c r="H96" s="22"/>
      <c r="I96" s="23"/>
      <c r="J96" s="23"/>
      <c r="K96" s="23"/>
      <c r="L96" s="24"/>
      <c r="M96" s="25"/>
      <c r="N96" s="25"/>
      <c r="O96" s="25"/>
      <c r="P96" s="23"/>
      <c r="Q96" s="23"/>
      <c r="R96" s="23"/>
      <c r="S96" s="24"/>
      <c r="T96" s="29"/>
      <c r="U96" s="30"/>
      <c r="V96" s="30"/>
      <c r="W96" s="23"/>
      <c r="X96" s="23"/>
      <c r="Y96" s="23"/>
      <c r="Z96" s="24"/>
    </row>
    <row r="97" spans="2:26" s="6" customFormat="1" ht="12" customHeight="1">
      <c r="B97" s="28"/>
      <c r="C97" s="28" t="s">
        <v>50</v>
      </c>
      <c r="D97" s="28"/>
      <c r="E97" s="11"/>
      <c r="F97" s="22">
        <v>2763</v>
      </c>
      <c r="G97" s="22">
        <v>1505</v>
      </c>
      <c r="H97" s="22">
        <v>1258</v>
      </c>
      <c r="I97" s="23">
        <f t="shared" si="21"/>
        <v>0.6532872430474443</v>
      </c>
      <c r="J97" s="23">
        <f t="shared" si="22"/>
        <v>0.3558441189961649</v>
      </c>
      <c r="K97" s="23">
        <f t="shared" si="23"/>
        <v>0.2974431240512794</v>
      </c>
      <c r="L97" s="24">
        <f t="shared" si="12"/>
        <v>119.6343402225755</v>
      </c>
      <c r="M97" s="25">
        <v>42852</v>
      </c>
      <c r="N97" s="25">
        <v>21503</v>
      </c>
      <c r="O97" s="25">
        <v>21349</v>
      </c>
      <c r="P97" s="23">
        <f t="shared" si="13"/>
        <v>1.2957435073731471</v>
      </c>
      <c r="Q97" s="23">
        <f t="shared" si="14"/>
        <v>0.6502000522506484</v>
      </c>
      <c r="R97" s="23">
        <f t="shared" si="15"/>
        <v>0.6455434551224987</v>
      </c>
      <c r="S97" s="24">
        <f t="shared" si="16"/>
        <v>100.72134526207317</v>
      </c>
      <c r="T97" s="26">
        <v>56247</v>
      </c>
      <c r="U97" s="27">
        <v>28494</v>
      </c>
      <c r="V97" s="27">
        <v>27753</v>
      </c>
      <c r="W97" s="23">
        <f t="shared" si="17"/>
        <v>1.6414569210579075</v>
      </c>
      <c r="X97" s="23">
        <f t="shared" si="18"/>
        <v>0.8315407667719882</v>
      </c>
      <c r="Y97" s="23">
        <f t="shared" si="19"/>
        <v>0.8099161542859193</v>
      </c>
      <c r="Z97" s="24">
        <f t="shared" si="20"/>
        <v>102.66998162360825</v>
      </c>
    </row>
    <row r="98" spans="2:26" s="6" customFormat="1" ht="12" customHeight="1">
      <c r="B98" s="28"/>
      <c r="C98" s="28" t="s">
        <v>51</v>
      </c>
      <c r="D98" s="28"/>
      <c r="E98" s="11"/>
      <c r="F98" s="22">
        <v>2910</v>
      </c>
      <c r="G98" s="22">
        <v>1559</v>
      </c>
      <c r="H98" s="22">
        <v>1351</v>
      </c>
      <c r="I98" s="23">
        <f t="shared" si="21"/>
        <v>0.688044110484279</v>
      </c>
      <c r="J98" s="23">
        <f t="shared" si="22"/>
        <v>0.3686119478505124</v>
      </c>
      <c r="K98" s="23">
        <f t="shared" si="23"/>
        <v>0.31943216263376667</v>
      </c>
      <c r="L98" s="24">
        <f t="shared" si="12"/>
        <v>115.39600296076979</v>
      </c>
      <c r="M98" s="25">
        <v>52495</v>
      </c>
      <c r="N98" s="25">
        <v>26124</v>
      </c>
      <c r="O98" s="25">
        <v>26371</v>
      </c>
      <c r="P98" s="23">
        <f t="shared" si="13"/>
        <v>1.5873251054689013</v>
      </c>
      <c r="Q98" s="23">
        <f t="shared" si="14"/>
        <v>0.7899282037388242</v>
      </c>
      <c r="R98" s="23">
        <f t="shared" si="15"/>
        <v>0.7973969017300769</v>
      </c>
      <c r="S98" s="24">
        <f t="shared" si="16"/>
        <v>99.0633650601039</v>
      </c>
      <c r="T98" s="26">
        <v>61667</v>
      </c>
      <c r="U98" s="27">
        <v>31037</v>
      </c>
      <c r="V98" s="27">
        <v>30630</v>
      </c>
      <c r="W98" s="23">
        <f t="shared" si="17"/>
        <v>1.7996288504431877</v>
      </c>
      <c r="X98" s="23">
        <f t="shared" si="18"/>
        <v>0.9057531683267425</v>
      </c>
      <c r="Y98" s="23">
        <f t="shared" si="19"/>
        <v>0.8938756821164455</v>
      </c>
      <c r="Z98" s="24">
        <f t="shared" si="20"/>
        <v>101.32876265099576</v>
      </c>
    </row>
    <row r="99" spans="2:26" s="6" customFormat="1" ht="12" customHeight="1">
      <c r="B99" s="28"/>
      <c r="C99" s="28" t="s">
        <v>52</v>
      </c>
      <c r="D99" s="28"/>
      <c r="E99" s="11"/>
      <c r="F99" s="22">
        <v>3449</v>
      </c>
      <c r="G99" s="22">
        <v>1797</v>
      </c>
      <c r="H99" s="22">
        <v>1652</v>
      </c>
      <c r="I99" s="23">
        <f t="shared" si="21"/>
        <v>0.815485957752673</v>
      </c>
      <c r="J99" s="23">
        <f t="shared" si="22"/>
        <v>0.42488497131967334</v>
      </c>
      <c r="K99" s="23">
        <f t="shared" si="23"/>
        <v>0.3906009864329996</v>
      </c>
      <c r="L99" s="24">
        <f t="shared" si="12"/>
        <v>108.77723970944311</v>
      </c>
      <c r="M99" s="25">
        <v>51663</v>
      </c>
      <c r="N99" s="25">
        <v>25935</v>
      </c>
      <c r="O99" s="25">
        <v>25728</v>
      </c>
      <c r="P99" s="23">
        <f t="shared" si="13"/>
        <v>1.5621673859194178</v>
      </c>
      <c r="Q99" s="23">
        <f t="shared" si="14"/>
        <v>0.7842132890815497</v>
      </c>
      <c r="R99" s="23">
        <f t="shared" si="15"/>
        <v>0.7779540968378682</v>
      </c>
      <c r="S99" s="24">
        <f t="shared" si="16"/>
        <v>100.80457089552239</v>
      </c>
      <c r="T99" s="26">
        <v>62662</v>
      </c>
      <c r="U99" s="27">
        <v>31443</v>
      </c>
      <c r="V99" s="27">
        <v>31219</v>
      </c>
      <c r="W99" s="23">
        <f t="shared" si="17"/>
        <v>1.8286659481808916</v>
      </c>
      <c r="X99" s="23">
        <f t="shared" si="18"/>
        <v>0.9176014715242375</v>
      </c>
      <c r="Y99" s="23">
        <f t="shared" si="19"/>
        <v>0.911064476656654</v>
      </c>
      <c r="Z99" s="24">
        <f t="shared" si="20"/>
        <v>100.71751177167752</v>
      </c>
    </row>
    <row r="100" spans="2:26" s="6" customFormat="1" ht="12" customHeight="1">
      <c r="B100" s="28"/>
      <c r="C100" s="28" t="s">
        <v>53</v>
      </c>
      <c r="D100" s="28"/>
      <c r="E100" s="11"/>
      <c r="F100" s="22">
        <v>2789</v>
      </c>
      <c r="G100" s="22">
        <v>1474</v>
      </c>
      <c r="H100" s="22">
        <v>1315</v>
      </c>
      <c r="I100" s="23">
        <f t="shared" si="21"/>
        <v>0.6594347161995375</v>
      </c>
      <c r="J100" s="23">
        <f t="shared" si="22"/>
        <v>0.34851443946866917</v>
      </c>
      <c r="K100" s="23">
        <f t="shared" si="23"/>
        <v>0.31092027673086836</v>
      </c>
      <c r="L100" s="24">
        <f t="shared" si="12"/>
        <v>112.09125475285171</v>
      </c>
      <c r="M100" s="25">
        <v>52810</v>
      </c>
      <c r="N100" s="25">
        <v>26456</v>
      </c>
      <c r="O100" s="25">
        <v>26354</v>
      </c>
      <c r="P100" s="23">
        <f t="shared" si="13"/>
        <v>1.5968499632310253</v>
      </c>
      <c r="Q100" s="23">
        <f t="shared" si="14"/>
        <v>0.799967101443666</v>
      </c>
      <c r="R100" s="23">
        <f t="shared" si="15"/>
        <v>0.7968828617873591</v>
      </c>
      <c r="S100" s="24">
        <f t="shared" si="16"/>
        <v>100.38703802079381</v>
      </c>
      <c r="T100" s="26">
        <v>60471</v>
      </c>
      <c r="U100" s="27">
        <v>30386</v>
      </c>
      <c r="V100" s="27">
        <v>30085</v>
      </c>
      <c r="W100" s="23">
        <f t="shared" si="17"/>
        <v>1.76472596713234</v>
      </c>
      <c r="X100" s="23">
        <f t="shared" si="18"/>
        <v>0.8867550269928278</v>
      </c>
      <c r="Y100" s="23">
        <f t="shared" si="19"/>
        <v>0.8779709401395124</v>
      </c>
      <c r="Z100" s="24">
        <f t="shared" si="20"/>
        <v>101.00049858733588</v>
      </c>
    </row>
    <row r="101" spans="2:26" s="6" customFormat="1" ht="12" customHeight="1">
      <c r="B101" s="28"/>
      <c r="C101" s="28" t="s">
        <v>54</v>
      </c>
      <c r="D101" s="28"/>
      <c r="E101" s="11"/>
      <c r="F101" s="22">
        <v>2738</v>
      </c>
      <c r="G101" s="22">
        <v>1457</v>
      </c>
      <c r="H101" s="22">
        <v>1281</v>
      </c>
      <c r="I101" s="23">
        <f t="shared" si="21"/>
        <v>0.6473762111704316</v>
      </c>
      <c r="J101" s="23">
        <f t="shared" si="22"/>
        <v>0.3444949377923005</v>
      </c>
      <c r="K101" s="23">
        <f t="shared" si="23"/>
        <v>0.30288127337813103</v>
      </c>
      <c r="L101" s="24">
        <f t="shared" si="12"/>
        <v>113.73926619828258</v>
      </c>
      <c r="M101" s="25">
        <v>50417</v>
      </c>
      <c r="N101" s="25">
        <v>25377</v>
      </c>
      <c r="O101" s="25">
        <v>25040</v>
      </c>
      <c r="P101" s="23">
        <f t="shared" si="13"/>
        <v>1.5244912818825715</v>
      </c>
      <c r="Q101" s="23">
        <f t="shared" si="14"/>
        <v>0.7673406839029299</v>
      </c>
      <c r="R101" s="23">
        <f t="shared" si="15"/>
        <v>0.7571505979796416</v>
      </c>
      <c r="S101" s="24">
        <f t="shared" si="16"/>
        <v>101.34584664536742</v>
      </c>
      <c r="T101" s="26">
        <v>38503</v>
      </c>
      <c r="U101" s="27">
        <v>19362</v>
      </c>
      <c r="V101" s="27">
        <v>19141</v>
      </c>
      <c r="W101" s="23">
        <f t="shared" si="17"/>
        <v>1.1236335419043257</v>
      </c>
      <c r="X101" s="23">
        <f t="shared" si="18"/>
        <v>0.5650414938667521</v>
      </c>
      <c r="Y101" s="23">
        <f t="shared" si="19"/>
        <v>0.5585920480375737</v>
      </c>
      <c r="Z101" s="24">
        <f t="shared" si="20"/>
        <v>101.15458962436654</v>
      </c>
    </row>
    <row r="102" spans="2:26" s="6" customFormat="1" ht="7.5" customHeight="1">
      <c r="B102" s="33"/>
      <c r="C102" s="33"/>
      <c r="D102" s="33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s="6" customFormat="1" ht="7.5" customHeight="1">
      <c r="B103" s="28"/>
      <c r="C103" s="28"/>
      <c r="D103" s="28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s="6" customFormat="1" ht="12" customHeight="1">
      <c r="B104" s="28"/>
      <c r="C104" s="28"/>
      <c r="D104" s="28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s="6" customFormat="1" ht="15.75" customHeight="1">
      <c r="B105" s="34"/>
      <c r="C105"/>
      <c r="D105"/>
      <c r="E105"/>
      <c r="F105"/>
      <c r="G105"/>
      <c r="H105"/>
      <c r="I105"/>
      <c r="J105"/>
      <c r="K105"/>
      <c r="L105"/>
      <c r="M105"/>
      <c r="N105" s="4" t="s">
        <v>102</v>
      </c>
      <c r="O105" s="5" t="s">
        <v>127</v>
      </c>
      <c r="P105"/>
      <c r="Q105"/>
      <c r="R105"/>
      <c r="S105"/>
      <c r="T105"/>
      <c r="U105"/>
      <c r="V105"/>
      <c r="W105"/>
      <c r="X105"/>
      <c r="Y105"/>
      <c r="Z105"/>
    </row>
    <row r="106" spans="2:26" s="6" customFormat="1" ht="15.75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s="6" customFormat="1" ht="21" customHeight="1">
      <c r="B107" s="7"/>
      <c r="C107" s="7"/>
      <c r="D107" s="7"/>
      <c r="E107" s="8"/>
      <c r="F107" s="46" t="s">
        <v>104</v>
      </c>
      <c r="G107" s="46"/>
      <c r="H107" s="46"/>
      <c r="I107" s="46"/>
      <c r="J107" s="46"/>
      <c r="K107" s="46"/>
      <c r="L107" s="46"/>
      <c r="M107" s="46" t="s">
        <v>105</v>
      </c>
      <c r="N107" s="46"/>
      <c r="O107" s="46"/>
      <c r="P107" s="46"/>
      <c r="Q107" s="46"/>
      <c r="R107" s="46"/>
      <c r="S107" s="47"/>
      <c r="T107" s="46" t="s">
        <v>106</v>
      </c>
      <c r="U107" s="46"/>
      <c r="V107" s="46"/>
      <c r="W107" s="46"/>
      <c r="X107" s="46"/>
      <c r="Y107" s="46"/>
      <c r="Z107" s="47"/>
    </row>
    <row r="108" spans="2:26" s="6" customFormat="1" ht="18" customHeight="1">
      <c r="B108" s="48" t="s">
        <v>107</v>
      </c>
      <c r="C108" s="48"/>
      <c r="D108" s="48"/>
      <c r="E108" s="9"/>
      <c r="F108" s="41" t="s">
        <v>108</v>
      </c>
      <c r="G108" s="41"/>
      <c r="H108" s="41"/>
      <c r="I108" s="41" t="s">
        <v>109</v>
      </c>
      <c r="J108" s="41"/>
      <c r="K108" s="41"/>
      <c r="L108" s="42" t="s">
        <v>110</v>
      </c>
      <c r="M108" s="41" t="s">
        <v>108</v>
      </c>
      <c r="N108" s="41"/>
      <c r="O108" s="41"/>
      <c r="P108" s="41" t="s">
        <v>109</v>
      </c>
      <c r="Q108" s="41"/>
      <c r="R108" s="41"/>
      <c r="S108" s="38" t="s">
        <v>110</v>
      </c>
      <c r="T108" s="41" t="s">
        <v>108</v>
      </c>
      <c r="U108" s="41"/>
      <c r="V108" s="41"/>
      <c r="W108" s="41" t="s">
        <v>109</v>
      </c>
      <c r="X108" s="41"/>
      <c r="Y108" s="41"/>
      <c r="Z108" s="38" t="s">
        <v>110</v>
      </c>
    </row>
    <row r="109" spans="2:26" s="6" customFormat="1" ht="12" customHeight="1">
      <c r="B109" s="10"/>
      <c r="C109" s="10"/>
      <c r="D109" s="10"/>
      <c r="E109" s="11"/>
      <c r="F109" s="12"/>
      <c r="G109" s="13"/>
      <c r="H109" s="13"/>
      <c r="I109" s="12"/>
      <c r="J109" s="13"/>
      <c r="K109" s="14"/>
      <c r="L109" s="43"/>
      <c r="M109" s="12"/>
      <c r="N109" s="13"/>
      <c r="O109" s="13"/>
      <c r="P109" s="12"/>
      <c r="Q109" s="13"/>
      <c r="R109" s="14"/>
      <c r="S109" s="39"/>
      <c r="T109" s="12"/>
      <c r="U109" s="13"/>
      <c r="V109" s="13"/>
      <c r="W109" s="12"/>
      <c r="X109" s="13"/>
      <c r="Y109" s="14"/>
      <c r="Z109" s="39"/>
    </row>
    <row r="110" spans="2:26" s="6" customFormat="1" ht="7.5" customHeight="1">
      <c r="B110" s="10"/>
      <c r="C110" s="10"/>
      <c r="D110" s="10"/>
      <c r="E110" s="11"/>
      <c r="F110" s="15"/>
      <c r="G110" s="15"/>
      <c r="H110" s="15"/>
      <c r="I110" s="15"/>
      <c r="J110" s="15"/>
      <c r="K110" s="15"/>
      <c r="L110" s="43"/>
      <c r="M110" s="15"/>
      <c r="N110" s="16"/>
      <c r="O110" s="11"/>
      <c r="P110" s="15"/>
      <c r="Q110" s="15"/>
      <c r="R110" s="15"/>
      <c r="S110" s="39"/>
      <c r="T110" s="15"/>
      <c r="U110" s="15"/>
      <c r="V110" s="15"/>
      <c r="W110" s="15"/>
      <c r="X110" s="15"/>
      <c r="Y110" s="15"/>
      <c r="Z110" s="39"/>
    </row>
    <row r="111" spans="2:26" s="6" customFormat="1" ht="12" customHeight="1">
      <c r="B111" s="10"/>
      <c r="C111" s="10"/>
      <c r="D111" s="10"/>
      <c r="E111" s="11"/>
      <c r="F111" s="17" t="s">
        <v>111</v>
      </c>
      <c r="G111" s="17" t="s">
        <v>112</v>
      </c>
      <c r="H111" s="17" t="s">
        <v>113</v>
      </c>
      <c r="I111" s="17" t="s">
        <v>111</v>
      </c>
      <c r="J111" s="17" t="s">
        <v>112</v>
      </c>
      <c r="K111" s="17" t="s">
        <v>113</v>
      </c>
      <c r="L111" s="43"/>
      <c r="M111" s="17" t="s">
        <v>111</v>
      </c>
      <c r="N111" s="18" t="s">
        <v>112</v>
      </c>
      <c r="O111" s="19" t="s">
        <v>113</v>
      </c>
      <c r="P111" s="17" t="s">
        <v>111</v>
      </c>
      <c r="Q111" s="17" t="s">
        <v>112</v>
      </c>
      <c r="R111" s="17" t="s">
        <v>113</v>
      </c>
      <c r="S111" s="39"/>
      <c r="T111" s="17" t="s">
        <v>111</v>
      </c>
      <c r="U111" s="17" t="s">
        <v>112</v>
      </c>
      <c r="V111" s="17" t="s">
        <v>113</v>
      </c>
      <c r="W111" s="17" t="s">
        <v>111</v>
      </c>
      <c r="X111" s="17" t="s">
        <v>112</v>
      </c>
      <c r="Y111" s="17" t="s">
        <v>113</v>
      </c>
      <c r="Z111" s="39"/>
    </row>
    <row r="112" spans="2:26" s="6" customFormat="1" ht="12" customHeight="1">
      <c r="B112" s="13"/>
      <c r="C112" s="13"/>
      <c r="D112" s="13"/>
      <c r="E112" s="14"/>
      <c r="F112" s="20"/>
      <c r="G112" s="20"/>
      <c r="H112" s="20"/>
      <c r="I112" s="20"/>
      <c r="J112" s="20"/>
      <c r="K112" s="20"/>
      <c r="L112" s="44"/>
      <c r="M112" s="20"/>
      <c r="N112" s="12"/>
      <c r="O112" s="14"/>
      <c r="P112" s="20"/>
      <c r="Q112" s="20"/>
      <c r="R112" s="20"/>
      <c r="S112" s="40"/>
      <c r="T112" s="20"/>
      <c r="U112" s="20"/>
      <c r="V112" s="20"/>
      <c r="W112" s="20"/>
      <c r="X112" s="20"/>
      <c r="Y112" s="20"/>
      <c r="Z112" s="40"/>
    </row>
    <row r="113" spans="2:19" s="6" customFormat="1" ht="7.5" customHeight="1">
      <c r="B113" s="10"/>
      <c r="C113" s="10"/>
      <c r="D113" s="10"/>
      <c r="E113" s="11"/>
      <c r="M113" s="7"/>
      <c r="N113" s="7"/>
      <c r="O113" s="7"/>
      <c r="P113" s="7"/>
      <c r="Q113" s="7"/>
      <c r="R113" s="7"/>
      <c r="S113" s="7"/>
    </row>
    <row r="114" spans="2:26" s="6" customFormat="1" ht="12" customHeight="1">
      <c r="B114" s="35"/>
      <c r="C114" s="21" t="s">
        <v>128</v>
      </c>
      <c r="D114" s="31" t="s">
        <v>129</v>
      </c>
      <c r="E114" s="11"/>
      <c r="F114" s="22">
        <v>11618</v>
      </c>
      <c r="G114" s="22">
        <v>6064</v>
      </c>
      <c r="H114" s="22">
        <v>5554</v>
      </c>
      <c r="I114" s="23">
        <f>F114/$F$13*100</f>
        <v>2.7469747338853447</v>
      </c>
      <c r="J114" s="23">
        <f>G114/$F$13*100</f>
        <v>1.4337798920882021</v>
      </c>
      <c r="K114" s="23">
        <f>H114/$F$13*100</f>
        <v>1.3131948417971429</v>
      </c>
      <c r="L114" s="24">
        <f aca="true" t="shared" si="24" ref="L114:L174">G114/H114*100</f>
        <v>109.18257111991359</v>
      </c>
      <c r="M114" s="25">
        <v>215443</v>
      </c>
      <c r="N114" s="25">
        <v>109501</v>
      </c>
      <c r="O114" s="25">
        <v>105942</v>
      </c>
      <c r="P114" s="23">
        <f>M114/$M$13*100</f>
        <v>6.514488669350156</v>
      </c>
      <c r="Q114" s="23">
        <f>N114/$M$13*100</f>
        <v>3.3110522216201574</v>
      </c>
      <c r="R114" s="23">
        <f>O114/$M$13*100</f>
        <v>3.2034364477299992</v>
      </c>
      <c r="S114" s="24">
        <f aca="true" t="shared" si="25" ref="S114:S176">N114/O114*100</f>
        <v>103.35938532404523</v>
      </c>
      <c r="T114" s="26">
        <v>243237</v>
      </c>
      <c r="U114" s="27">
        <v>121049</v>
      </c>
      <c r="V114" s="27">
        <v>122188</v>
      </c>
      <c r="W114" s="23">
        <f>T114/$T$13*100</f>
        <v>7.0983884848500765</v>
      </c>
      <c r="X114" s="23">
        <f>U114/$T$13*100</f>
        <v>3.532574516634463</v>
      </c>
      <c r="Y114" s="23">
        <f>V114/$T$13*100</f>
        <v>3.5658139682156134</v>
      </c>
      <c r="Z114" s="24">
        <f aca="true" t="shared" si="26" ref="Z114:Z176">U114/V114*100</f>
        <v>99.06782990146333</v>
      </c>
    </row>
    <row r="115" spans="2:26" s="6" customFormat="1" ht="7.5" customHeight="1">
      <c r="B115" s="35"/>
      <c r="C115" s="28"/>
      <c r="D115" s="28"/>
      <c r="E115" s="11"/>
      <c r="F115" s="22"/>
      <c r="G115" s="22"/>
      <c r="H115" s="22"/>
      <c r="I115" s="23"/>
      <c r="J115" s="23"/>
      <c r="K115" s="23"/>
      <c r="L115" s="24"/>
      <c r="M115" s="22"/>
      <c r="N115" s="22"/>
      <c r="O115" s="22"/>
      <c r="P115" s="23"/>
      <c r="Q115" s="23"/>
      <c r="R115" s="23"/>
      <c r="S115" s="24"/>
      <c r="T115" s="29"/>
      <c r="U115" s="30"/>
      <c r="V115" s="30"/>
      <c r="W115" s="23"/>
      <c r="X115" s="23"/>
      <c r="Y115" s="23"/>
      <c r="Z115" s="24"/>
    </row>
    <row r="116" spans="2:26" s="6" customFormat="1" ht="12" customHeight="1">
      <c r="B116" s="35"/>
      <c r="C116" s="28" t="s">
        <v>55</v>
      </c>
      <c r="D116" s="28"/>
      <c r="E116" s="11"/>
      <c r="F116" s="22">
        <v>2935</v>
      </c>
      <c r="G116" s="22">
        <v>1551</v>
      </c>
      <c r="H116" s="22">
        <v>1384</v>
      </c>
      <c r="I116" s="23">
        <f aca="true" t="shared" si="27" ref="I116:I178">F116/$F$13*100</f>
        <v>0.6939551423612916</v>
      </c>
      <c r="J116" s="23">
        <f aca="true" t="shared" si="28" ref="J116:J178">G116/$F$13*100</f>
        <v>0.3667204176498683</v>
      </c>
      <c r="K116" s="23">
        <f aca="true" t="shared" si="29" ref="K116:K178">H116/$F$13*100</f>
        <v>0.3272347247114234</v>
      </c>
      <c r="L116" s="24">
        <f t="shared" si="24"/>
        <v>112.0664739884393</v>
      </c>
      <c r="M116" s="25">
        <v>46575</v>
      </c>
      <c r="N116" s="25">
        <v>23358</v>
      </c>
      <c r="O116" s="25">
        <v>23217</v>
      </c>
      <c r="P116" s="23">
        <f aca="true" t="shared" si="30" ref="P116:P178">M116/$M$13*100</f>
        <v>1.4083182548283468</v>
      </c>
      <c r="Q116" s="23">
        <f aca="true" t="shared" si="31" ref="Q116:Q178">N116/$M$13*100</f>
        <v>0.7062908812942679</v>
      </c>
      <c r="R116" s="23">
        <f aca="true" t="shared" si="32" ref="R116:R178">O116/$M$13*100</f>
        <v>0.7020273735340791</v>
      </c>
      <c r="S116" s="24">
        <f t="shared" si="25"/>
        <v>100.6073136064091</v>
      </c>
      <c r="T116" s="26">
        <v>41918</v>
      </c>
      <c r="U116" s="27">
        <v>20944</v>
      </c>
      <c r="V116" s="27">
        <v>20974</v>
      </c>
      <c r="W116" s="23">
        <f aca="true" t="shared" si="33" ref="W116:W178">T116/$T$13*100</f>
        <v>1.223293530622173</v>
      </c>
      <c r="X116" s="23">
        <f aca="true" t="shared" si="34" ref="X116:X178">U116/$T$13*100</f>
        <v>0.6112090201190609</v>
      </c>
      <c r="Y116" s="23">
        <f aca="true" t="shared" si="35" ref="Y116:Y178">V116/$T$13*100</f>
        <v>0.6120845105031123</v>
      </c>
      <c r="Z116" s="24">
        <f t="shared" si="26"/>
        <v>99.85696576714027</v>
      </c>
    </row>
    <row r="117" spans="2:26" s="6" customFormat="1" ht="12" customHeight="1">
      <c r="B117" s="35"/>
      <c r="C117" s="28" t="s">
        <v>56</v>
      </c>
      <c r="D117" s="28"/>
      <c r="E117" s="11"/>
      <c r="F117" s="22">
        <v>2674</v>
      </c>
      <c r="G117" s="22">
        <v>1458</v>
      </c>
      <c r="H117" s="22">
        <v>1216</v>
      </c>
      <c r="I117" s="23">
        <f t="shared" si="27"/>
        <v>0.6322439695652791</v>
      </c>
      <c r="J117" s="23">
        <f t="shared" si="28"/>
        <v>0.34473137906738105</v>
      </c>
      <c r="K117" s="23">
        <f t="shared" si="29"/>
        <v>0.287512590497898</v>
      </c>
      <c r="L117" s="24">
        <f t="shared" si="24"/>
        <v>119.9013157894737</v>
      </c>
      <c r="M117" s="25">
        <v>40598</v>
      </c>
      <c r="N117" s="25">
        <v>20685</v>
      </c>
      <c r="O117" s="25">
        <v>19913</v>
      </c>
      <c r="P117" s="23">
        <f t="shared" si="30"/>
        <v>1.2275878584975035</v>
      </c>
      <c r="Q117" s="23">
        <f t="shared" si="31"/>
        <v>0.625465659712815</v>
      </c>
      <c r="R117" s="23">
        <f t="shared" si="32"/>
        <v>0.6021221987846886</v>
      </c>
      <c r="S117" s="24">
        <f t="shared" si="25"/>
        <v>103.87686435996586</v>
      </c>
      <c r="T117" s="26">
        <v>51086</v>
      </c>
      <c r="U117" s="27">
        <v>25275</v>
      </c>
      <c r="V117" s="27">
        <v>25811</v>
      </c>
      <c r="W117" s="23">
        <f t="shared" si="33"/>
        <v>1.4908433919882706</v>
      </c>
      <c r="X117" s="23">
        <f t="shared" si="34"/>
        <v>0.7376006485632765</v>
      </c>
      <c r="Y117" s="23">
        <f t="shared" si="35"/>
        <v>0.7532427434249943</v>
      </c>
      <c r="Z117" s="24">
        <f t="shared" si="26"/>
        <v>97.9233660067413</v>
      </c>
    </row>
    <row r="118" spans="2:26" s="6" customFormat="1" ht="12" customHeight="1">
      <c r="B118" s="35"/>
      <c r="C118" s="28" t="s">
        <v>57</v>
      </c>
      <c r="D118" s="28"/>
      <c r="E118" s="11"/>
      <c r="F118" s="22">
        <v>2099</v>
      </c>
      <c r="G118" s="22">
        <v>1093</v>
      </c>
      <c r="H118" s="22">
        <v>1006</v>
      </c>
      <c r="I118" s="23">
        <f t="shared" si="27"/>
        <v>0.49629023639398684</v>
      </c>
      <c r="J118" s="23">
        <f t="shared" si="28"/>
        <v>0.2584303136629955</v>
      </c>
      <c r="K118" s="23">
        <f t="shared" si="29"/>
        <v>0.2378599227309913</v>
      </c>
      <c r="L118" s="24">
        <f t="shared" si="24"/>
        <v>108.64811133200796</v>
      </c>
      <c r="M118" s="25">
        <v>42067</v>
      </c>
      <c r="N118" s="25">
        <v>21580</v>
      </c>
      <c r="O118" s="25">
        <v>20487</v>
      </c>
      <c r="P118" s="23">
        <f t="shared" si="30"/>
        <v>1.27200695707706</v>
      </c>
      <c r="Q118" s="23">
        <f t="shared" si="31"/>
        <v>0.652528350814723</v>
      </c>
      <c r="R118" s="23">
        <f t="shared" si="32"/>
        <v>0.619478606262337</v>
      </c>
      <c r="S118" s="24">
        <f t="shared" si="25"/>
        <v>105.3350905452238</v>
      </c>
      <c r="T118" s="26">
        <v>50086</v>
      </c>
      <c r="U118" s="27">
        <v>24897</v>
      </c>
      <c r="V118" s="27">
        <v>25189</v>
      </c>
      <c r="W118" s="23">
        <f t="shared" si="33"/>
        <v>1.4616603791865586</v>
      </c>
      <c r="X118" s="23">
        <f t="shared" si="34"/>
        <v>0.7265694697242293</v>
      </c>
      <c r="Y118" s="23">
        <f t="shared" si="35"/>
        <v>0.7350909094623292</v>
      </c>
      <c r="Z118" s="24">
        <f t="shared" si="26"/>
        <v>98.84076382547937</v>
      </c>
    </row>
    <row r="119" spans="2:26" s="6" customFormat="1" ht="12" customHeight="1">
      <c r="B119" s="35"/>
      <c r="C119" s="28" t="s">
        <v>58</v>
      </c>
      <c r="D119" s="28"/>
      <c r="E119" s="11"/>
      <c r="F119" s="22">
        <v>2054</v>
      </c>
      <c r="G119" s="22">
        <v>1038</v>
      </c>
      <c r="H119" s="22">
        <v>1016</v>
      </c>
      <c r="I119" s="23">
        <f t="shared" si="27"/>
        <v>0.48565037901536395</v>
      </c>
      <c r="J119" s="23">
        <f t="shared" si="28"/>
        <v>0.24542604353356756</v>
      </c>
      <c r="K119" s="23">
        <f t="shared" si="29"/>
        <v>0.24022433548179636</v>
      </c>
      <c r="L119" s="24">
        <f t="shared" si="24"/>
        <v>102.16535433070865</v>
      </c>
      <c r="M119" s="25">
        <v>42859</v>
      </c>
      <c r="N119" s="25">
        <v>21862</v>
      </c>
      <c r="O119" s="25">
        <v>20997</v>
      </c>
      <c r="P119" s="23">
        <f t="shared" si="30"/>
        <v>1.2959551708789718</v>
      </c>
      <c r="Q119" s="23">
        <f t="shared" si="31"/>
        <v>0.6610553663351009</v>
      </c>
      <c r="R119" s="23">
        <f t="shared" si="32"/>
        <v>0.6348998045438712</v>
      </c>
      <c r="S119" s="24">
        <f t="shared" si="25"/>
        <v>104.11963613849598</v>
      </c>
      <c r="T119" s="26">
        <v>51430</v>
      </c>
      <c r="U119" s="27">
        <v>25612</v>
      </c>
      <c r="V119" s="27">
        <v>25818</v>
      </c>
      <c r="W119" s="23">
        <f t="shared" si="33"/>
        <v>1.5008823483920597</v>
      </c>
      <c r="X119" s="23">
        <f t="shared" si="34"/>
        <v>0.7474353238774535</v>
      </c>
      <c r="Y119" s="23">
        <f t="shared" si="35"/>
        <v>0.7534470245146062</v>
      </c>
      <c r="Z119" s="24">
        <f t="shared" si="26"/>
        <v>99.20210705709195</v>
      </c>
    </row>
    <row r="120" spans="2:26" s="6" customFormat="1" ht="12" customHeight="1">
      <c r="B120" s="35"/>
      <c r="C120" s="28" t="s">
        <v>59</v>
      </c>
      <c r="D120" s="28"/>
      <c r="E120" s="11"/>
      <c r="F120" s="22">
        <v>1856</v>
      </c>
      <c r="G120" s="22">
        <v>924</v>
      </c>
      <c r="H120" s="22">
        <v>932</v>
      </c>
      <c r="I120" s="23">
        <f t="shared" si="27"/>
        <v>0.4388350065494233</v>
      </c>
      <c r="J120" s="23">
        <f t="shared" si="28"/>
        <v>0.2184717381743896</v>
      </c>
      <c r="K120" s="23">
        <f t="shared" si="29"/>
        <v>0.22036326837503367</v>
      </c>
      <c r="L120" s="24">
        <f t="shared" si="24"/>
        <v>99.14163090128756</v>
      </c>
      <c r="M120" s="25">
        <v>43344</v>
      </c>
      <c r="N120" s="25">
        <v>22016</v>
      </c>
      <c r="O120" s="25">
        <v>21328</v>
      </c>
      <c r="P120" s="23">
        <f t="shared" si="30"/>
        <v>1.3106204280682743</v>
      </c>
      <c r="Q120" s="23">
        <f t="shared" si="31"/>
        <v>0.6657119634632505</v>
      </c>
      <c r="R120" s="23">
        <f t="shared" si="32"/>
        <v>0.6449084646050238</v>
      </c>
      <c r="S120" s="24">
        <f t="shared" si="25"/>
        <v>103.2258064516129</v>
      </c>
      <c r="T120" s="26">
        <v>48717</v>
      </c>
      <c r="U120" s="27">
        <v>24321</v>
      </c>
      <c r="V120" s="27">
        <v>24396</v>
      </c>
      <c r="W120" s="23">
        <f t="shared" si="33"/>
        <v>1.4217088346610145</v>
      </c>
      <c r="X120" s="23">
        <f t="shared" si="34"/>
        <v>0.7097600543504431</v>
      </c>
      <c r="Y120" s="23">
        <f t="shared" si="35"/>
        <v>0.7119487803105715</v>
      </c>
      <c r="Z120" s="24">
        <f t="shared" si="26"/>
        <v>99.69257255287752</v>
      </c>
    </row>
    <row r="121" spans="2:26" s="6" customFormat="1" ht="7.5" customHeight="1">
      <c r="B121" s="35"/>
      <c r="C121" s="28"/>
      <c r="D121" s="28"/>
      <c r="E121" s="11"/>
      <c r="F121" s="22"/>
      <c r="G121" s="22"/>
      <c r="H121" s="22"/>
      <c r="I121" s="23"/>
      <c r="J121" s="23"/>
      <c r="K121" s="23"/>
      <c r="L121" s="24"/>
      <c r="M121" s="22"/>
      <c r="N121" s="22"/>
      <c r="O121" s="22"/>
      <c r="P121" s="23"/>
      <c r="Q121" s="23"/>
      <c r="R121" s="23"/>
      <c r="S121" s="24"/>
      <c r="T121" s="29"/>
      <c r="U121" s="30"/>
      <c r="V121" s="30"/>
      <c r="W121" s="23"/>
      <c r="X121" s="23"/>
      <c r="Y121" s="23"/>
      <c r="Z121" s="24"/>
    </row>
    <row r="122" spans="2:26" s="6" customFormat="1" ht="12" customHeight="1">
      <c r="B122" s="35"/>
      <c r="C122" s="21" t="s">
        <v>130</v>
      </c>
      <c r="D122" s="28"/>
      <c r="E122" s="11"/>
      <c r="F122" s="22">
        <v>9131</v>
      </c>
      <c r="G122" s="22">
        <v>4485</v>
      </c>
      <c r="H122" s="22">
        <v>4646</v>
      </c>
      <c r="I122" s="23">
        <f t="shared" si="27"/>
        <v>2.1589452827601208</v>
      </c>
      <c r="J122" s="23">
        <f t="shared" si="28"/>
        <v>1.0604391187360795</v>
      </c>
      <c r="K122" s="23">
        <f t="shared" si="29"/>
        <v>1.0985061640240414</v>
      </c>
      <c r="L122" s="24">
        <f t="shared" si="24"/>
        <v>96.53465346534654</v>
      </c>
      <c r="M122" s="25">
        <v>183766</v>
      </c>
      <c r="N122" s="25">
        <v>92345</v>
      </c>
      <c r="O122" s="25">
        <v>91421</v>
      </c>
      <c r="P122" s="23">
        <f t="shared" si="30"/>
        <v>5.556650830204745</v>
      </c>
      <c r="Q122" s="23">
        <f t="shared" si="31"/>
        <v>2.792295206486821</v>
      </c>
      <c r="R122" s="23">
        <f t="shared" si="32"/>
        <v>2.7643556237179236</v>
      </c>
      <c r="S122" s="24">
        <f t="shared" si="25"/>
        <v>101.01070869931416</v>
      </c>
      <c r="T122" s="26">
        <v>206798</v>
      </c>
      <c r="U122" s="27">
        <v>103674</v>
      </c>
      <c r="V122" s="27">
        <v>103124</v>
      </c>
      <c r="W122" s="23">
        <f t="shared" si="33"/>
        <v>6.0349886813684845</v>
      </c>
      <c r="X122" s="23">
        <f t="shared" si="34"/>
        <v>3.0255196692047135</v>
      </c>
      <c r="Y122" s="23">
        <f t="shared" si="35"/>
        <v>3.0094690121637715</v>
      </c>
      <c r="Z122" s="24">
        <f t="shared" si="26"/>
        <v>100.53333850510064</v>
      </c>
    </row>
    <row r="123" spans="2:26" s="6" customFormat="1" ht="7.5" customHeight="1">
      <c r="B123" s="35"/>
      <c r="C123" s="28"/>
      <c r="D123" s="28"/>
      <c r="E123" s="11"/>
      <c r="F123" s="22"/>
      <c r="G123" s="22"/>
      <c r="H123" s="22"/>
      <c r="I123" s="23"/>
      <c r="J123" s="23"/>
      <c r="K123" s="23"/>
      <c r="L123" s="24"/>
      <c r="M123" s="22"/>
      <c r="N123" s="22"/>
      <c r="O123" s="22"/>
      <c r="P123" s="23"/>
      <c r="Q123" s="23"/>
      <c r="R123" s="23"/>
      <c r="S123" s="24"/>
      <c r="T123" s="29"/>
      <c r="U123" s="30"/>
      <c r="V123" s="30"/>
      <c r="W123" s="23"/>
      <c r="X123" s="23"/>
      <c r="Y123" s="23"/>
      <c r="Z123" s="24"/>
    </row>
    <row r="124" spans="2:26" s="6" customFormat="1" ht="12" customHeight="1">
      <c r="B124" s="35"/>
      <c r="C124" s="28" t="s">
        <v>60</v>
      </c>
      <c r="D124" s="28"/>
      <c r="E124" s="11"/>
      <c r="F124" s="22">
        <v>1911</v>
      </c>
      <c r="G124" s="22">
        <v>955</v>
      </c>
      <c r="H124" s="22">
        <v>956</v>
      </c>
      <c r="I124" s="23">
        <f t="shared" si="27"/>
        <v>0.45183927667885126</v>
      </c>
      <c r="J124" s="23">
        <f t="shared" si="28"/>
        <v>0.22580141770188542</v>
      </c>
      <c r="K124" s="23">
        <f t="shared" si="29"/>
        <v>0.22603785897696588</v>
      </c>
      <c r="L124" s="24">
        <f t="shared" si="24"/>
        <v>99.89539748953975</v>
      </c>
      <c r="M124" s="25">
        <v>40990</v>
      </c>
      <c r="N124" s="25">
        <v>20822</v>
      </c>
      <c r="O124" s="25">
        <v>20168</v>
      </c>
      <c r="P124" s="23">
        <f t="shared" si="30"/>
        <v>1.2394410148237025</v>
      </c>
      <c r="Q124" s="23">
        <f t="shared" si="31"/>
        <v>0.6296082168982466</v>
      </c>
      <c r="R124" s="23">
        <f t="shared" si="32"/>
        <v>0.6098327979254557</v>
      </c>
      <c r="S124" s="24">
        <f t="shared" si="25"/>
        <v>103.2427608092027</v>
      </c>
      <c r="T124" s="26">
        <v>44922</v>
      </c>
      <c r="U124" s="27">
        <v>22319</v>
      </c>
      <c r="V124" s="27">
        <v>22603</v>
      </c>
      <c r="W124" s="23">
        <f t="shared" si="33"/>
        <v>1.3109593010785165</v>
      </c>
      <c r="X124" s="23">
        <f t="shared" si="34"/>
        <v>0.6513356627214152</v>
      </c>
      <c r="Y124" s="23">
        <f t="shared" si="35"/>
        <v>0.6596236383571015</v>
      </c>
      <c r="Z124" s="24">
        <f t="shared" si="26"/>
        <v>98.74352961996196</v>
      </c>
    </row>
    <row r="125" spans="2:26" s="6" customFormat="1" ht="12" customHeight="1">
      <c r="B125" s="35"/>
      <c r="C125" s="28" t="s">
        <v>61</v>
      </c>
      <c r="D125" s="28"/>
      <c r="E125" s="11"/>
      <c r="F125" s="22">
        <v>1733</v>
      </c>
      <c r="G125" s="22">
        <v>845</v>
      </c>
      <c r="H125" s="22">
        <v>888</v>
      </c>
      <c r="I125" s="23">
        <f t="shared" si="27"/>
        <v>0.4097527297145208</v>
      </c>
      <c r="J125" s="23">
        <f t="shared" si="28"/>
        <v>0.19979287744302945</v>
      </c>
      <c r="K125" s="23">
        <f t="shared" si="29"/>
        <v>0.20995985227149133</v>
      </c>
      <c r="L125" s="24">
        <f t="shared" si="24"/>
        <v>95.15765765765765</v>
      </c>
      <c r="M125" s="25">
        <v>37136</v>
      </c>
      <c r="N125" s="25">
        <v>18729</v>
      </c>
      <c r="O125" s="25">
        <v>18407</v>
      </c>
      <c r="P125" s="23">
        <f t="shared" si="30"/>
        <v>1.1229051360452065</v>
      </c>
      <c r="Q125" s="23">
        <f t="shared" si="31"/>
        <v>0.5663208286565777</v>
      </c>
      <c r="R125" s="23">
        <f t="shared" si="32"/>
        <v>0.5565843073886287</v>
      </c>
      <c r="S125" s="24">
        <f t="shared" si="25"/>
        <v>101.74933449231271</v>
      </c>
      <c r="T125" s="26">
        <v>39179</v>
      </c>
      <c r="U125" s="27">
        <v>19806</v>
      </c>
      <c r="V125" s="27">
        <v>19373</v>
      </c>
      <c r="W125" s="23">
        <f t="shared" si="33"/>
        <v>1.1433612585582833</v>
      </c>
      <c r="X125" s="23">
        <f t="shared" si="34"/>
        <v>0.5779987515507123</v>
      </c>
      <c r="Y125" s="23">
        <f t="shared" si="35"/>
        <v>0.565362507007571</v>
      </c>
      <c r="Z125" s="24">
        <f t="shared" si="26"/>
        <v>102.23506942652145</v>
      </c>
    </row>
    <row r="126" spans="2:26" s="6" customFormat="1" ht="12" customHeight="1">
      <c r="B126" s="35"/>
      <c r="C126" s="28" t="s">
        <v>62</v>
      </c>
      <c r="D126" s="28"/>
      <c r="E126" s="11"/>
      <c r="F126" s="22">
        <v>1861</v>
      </c>
      <c r="G126" s="22">
        <v>943</v>
      </c>
      <c r="H126" s="22">
        <v>918</v>
      </c>
      <c r="I126" s="23">
        <f t="shared" si="27"/>
        <v>0.4400172129248259</v>
      </c>
      <c r="J126" s="23">
        <f t="shared" si="28"/>
        <v>0.22296412240091928</v>
      </c>
      <c r="K126" s="23">
        <f t="shared" si="29"/>
        <v>0.2170530905239066</v>
      </c>
      <c r="L126" s="24">
        <f t="shared" si="24"/>
        <v>102.72331154684096</v>
      </c>
      <c r="M126" s="25">
        <v>37090</v>
      </c>
      <c r="N126" s="25">
        <v>18716</v>
      </c>
      <c r="O126" s="25">
        <v>18374</v>
      </c>
      <c r="P126" s="23">
        <f t="shared" si="30"/>
        <v>1.1215142044354995</v>
      </c>
      <c r="Q126" s="23">
        <f t="shared" si="31"/>
        <v>0.5659277392886172</v>
      </c>
      <c r="R126" s="23">
        <f t="shared" si="32"/>
        <v>0.5555864651468824</v>
      </c>
      <c r="S126" s="24">
        <f t="shared" si="25"/>
        <v>101.86132578643736</v>
      </c>
      <c r="T126" s="26">
        <v>40325</v>
      </c>
      <c r="U126" s="27">
        <v>20381</v>
      </c>
      <c r="V126" s="27">
        <v>19944</v>
      </c>
      <c r="W126" s="23">
        <f t="shared" si="33"/>
        <v>1.1768049912290455</v>
      </c>
      <c r="X126" s="23">
        <f t="shared" si="34"/>
        <v>0.5947789839116969</v>
      </c>
      <c r="Y126" s="23">
        <f t="shared" si="35"/>
        <v>0.5820260073173487</v>
      </c>
      <c r="Z126" s="24">
        <f t="shared" si="26"/>
        <v>102.1911351784998</v>
      </c>
    </row>
    <row r="127" spans="2:26" s="6" customFormat="1" ht="12" customHeight="1">
      <c r="B127" s="35"/>
      <c r="C127" s="28" t="s">
        <v>63</v>
      </c>
      <c r="D127" s="28"/>
      <c r="E127" s="11"/>
      <c r="F127" s="22">
        <v>1902</v>
      </c>
      <c r="G127" s="22">
        <v>926</v>
      </c>
      <c r="H127" s="22">
        <v>976</v>
      </c>
      <c r="I127" s="23">
        <f t="shared" si="27"/>
        <v>0.4497113052031267</v>
      </c>
      <c r="J127" s="23">
        <f t="shared" si="28"/>
        <v>0.21894462072455068</v>
      </c>
      <c r="K127" s="23">
        <f t="shared" si="29"/>
        <v>0.23076668447857607</v>
      </c>
      <c r="L127" s="24">
        <f t="shared" si="24"/>
        <v>94.87704918032787</v>
      </c>
      <c r="M127" s="25">
        <v>34808</v>
      </c>
      <c r="N127" s="25">
        <v>17387</v>
      </c>
      <c r="O127" s="25">
        <v>17421</v>
      </c>
      <c r="P127" s="23">
        <f t="shared" si="30"/>
        <v>1.052511901536556</v>
      </c>
      <c r="Q127" s="23">
        <f t="shared" si="31"/>
        <v>0.5257419108255602</v>
      </c>
      <c r="R127" s="23">
        <f t="shared" si="32"/>
        <v>0.526769990710996</v>
      </c>
      <c r="S127" s="24">
        <f t="shared" si="25"/>
        <v>99.80483324723035</v>
      </c>
      <c r="T127" s="26">
        <v>41211</v>
      </c>
      <c r="U127" s="27">
        <v>20652</v>
      </c>
      <c r="V127" s="27">
        <v>20559</v>
      </c>
      <c r="W127" s="23">
        <f t="shared" si="33"/>
        <v>1.2026611405713625</v>
      </c>
      <c r="X127" s="23">
        <f t="shared" si="34"/>
        <v>0.6026875803809609</v>
      </c>
      <c r="Y127" s="23">
        <f t="shared" si="35"/>
        <v>0.5999735601904016</v>
      </c>
      <c r="Z127" s="24">
        <f t="shared" si="26"/>
        <v>100.45235663213192</v>
      </c>
    </row>
    <row r="128" spans="2:26" s="6" customFormat="1" ht="12" customHeight="1">
      <c r="B128" s="35"/>
      <c r="C128" s="28" t="s">
        <v>64</v>
      </c>
      <c r="D128" s="28"/>
      <c r="E128" s="11"/>
      <c r="F128" s="22">
        <v>1724</v>
      </c>
      <c r="G128" s="22">
        <v>816</v>
      </c>
      <c r="H128" s="22">
        <v>908</v>
      </c>
      <c r="I128" s="23">
        <f t="shared" si="27"/>
        <v>0.40762475823879624</v>
      </c>
      <c r="J128" s="23">
        <f t="shared" si="28"/>
        <v>0.19293608046569474</v>
      </c>
      <c r="K128" s="23">
        <f t="shared" si="29"/>
        <v>0.21468867777310147</v>
      </c>
      <c r="L128" s="24">
        <f t="shared" si="24"/>
        <v>89.86784140969164</v>
      </c>
      <c r="M128" s="25">
        <v>33742</v>
      </c>
      <c r="N128" s="25">
        <v>16691</v>
      </c>
      <c r="O128" s="25">
        <v>17051</v>
      </c>
      <c r="P128" s="23">
        <f t="shared" si="30"/>
        <v>1.0202785733637805</v>
      </c>
      <c r="Q128" s="23">
        <f t="shared" si="31"/>
        <v>0.5046965108178194</v>
      </c>
      <c r="R128" s="23">
        <f t="shared" si="32"/>
        <v>0.5155820625459612</v>
      </c>
      <c r="S128" s="24">
        <f t="shared" si="25"/>
        <v>97.88868688053486</v>
      </c>
      <c r="T128" s="26">
        <v>41161</v>
      </c>
      <c r="U128" s="27">
        <v>20516</v>
      </c>
      <c r="V128" s="27">
        <v>20645</v>
      </c>
      <c r="W128" s="23">
        <f t="shared" si="33"/>
        <v>1.201201989931277</v>
      </c>
      <c r="X128" s="23">
        <f t="shared" si="34"/>
        <v>0.598718690639928</v>
      </c>
      <c r="Y128" s="23">
        <f t="shared" si="35"/>
        <v>0.6024832992913489</v>
      </c>
      <c r="Z128" s="24">
        <f t="shared" si="26"/>
        <v>99.37515136837007</v>
      </c>
    </row>
    <row r="129" spans="2:26" s="6" customFormat="1" ht="7.5" customHeight="1">
      <c r="B129" s="35"/>
      <c r="C129" s="28"/>
      <c r="D129" s="28"/>
      <c r="E129" s="11"/>
      <c r="F129" s="22"/>
      <c r="G129" s="22"/>
      <c r="H129" s="22"/>
      <c r="I129" s="23"/>
      <c r="J129" s="23"/>
      <c r="K129" s="23"/>
      <c r="L129" s="24"/>
      <c r="M129" s="22"/>
      <c r="N129" s="22"/>
      <c r="O129" s="22"/>
      <c r="P129" s="23"/>
      <c r="Q129" s="23"/>
      <c r="R129" s="23"/>
      <c r="S129" s="24"/>
      <c r="T129" s="29"/>
      <c r="U129" s="30"/>
      <c r="V129" s="30"/>
      <c r="W129" s="23"/>
      <c r="X129" s="23"/>
      <c r="Y129" s="23"/>
      <c r="Z129" s="24"/>
    </row>
    <row r="130" spans="2:26" s="6" customFormat="1" ht="12" customHeight="1">
      <c r="B130" s="35"/>
      <c r="C130" s="21" t="s">
        <v>131</v>
      </c>
      <c r="D130" s="28"/>
      <c r="E130" s="11"/>
      <c r="F130" s="22">
        <v>6321</v>
      </c>
      <c r="G130" s="22">
        <v>2785</v>
      </c>
      <c r="H130" s="22">
        <v>3536</v>
      </c>
      <c r="I130" s="23">
        <f t="shared" si="27"/>
        <v>1.4945452997838928</v>
      </c>
      <c r="J130" s="23">
        <f t="shared" si="28"/>
        <v>0.6584889510992155</v>
      </c>
      <c r="K130" s="23">
        <f t="shared" si="29"/>
        <v>0.8360563486846773</v>
      </c>
      <c r="L130" s="24">
        <f t="shared" si="24"/>
        <v>78.76131221719457</v>
      </c>
      <c r="M130" s="25">
        <v>140088</v>
      </c>
      <c r="N130" s="25">
        <v>69006</v>
      </c>
      <c r="O130" s="25">
        <v>71082</v>
      </c>
      <c r="P130" s="23">
        <f t="shared" si="30"/>
        <v>4.2359310291442505</v>
      </c>
      <c r="Q130" s="23">
        <f t="shared" si="31"/>
        <v>2.0865788404226495</v>
      </c>
      <c r="R130" s="23">
        <f t="shared" si="32"/>
        <v>2.1493521887216005</v>
      </c>
      <c r="S130" s="24">
        <f t="shared" si="25"/>
        <v>97.07942939140712</v>
      </c>
      <c r="T130" s="26">
        <v>173238</v>
      </c>
      <c r="U130" s="27">
        <v>85105</v>
      </c>
      <c r="V130" s="27">
        <v>88133</v>
      </c>
      <c r="W130" s="23">
        <f t="shared" si="33"/>
        <v>5.055606771743022</v>
      </c>
      <c r="X130" s="23">
        <f t="shared" si="34"/>
        <v>2.483620304489719</v>
      </c>
      <c r="Y130" s="23">
        <f t="shared" si="35"/>
        <v>2.5719864672533035</v>
      </c>
      <c r="Z130" s="24">
        <f t="shared" si="26"/>
        <v>96.56428352603452</v>
      </c>
    </row>
    <row r="131" spans="2:26" s="6" customFormat="1" ht="7.5" customHeight="1">
      <c r="B131" s="35"/>
      <c r="C131" s="28"/>
      <c r="D131" s="28"/>
      <c r="E131" s="11"/>
      <c r="F131" s="22"/>
      <c r="G131" s="22"/>
      <c r="H131" s="22"/>
      <c r="I131" s="23"/>
      <c r="J131" s="23"/>
      <c r="K131" s="23"/>
      <c r="L131" s="24"/>
      <c r="M131" s="22"/>
      <c r="N131" s="22"/>
      <c r="O131" s="22"/>
      <c r="P131" s="23"/>
      <c r="Q131" s="23"/>
      <c r="R131" s="23"/>
      <c r="S131" s="24"/>
      <c r="T131" s="29"/>
      <c r="U131" s="30"/>
      <c r="V131" s="30"/>
      <c r="W131" s="23"/>
      <c r="X131" s="23"/>
      <c r="Y131" s="23"/>
      <c r="Z131" s="24"/>
    </row>
    <row r="132" spans="2:26" s="6" customFormat="1" ht="12" customHeight="1">
      <c r="B132" s="35"/>
      <c r="C132" s="28" t="s">
        <v>65</v>
      </c>
      <c r="D132" s="28"/>
      <c r="E132" s="11"/>
      <c r="F132" s="22">
        <v>1610</v>
      </c>
      <c r="G132" s="22">
        <v>743</v>
      </c>
      <c r="H132" s="22">
        <v>867</v>
      </c>
      <c r="I132" s="23">
        <f t="shared" si="27"/>
        <v>0.38067045287961826</v>
      </c>
      <c r="J132" s="23">
        <f t="shared" si="28"/>
        <v>0.17567586738481764</v>
      </c>
      <c r="K132" s="23">
        <f t="shared" si="29"/>
        <v>0.20499458549480065</v>
      </c>
      <c r="L132" s="24">
        <f t="shared" si="24"/>
        <v>85.69780853517878</v>
      </c>
      <c r="M132" s="25">
        <v>31034</v>
      </c>
      <c r="N132" s="25">
        <v>15362</v>
      </c>
      <c r="O132" s="25">
        <v>15672</v>
      </c>
      <c r="P132" s="23">
        <f t="shared" si="30"/>
        <v>0.9383950342532027</v>
      </c>
      <c r="Q132" s="23">
        <f t="shared" si="31"/>
        <v>0.46451068235476256</v>
      </c>
      <c r="R132" s="23">
        <f t="shared" si="32"/>
        <v>0.4738843518984402</v>
      </c>
      <c r="S132" s="24">
        <f t="shared" si="25"/>
        <v>98.02194997447677</v>
      </c>
      <c r="T132" s="26">
        <v>39169</v>
      </c>
      <c r="U132" s="27">
        <v>19564</v>
      </c>
      <c r="V132" s="27">
        <v>19605</v>
      </c>
      <c r="W132" s="23">
        <f t="shared" si="33"/>
        <v>1.143069428430266</v>
      </c>
      <c r="X132" s="23">
        <f t="shared" si="34"/>
        <v>0.570936462452698</v>
      </c>
      <c r="Y132" s="23">
        <f t="shared" si="35"/>
        <v>0.5721329659775681</v>
      </c>
      <c r="Z132" s="24">
        <f t="shared" si="26"/>
        <v>99.79086967610303</v>
      </c>
    </row>
    <row r="133" spans="2:26" s="6" customFormat="1" ht="12" customHeight="1">
      <c r="B133" s="35"/>
      <c r="C133" s="28" t="s">
        <v>66</v>
      </c>
      <c r="D133" s="28"/>
      <c r="E133" s="11"/>
      <c r="F133" s="22">
        <v>1448</v>
      </c>
      <c r="G133" s="22">
        <v>653</v>
      </c>
      <c r="H133" s="22">
        <v>795</v>
      </c>
      <c r="I133" s="23">
        <f t="shared" si="27"/>
        <v>0.342366966316576</v>
      </c>
      <c r="J133" s="23">
        <f t="shared" si="28"/>
        <v>0.1543961526275719</v>
      </c>
      <c r="K133" s="23">
        <f t="shared" si="29"/>
        <v>0.18797081368900406</v>
      </c>
      <c r="L133" s="24">
        <f t="shared" si="24"/>
        <v>82.13836477987422</v>
      </c>
      <c r="M133" s="25">
        <v>29560</v>
      </c>
      <c r="N133" s="25">
        <v>14711</v>
      </c>
      <c r="O133" s="25">
        <v>14849</v>
      </c>
      <c r="P133" s="23">
        <f t="shared" si="30"/>
        <v>0.8938247474551998</v>
      </c>
      <c r="Q133" s="23">
        <f t="shared" si="31"/>
        <v>0.44482597631303944</v>
      </c>
      <c r="R133" s="23">
        <f t="shared" si="32"/>
        <v>0.44899877114216047</v>
      </c>
      <c r="S133" s="24">
        <f t="shared" si="25"/>
        <v>99.07064448784429</v>
      </c>
      <c r="T133" s="26">
        <v>34969</v>
      </c>
      <c r="U133" s="27">
        <v>17297</v>
      </c>
      <c r="V133" s="27">
        <v>17672</v>
      </c>
      <c r="W133" s="23">
        <f t="shared" si="33"/>
        <v>1.020500774663075</v>
      </c>
      <c r="X133" s="23">
        <f t="shared" si="34"/>
        <v>0.5047785724312164</v>
      </c>
      <c r="Y133" s="23">
        <f t="shared" si="35"/>
        <v>0.5157222022318585</v>
      </c>
      <c r="Z133" s="24">
        <f t="shared" si="26"/>
        <v>97.87799909461295</v>
      </c>
    </row>
    <row r="134" spans="2:26" s="6" customFormat="1" ht="12" customHeight="1">
      <c r="B134" s="35"/>
      <c r="C134" s="28" t="s">
        <v>67</v>
      </c>
      <c r="D134" s="28"/>
      <c r="E134" s="11"/>
      <c r="F134" s="22">
        <v>1148</v>
      </c>
      <c r="G134" s="22">
        <v>502</v>
      </c>
      <c r="H134" s="22">
        <v>646</v>
      </c>
      <c r="I134" s="23">
        <f t="shared" si="27"/>
        <v>0.27143458379242347</v>
      </c>
      <c r="J134" s="23">
        <f t="shared" si="28"/>
        <v>0.11869352009041514</v>
      </c>
      <c r="K134" s="23">
        <f t="shared" si="29"/>
        <v>0.15274106370200832</v>
      </c>
      <c r="L134" s="24">
        <f t="shared" si="24"/>
        <v>77.70897832817337</v>
      </c>
      <c r="M134" s="25">
        <v>28105</v>
      </c>
      <c r="N134" s="25">
        <v>13997</v>
      </c>
      <c r="O134" s="25">
        <v>14108</v>
      </c>
      <c r="P134" s="23">
        <f t="shared" si="30"/>
        <v>0.8498289758872934</v>
      </c>
      <c r="Q134" s="23">
        <f t="shared" si="31"/>
        <v>0.42323629871889146</v>
      </c>
      <c r="R134" s="23">
        <f t="shared" si="32"/>
        <v>0.42659267716840193</v>
      </c>
      <c r="S134" s="24">
        <f t="shared" si="25"/>
        <v>99.21321236178055</v>
      </c>
      <c r="T134" s="26">
        <v>35120</v>
      </c>
      <c r="U134" s="27">
        <v>17245</v>
      </c>
      <c r="V134" s="27">
        <v>17875</v>
      </c>
      <c r="W134" s="23">
        <f t="shared" si="33"/>
        <v>1.0249074095961332</v>
      </c>
      <c r="X134" s="23">
        <f t="shared" si="34"/>
        <v>0.5032610557655274</v>
      </c>
      <c r="Y134" s="23">
        <f t="shared" si="35"/>
        <v>0.5216463538306061</v>
      </c>
      <c r="Z134" s="24">
        <f t="shared" si="26"/>
        <v>96.47552447552448</v>
      </c>
    </row>
    <row r="135" spans="2:26" s="6" customFormat="1" ht="12" customHeight="1">
      <c r="B135" s="35"/>
      <c r="C135" s="28" t="s">
        <v>68</v>
      </c>
      <c r="D135" s="28"/>
      <c r="E135" s="11"/>
      <c r="F135" s="22">
        <v>1204</v>
      </c>
      <c r="G135" s="22">
        <v>512</v>
      </c>
      <c r="H135" s="22">
        <v>692</v>
      </c>
      <c r="I135" s="23">
        <f t="shared" si="27"/>
        <v>0.28467529519693197</v>
      </c>
      <c r="J135" s="23">
        <f t="shared" si="28"/>
        <v>0.12105793284122023</v>
      </c>
      <c r="K135" s="23">
        <f t="shared" si="29"/>
        <v>0.1636173623557117</v>
      </c>
      <c r="L135" s="24">
        <f t="shared" si="24"/>
        <v>73.98843930635837</v>
      </c>
      <c r="M135" s="25">
        <v>26425</v>
      </c>
      <c r="N135" s="25">
        <v>13050</v>
      </c>
      <c r="O135" s="25">
        <v>13375</v>
      </c>
      <c r="P135" s="23">
        <f t="shared" si="30"/>
        <v>0.7990297344892983</v>
      </c>
      <c r="Q135" s="23">
        <f t="shared" si="31"/>
        <v>0.3946012501451407</v>
      </c>
      <c r="R135" s="23">
        <f t="shared" si="32"/>
        <v>0.40442848434415757</v>
      </c>
      <c r="S135" s="24">
        <f t="shared" si="25"/>
        <v>97.57009345794393</v>
      </c>
      <c r="T135" s="26">
        <v>32679</v>
      </c>
      <c r="U135" s="27">
        <v>15990</v>
      </c>
      <c r="V135" s="27">
        <v>16689</v>
      </c>
      <c r="W135" s="23">
        <f t="shared" si="33"/>
        <v>0.9536716753471538</v>
      </c>
      <c r="X135" s="23">
        <f t="shared" si="34"/>
        <v>0.4666363746993785</v>
      </c>
      <c r="Y135" s="23">
        <f t="shared" si="35"/>
        <v>0.48703530064777534</v>
      </c>
      <c r="Z135" s="24">
        <f t="shared" si="26"/>
        <v>95.8116124393313</v>
      </c>
    </row>
    <row r="136" spans="2:26" s="6" customFormat="1" ht="12" customHeight="1">
      <c r="B136" s="35"/>
      <c r="C136" s="28" t="s">
        <v>69</v>
      </c>
      <c r="D136" s="28"/>
      <c r="E136" s="11"/>
      <c r="F136" s="22">
        <v>911</v>
      </c>
      <c r="G136" s="22">
        <v>375</v>
      </c>
      <c r="H136" s="22">
        <v>536</v>
      </c>
      <c r="I136" s="23">
        <f t="shared" si="27"/>
        <v>0.21539800159834302</v>
      </c>
      <c r="J136" s="23">
        <f t="shared" si="28"/>
        <v>0.08866547815519059</v>
      </c>
      <c r="K136" s="23">
        <f t="shared" si="29"/>
        <v>0.12673252344315242</v>
      </c>
      <c r="L136" s="24">
        <f t="shared" si="24"/>
        <v>69.96268656716418</v>
      </c>
      <c r="M136" s="25">
        <v>24964</v>
      </c>
      <c r="N136" s="25">
        <v>11886</v>
      </c>
      <c r="O136" s="25">
        <v>13078</v>
      </c>
      <c r="P136" s="23">
        <f t="shared" si="30"/>
        <v>0.7548525370592561</v>
      </c>
      <c r="Q136" s="23">
        <f t="shared" si="31"/>
        <v>0.35940463289081553</v>
      </c>
      <c r="R136" s="23">
        <f t="shared" si="32"/>
        <v>0.3954479041684406</v>
      </c>
      <c r="S136" s="24">
        <f t="shared" si="25"/>
        <v>90.88545649181832</v>
      </c>
      <c r="T136" s="26">
        <v>31301</v>
      </c>
      <c r="U136" s="27">
        <v>15009</v>
      </c>
      <c r="V136" s="27">
        <v>16292</v>
      </c>
      <c r="W136" s="23">
        <f t="shared" si="33"/>
        <v>0.9134574837063943</v>
      </c>
      <c r="X136" s="23">
        <f t="shared" si="34"/>
        <v>0.43800783914089875</v>
      </c>
      <c r="Y136" s="23">
        <f t="shared" si="35"/>
        <v>0.4754496445654956</v>
      </c>
      <c r="Z136" s="24">
        <f t="shared" si="26"/>
        <v>92.12496931009085</v>
      </c>
    </row>
    <row r="137" spans="2:26" s="6" customFormat="1" ht="7.5" customHeight="1">
      <c r="B137" s="35"/>
      <c r="C137" s="28"/>
      <c r="D137" s="28"/>
      <c r="E137" s="11"/>
      <c r="F137" s="22"/>
      <c r="G137" s="22"/>
      <c r="H137" s="22"/>
      <c r="I137" s="23"/>
      <c r="J137" s="23"/>
      <c r="K137" s="23"/>
      <c r="L137" s="24"/>
      <c r="M137" s="22"/>
      <c r="N137" s="22"/>
      <c r="O137" s="22"/>
      <c r="P137" s="23"/>
      <c r="Q137" s="23"/>
      <c r="R137" s="23"/>
      <c r="S137" s="24"/>
      <c r="T137" s="29"/>
      <c r="U137" s="30"/>
      <c r="V137" s="30"/>
      <c r="W137" s="23"/>
      <c r="X137" s="23"/>
      <c r="Y137" s="23"/>
      <c r="Z137" s="24"/>
    </row>
    <row r="138" spans="2:26" s="6" customFormat="1" ht="12" customHeight="1">
      <c r="B138" s="35"/>
      <c r="C138" s="21" t="s">
        <v>132</v>
      </c>
      <c r="D138" s="28"/>
      <c r="E138" s="11"/>
      <c r="F138" s="22">
        <v>3722</v>
      </c>
      <c r="G138" s="22">
        <v>1510</v>
      </c>
      <c r="H138" s="22">
        <v>2212</v>
      </c>
      <c r="I138" s="23">
        <f t="shared" si="27"/>
        <v>0.8800344258496517</v>
      </c>
      <c r="J138" s="23">
        <f t="shared" si="28"/>
        <v>0.3570263253715675</v>
      </c>
      <c r="K138" s="23">
        <f t="shared" si="29"/>
        <v>0.5230081004780842</v>
      </c>
      <c r="L138" s="24">
        <f t="shared" si="24"/>
        <v>68.26401446654612</v>
      </c>
      <c r="M138" s="25">
        <v>93477</v>
      </c>
      <c r="N138" s="25">
        <v>41135</v>
      </c>
      <c r="O138" s="25">
        <v>52342</v>
      </c>
      <c r="P138" s="23">
        <f t="shared" si="30"/>
        <v>2.8265242191430895</v>
      </c>
      <c r="Q138" s="23">
        <f t="shared" si="31"/>
        <v>1.2438254731586484</v>
      </c>
      <c r="R138" s="23">
        <f t="shared" si="32"/>
        <v>1.582698745984441</v>
      </c>
      <c r="S138" s="24">
        <f t="shared" si="25"/>
        <v>78.58889610637729</v>
      </c>
      <c r="T138" s="26">
        <v>128977</v>
      </c>
      <c r="U138" s="27">
        <v>61505</v>
      </c>
      <c r="V138" s="27">
        <v>67472</v>
      </c>
      <c r="W138" s="23">
        <f t="shared" si="33"/>
        <v>3.763937442126438</v>
      </c>
      <c r="X138" s="23">
        <f t="shared" si="34"/>
        <v>1.7949012023693103</v>
      </c>
      <c r="Y138" s="23">
        <f t="shared" si="35"/>
        <v>1.9690362397571275</v>
      </c>
      <c r="Z138" s="24">
        <f t="shared" si="26"/>
        <v>91.15633151529524</v>
      </c>
    </row>
    <row r="139" spans="2:26" s="6" customFormat="1" ht="7.5" customHeight="1">
      <c r="B139" s="35"/>
      <c r="C139" s="28"/>
      <c r="D139" s="28"/>
      <c r="E139" s="11"/>
      <c r="F139" s="22"/>
      <c r="G139" s="22"/>
      <c r="H139" s="22"/>
      <c r="I139" s="23"/>
      <c r="J139" s="23"/>
      <c r="K139" s="23"/>
      <c r="L139" s="24"/>
      <c r="M139" s="22"/>
      <c r="N139" s="22"/>
      <c r="O139" s="22"/>
      <c r="P139" s="23"/>
      <c r="Q139" s="23"/>
      <c r="R139" s="23"/>
      <c r="S139" s="24"/>
      <c r="T139" s="29"/>
      <c r="U139" s="30"/>
      <c r="V139" s="30"/>
      <c r="W139" s="23"/>
      <c r="X139" s="23"/>
      <c r="Y139" s="23"/>
      <c r="Z139" s="24"/>
    </row>
    <row r="140" spans="2:26" s="6" customFormat="1" ht="12" customHeight="1">
      <c r="B140" s="35"/>
      <c r="C140" s="28" t="s">
        <v>70</v>
      </c>
      <c r="D140" s="28"/>
      <c r="E140" s="11"/>
      <c r="F140" s="22">
        <v>861</v>
      </c>
      <c r="G140" s="22">
        <v>359</v>
      </c>
      <c r="H140" s="22">
        <v>502</v>
      </c>
      <c r="I140" s="23">
        <f t="shared" si="27"/>
        <v>0.2035759378443176</v>
      </c>
      <c r="J140" s="23">
        <f t="shared" si="28"/>
        <v>0.08488241775390246</v>
      </c>
      <c r="K140" s="23">
        <f t="shared" si="29"/>
        <v>0.11869352009041514</v>
      </c>
      <c r="L140" s="24">
        <f t="shared" si="24"/>
        <v>71.51394422310757</v>
      </c>
      <c r="M140" s="25">
        <v>23231</v>
      </c>
      <c r="N140" s="25">
        <v>10976</v>
      </c>
      <c r="O140" s="25">
        <v>12255</v>
      </c>
      <c r="P140" s="23">
        <f t="shared" si="30"/>
        <v>0.702450700545729</v>
      </c>
      <c r="Q140" s="23">
        <f t="shared" si="31"/>
        <v>0.33188837713356817</v>
      </c>
      <c r="R140" s="23">
        <f t="shared" si="32"/>
        <v>0.3705623234121609</v>
      </c>
      <c r="S140" s="24">
        <f t="shared" si="25"/>
        <v>89.56344349245205</v>
      </c>
      <c r="T140" s="26">
        <v>28894</v>
      </c>
      <c r="U140" s="27">
        <v>13853</v>
      </c>
      <c r="V140" s="27">
        <v>15041</v>
      </c>
      <c r="W140" s="23">
        <f t="shared" si="33"/>
        <v>0.8432139718926731</v>
      </c>
      <c r="X140" s="23">
        <f t="shared" si="34"/>
        <v>0.4042722763421195</v>
      </c>
      <c r="Y140" s="23">
        <f t="shared" si="35"/>
        <v>0.4389416955505536</v>
      </c>
      <c r="Z140" s="24">
        <f t="shared" si="26"/>
        <v>92.10158899009375</v>
      </c>
    </row>
    <row r="141" spans="2:26" s="6" customFormat="1" ht="12" customHeight="1">
      <c r="B141" s="35"/>
      <c r="C141" s="28" t="s">
        <v>71</v>
      </c>
      <c r="D141" s="28"/>
      <c r="E141" s="11"/>
      <c r="F141" s="22">
        <v>978</v>
      </c>
      <c r="G141" s="22">
        <v>387</v>
      </c>
      <c r="H141" s="22">
        <v>591</v>
      </c>
      <c r="I141" s="23">
        <f t="shared" si="27"/>
        <v>0.23123956702873708</v>
      </c>
      <c r="J141" s="23">
        <f t="shared" si="28"/>
        <v>0.09150277345615669</v>
      </c>
      <c r="K141" s="23">
        <f t="shared" si="29"/>
        <v>0.13973679357258037</v>
      </c>
      <c r="L141" s="24">
        <f t="shared" si="24"/>
        <v>65.48223350253807</v>
      </c>
      <c r="M141" s="25">
        <v>19523</v>
      </c>
      <c r="N141" s="25">
        <v>8913</v>
      </c>
      <c r="O141" s="25">
        <v>10610</v>
      </c>
      <c r="P141" s="23">
        <f t="shared" si="30"/>
        <v>0.5903295177458684</v>
      </c>
      <c r="Q141" s="23">
        <f t="shared" si="31"/>
        <v>0.2695081182025777</v>
      </c>
      <c r="R141" s="23">
        <f t="shared" si="32"/>
        <v>0.32082139954329064</v>
      </c>
      <c r="S141" s="24">
        <f t="shared" si="25"/>
        <v>84.00565504241283</v>
      </c>
      <c r="T141" s="26">
        <v>27172</v>
      </c>
      <c r="U141" s="27">
        <v>13119</v>
      </c>
      <c r="V141" s="27">
        <v>14053</v>
      </c>
      <c r="W141" s="23">
        <f t="shared" si="33"/>
        <v>0.7929608238481246</v>
      </c>
      <c r="X141" s="23">
        <f t="shared" si="34"/>
        <v>0.38285194494566266</v>
      </c>
      <c r="Y141" s="23">
        <f t="shared" si="35"/>
        <v>0.41010887890246195</v>
      </c>
      <c r="Z141" s="24">
        <f t="shared" si="26"/>
        <v>93.35373229915321</v>
      </c>
    </row>
    <row r="142" spans="2:26" s="6" customFormat="1" ht="12" customHeight="1">
      <c r="B142" s="35"/>
      <c r="C142" s="28" t="s">
        <v>72</v>
      </c>
      <c r="D142" s="28"/>
      <c r="E142" s="11"/>
      <c r="F142" s="22">
        <v>807</v>
      </c>
      <c r="G142" s="22">
        <v>315</v>
      </c>
      <c r="H142" s="22">
        <v>492</v>
      </c>
      <c r="I142" s="23">
        <f t="shared" si="27"/>
        <v>0.19080810898997017</v>
      </c>
      <c r="J142" s="23">
        <f t="shared" si="28"/>
        <v>0.07447900165036009</v>
      </c>
      <c r="K142" s="23">
        <f t="shared" si="29"/>
        <v>0.11632910733961005</v>
      </c>
      <c r="L142" s="24">
        <f t="shared" si="24"/>
        <v>64.02439024390245</v>
      </c>
      <c r="M142" s="25">
        <v>18132</v>
      </c>
      <c r="N142" s="25">
        <v>7883</v>
      </c>
      <c r="O142" s="25">
        <v>10249</v>
      </c>
      <c r="P142" s="23">
        <f t="shared" si="30"/>
        <v>0.5482689553740759</v>
      </c>
      <c r="Q142" s="23">
        <f t="shared" si="31"/>
        <v>0.2383633452026164</v>
      </c>
      <c r="R142" s="23">
        <f t="shared" si="32"/>
        <v>0.3099056101714595</v>
      </c>
      <c r="S142" s="24">
        <f t="shared" si="25"/>
        <v>76.91482095814226</v>
      </c>
      <c r="T142" s="26">
        <v>25892</v>
      </c>
      <c r="U142" s="27">
        <v>12489</v>
      </c>
      <c r="V142" s="27">
        <v>13403</v>
      </c>
      <c r="W142" s="23">
        <f t="shared" si="33"/>
        <v>0.755606567461933</v>
      </c>
      <c r="X142" s="23">
        <f t="shared" si="34"/>
        <v>0.364466646880584</v>
      </c>
      <c r="Y142" s="23">
        <f t="shared" si="35"/>
        <v>0.391139920581349</v>
      </c>
      <c r="Z142" s="24">
        <f t="shared" si="26"/>
        <v>93.1806312019697</v>
      </c>
    </row>
    <row r="143" spans="2:26" s="6" customFormat="1" ht="12" customHeight="1">
      <c r="B143" s="35"/>
      <c r="C143" s="28" t="s">
        <v>73</v>
      </c>
      <c r="D143" s="28"/>
      <c r="E143" s="11"/>
      <c r="F143" s="22">
        <v>569</v>
      </c>
      <c r="G143" s="22">
        <v>229</v>
      </c>
      <c r="H143" s="22">
        <v>340</v>
      </c>
      <c r="I143" s="23">
        <f t="shared" si="27"/>
        <v>0.1345350855208092</v>
      </c>
      <c r="J143" s="23">
        <f t="shared" si="28"/>
        <v>0.05414505199343639</v>
      </c>
      <c r="K143" s="23">
        <f t="shared" si="29"/>
        <v>0.0803900335273728</v>
      </c>
      <c r="L143" s="24">
        <f t="shared" si="24"/>
        <v>67.3529411764706</v>
      </c>
      <c r="M143" s="25">
        <v>16915</v>
      </c>
      <c r="N143" s="25">
        <v>6929</v>
      </c>
      <c r="O143" s="25">
        <v>9986</v>
      </c>
      <c r="P143" s="23">
        <f t="shared" si="30"/>
        <v>0.5114697430042188</v>
      </c>
      <c r="Q143" s="23">
        <f t="shared" si="31"/>
        <v>0.20951663312304059</v>
      </c>
      <c r="R143" s="23">
        <f t="shared" si="32"/>
        <v>0.30195310988117813</v>
      </c>
      <c r="S143" s="24">
        <f t="shared" si="25"/>
        <v>69.38714199879831</v>
      </c>
      <c r="T143" s="26">
        <v>24243</v>
      </c>
      <c r="U143" s="27">
        <v>11602</v>
      </c>
      <c r="V143" s="27">
        <v>12641</v>
      </c>
      <c r="W143" s="23">
        <f t="shared" si="33"/>
        <v>0.7074837793519094</v>
      </c>
      <c r="X143" s="23">
        <f t="shared" si="34"/>
        <v>0.33858131452546525</v>
      </c>
      <c r="Y143" s="23">
        <f t="shared" si="35"/>
        <v>0.36890246482644423</v>
      </c>
      <c r="Z143" s="24">
        <f t="shared" si="26"/>
        <v>91.7807135511431</v>
      </c>
    </row>
    <row r="144" spans="2:26" s="6" customFormat="1" ht="12" customHeight="1">
      <c r="B144" s="35"/>
      <c r="C144" s="28" t="s">
        <v>74</v>
      </c>
      <c r="D144" s="28"/>
      <c r="E144" s="11"/>
      <c r="F144" s="22">
        <v>507</v>
      </c>
      <c r="G144" s="22">
        <v>220</v>
      </c>
      <c r="H144" s="22">
        <v>287</v>
      </c>
      <c r="I144" s="23">
        <f t="shared" si="27"/>
        <v>0.11987572646581768</v>
      </c>
      <c r="J144" s="23">
        <f t="shared" si="28"/>
        <v>0.05201708051771182</v>
      </c>
      <c r="K144" s="23">
        <f t="shared" si="29"/>
        <v>0.06785864594810587</v>
      </c>
      <c r="L144" s="24">
        <f t="shared" si="24"/>
        <v>76.65505226480836</v>
      </c>
      <c r="M144" s="25">
        <v>15676</v>
      </c>
      <c r="N144" s="25">
        <v>6434</v>
      </c>
      <c r="O144" s="25">
        <v>9242</v>
      </c>
      <c r="P144" s="23">
        <f t="shared" si="30"/>
        <v>0.47400530247319733</v>
      </c>
      <c r="Q144" s="23">
        <f t="shared" si="31"/>
        <v>0.1945489994968456</v>
      </c>
      <c r="R144" s="23">
        <f t="shared" si="32"/>
        <v>0.27945630297635177</v>
      </c>
      <c r="S144" s="24">
        <f t="shared" si="25"/>
        <v>69.61696602466998</v>
      </c>
      <c r="T144" s="26">
        <v>22776</v>
      </c>
      <c r="U144" s="27">
        <v>10442</v>
      </c>
      <c r="V144" s="27">
        <v>12334</v>
      </c>
      <c r="W144" s="23">
        <f t="shared" si="33"/>
        <v>0.6646722995717976</v>
      </c>
      <c r="X144" s="23">
        <f t="shared" si="34"/>
        <v>0.30472901967547905</v>
      </c>
      <c r="Y144" s="23">
        <f t="shared" si="35"/>
        <v>0.3599432798963186</v>
      </c>
      <c r="Z144" s="24">
        <f t="shared" si="26"/>
        <v>84.66028863304686</v>
      </c>
    </row>
    <row r="145" spans="2:26" s="6" customFormat="1" ht="7.5" customHeight="1">
      <c r="B145" s="35"/>
      <c r="C145" s="28"/>
      <c r="D145" s="28"/>
      <c r="E145" s="11"/>
      <c r="F145" s="22"/>
      <c r="G145" s="22"/>
      <c r="H145" s="22"/>
      <c r="I145" s="23"/>
      <c r="J145" s="23"/>
      <c r="K145" s="23"/>
      <c r="L145" s="24"/>
      <c r="M145" s="22"/>
      <c r="N145" s="22"/>
      <c r="O145" s="22"/>
      <c r="P145" s="23"/>
      <c r="Q145" s="23"/>
      <c r="R145" s="23"/>
      <c r="S145" s="24"/>
      <c r="T145" s="29"/>
      <c r="U145" s="30"/>
      <c r="V145" s="30"/>
      <c r="W145" s="23"/>
      <c r="X145" s="23"/>
      <c r="Y145" s="23"/>
      <c r="Z145" s="24"/>
    </row>
    <row r="146" spans="2:26" s="6" customFormat="1" ht="12" customHeight="1">
      <c r="B146" s="35"/>
      <c r="C146" s="21" t="s">
        <v>133</v>
      </c>
      <c r="D146" s="28"/>
      <c r="E146" s="11"/>
      <c r="F146" s="22">
        <v>1843</v>
      </c>
      <c r="G146" s="22">
        <v>718</v>
      </c>
      <c r="H146" s="22">
        <v>1125</v>
      </c>
      <c r="I146" s="23">
        <f t="shared" si="27"/>
        <v>0.43576126997337666</v>
      </c>
      <c r="J146" s="23">
        <f t="shared" si="28"/>
        <v>0.1697648355078049</v>
      </c>
      <c r="K146" s="23">
        <f t="shared" si="29"/>
        <v>0.2659964344655718</v>
      </c>
      <c r="L146" s="24">
        <f t="shared" si="24"/>
        <v>63.82222222222222</v>
      </c>
      <c r="M146" s="25">
        <v>62490</v>
      </c>
      <c r="N146" s="25">
        <v>25194</v>
      </c>
      <c r="O146" s="25">
        <v>37296</v>
      </c>
      <c r="P146" s="23">
        <f t="shared" si="30"/>
        <v>1.889550354143283</v>
      </c>
      <c r="Q146" s="23">
        <f t="shared" si="31"/>
        <v>0.7618071951077912</v>
      </c>
      <c r="R146" s="23">
        <f t="shared" si="32"/>
        <v>1.1277431590354916</v>
      </c>
      <c r="S146" s="24">
        <f t="shared" si="25"/>
        <v>67.55148005148006</v>
      </c>
      <c r="T146" s="26">
        <v>83573</v>
      </c>
      <c r="U146" s="27">
        <v>35240</v>
      </c>
      <c r="V146" s="27">
        <v>48333</v>
      </c>
      <c r="W146" s="23">
        <f t="shared" si="33"/>
        <v>2.438911928877496</v>
      </c>
      <c r="X146" s="23">
        <f t="shared" si="34"/>
        <v>1.0284093711323388</v>
      </c>
      <c r="Y146" s="23">
        <f t="shared" si="35"/>
        <v>1.4105025577451569</v>
      </c>
      <c r="Z146" s="24">
        <f t="shared" si="26"/>
        <v>72.91084766101835</v>
      </c>
    </row>
    <row r="147" spans="2:26" s="6" customFormat="1" ht="7.5" customHeight="1">
      <c r="B147" s="35"/>
      <c r="C147" s="28"/>
      <c r="D147" s="28"/>
      <c r="E147" s="11"/>
      <c r="F147" s="22"/>
      <c r="G147" s="22"/>
      <c r="H147" s="22"/>
      <c r="I147" s="23"/>
      <c r="J147" s="23"/>
      <c r="K147" s="23"/>
      <c r="L147" s="24"/>
      <c r="M147" s="22"/>
      <c r="N147" s="22"/>
      <c r="O147" s="22"/>
      <c r="P147" s="23"/>
      <c r="Q147" s="23"/>
      <c r="R147" s="23"/>
      <c r="S147" s="24"/>
      <c r="T147" s="29"/>
      <c r="U147" s="30"/>
      <c r="V147" s="30"/>
      <c r="W147" s="23"/>
      <c r="X147" s="23"/>
      <c r="Y147" s="23"/>
      <c r="Z147" s="24"/>
    </row>
    <row r="148" spans="2:26" s="6" customFormat="1" ht="12" customHeight="1">
      <c r="B148" s="35"/>
      <c r="C148" s="28" t="s">
        <v>75</v>
      </c>
      <c r="D148" s="28"/>
      <c r="E148" s="11"/>
      <c r="F148" s="22">
        <v>580</v>
      </c>
      <c r="G148" s="22">
        <v>222</v>
      </c>
      <c r="H148" s="22">
        <v>358</v>
      </c>
      <c r="I148" s="23">
        <f t="shared" si="27"/>
        <v>0.13713593954669479</v>
      </c>
      <c r="J148" s="23">
        <f t="shared" si="28"/>
        <v>0.05248996306787283</v>
      </c>
      <c r="K148" s="23">
        <f t="shared" si="29"/>
        <v>0.08464597647882195</v>
      </c>
      <c r="L148" s="24">
        <f t="shared" si="24"/>
        <v>62.01117318435754</v>
      </c>
      <c r="M148" s="25">
        <v>15618</v>
      </c>
      <c r="N148" s="25">
        <v>6246</v>
      </c>
      <c r="O148" s="25">
        <v>9372</v>
      </c>
      <c r="P148" s="23">
        <f t="shared" si="30"/>
        <v>0.4722515191392189</v>
      </c>
      <c r="Q148" s="23">
        <f t="shared" si="31"/>
        <v>0.18886432248326043</v>
      </c>
      <c r="R148" s="23">
        <f t="shared" si="32"/>
        <v>0.2833871966559585</v>
      </c>
      <c r="S148" s="24">
        <f t="shared" si="25"/>
        <v>66.64532650448145</v>
      </c>
      <c r="T148" s="26">
        <v>21253</v>
      </c>
      <c r="U148" s="27">
        <v>9682</v>
      </c>
      <c r="V148" s="27">
        <v>11571</v>
      </c>
      <c r="W148" s="23">
        <f t="shared" si="33"/>
        <v>0.62022657107479</v>
      </c>
      <c r="X148" s="23">
        <f t="shared" si="34"/>
        <v>0.2825499299461778</v>
      </c>
      <c r="Y148" s="23">
        <f t="shared" si="35"/>
        <v>0.3376766411286122</v>
      </c>
      <c r="Z148" s="24">
        <f t="shared" si="26"/>
        <v>83.67470400138276</v>
      </c>
    </row>
    <row r="149" spans="2:26" s="6" customFormat="1" ht="12" customHeight="1">
      <c r="B149" s="35"/>
      <c r="C149" s="28" t="s">
        <v>76</v>
      </c>
      <c r="D149" s="28"/>
      <c r="E149" s="11"/>
      <c r="F149" s="22">
        <v>428</v>
      </c>
      <c r="G149" s="22">
        <v>175</v>
      </c>
      <c r="H149" s="22">
        <v>253</v>
      </c>
      <c r="I149" s="23">
        <f t="shared" si="27"/>
        <v>0.10119686573445753</v>
      </c>
      <c r="J149" s="23">
        <f t="shared" si="28"/>
        <v>0.041377223139088946</v>
      </c>
      <c r="K149" s="23">
        <f t="shared" si="29"/>
        <v>0.05981964259536859</v>
      </c>
      <c r="L149" s="24">
        <f t="shared" si="24"/>
        <v>69.1699604743083</v>
      </c>
      <c r="M149" s="25">
        <v>12335</v>
      </c>
      <c r="N149" s="25">
        <v>4918</v>
      </c>
      <c r="O149" s="25">
        <v>7417</v>
      </c>
      <c r="P149" s="23">
        <f t="shared" si="30"/>
        <v>0.37298133490730345</v>
      </c>
      <c r="Q149" s="23">
        <f t="shared" si="31"/>
        <v>0.14870873166389287</v>
      </c>
      <c r="R149" s="23">
        <f t="shared" si="32"/>
        <v>0.2242726032434106</v>
      </c>
      <c r="S149" s="24">
        <f t="shared" si="25"/>
        <v>66.30713226371849</v>
      </c>
      <c r="T149" s="26">
        <v>17623</v>
      </c>
      <c r="U149" s="27">
        <v>7732</v>
      </c>
      <c r="V149" s="27">
        <v>9891</v>
      </c>
      <c r="W149" s="23">
        <f t="shared" si="33"/>
        <v>0.5142922346045745</v>
      </c>
      <c r="X149" s="23">
        <f t="shared" si="34"/>
        <v>0.22564305498283893</v>
      </c>
      <c r="Y149" s="23">
        <f t="shared" si="35"/>
        <v>0.2886491796217356</v>
      </c>
      <c r="Z149" s="24">
        <f t="shared" si="26"/>
        <v>78.17207562430492</v>
      </c>
    </row>
    <row r="150" spans="2:26" s="6" customFormat="1" ht="12" customHeight="1">
      <c r="B150" s="35"/>
      <c r="C150" s="28" t="s">
        <v>77</v>
      </c>
      <c r="D150" s="28"/>
      <c r="E150" s="11"/>
      <c r="F150" s="22">
        <v>364</v>
      </c>
      <c r="G150" s="22">
        <v>134</v>
      </c>
      <c r="H150" s="22">
        <v>230</v>
      </c>
      <c r="I150" s="23">
        <f t="shared" si="27"/>
        <v>0.086064624129305</v>
      </c>
      <c r="J150" s="23">
        <f t="shared" si="28"/>
        <v>0.031683130860788104</v>
      </c>
      <c r="K150" s="23">
        <f t="shared" si="29"/>
        <v>0.0543814932685169</v>
      </c>
      <c r="L150" s="24">
        <f t="shared" si="24"/>
        <v>58.26086956521739</v>
      </c>
      <c r="M150" s="25">
        <v>12094</v>
      </c>
      <c r="N150" s="25">
        <v>4899</v>
      </c>
      <c r="O150" s="25">
        <v>7195</v>
      </c>
      <c r="P150" s="23">
        <f t="shared" si="30"/>
        <v>0.36569406277818634</v>
      </c>
      <c r="Q150" s="23">
        <f t="shared" si="31"/>
        <v>0.14813421643379648</v>
      </c>
      <c r="R150" s="23">
        <f t="shared" si="32"/>
        <v>0.21755984634438982</v>
      </c>
      <c r="S150" s="24">
        <f t="shared" si="25"/>
        <v>68.08895066018069</v>
      </c>
      <c r="T150" s="26">
        <v>16224</v>
      </c>
      <c r="U150" s="27">
        <v>6710</v>
      </c>
      <c r="V150" s="27">
        <v>9514</v>
      </c>
      <c r="W150" s="23">
        <f t="shared" si="33"/>
        <v>0.47346519969497913</v>
      </c>
      <c r="X150" s="23">
        <f t="shared" si="34"/>
        <v>0.19581801589948905</v>
      </c>
      <c r="Y150" s="23">
        <f t="shared" si="35"/>
        <v>0.27764718379549014</v>
      </c>
      <c r="Z150" s="24">
        <f t="shared" si="26"/>
        <v>70.52764347277696</v>
      </c>
    </row>
    <row r="151" spans="2:26" s="6" customFormat="1" ht="12" customHeight="1">
      <c r="B151" s="35"/>
      <c r="C151" s="28" t="s">
        <v>78</v>
      </c>
      <c r="D151" s="28"/>
      <c r="E151" s="11"/>
      <c r="F151" s="22">
        <v>253</v>
      </c>
      <c r="G151" s="22">
        <v>108</v>
      </c>
      <c r="H151" s="22">
        <v>145</v>
      </c>
      <c r="I151" s="23">
        <f t="shared" si="27"/>
        <v>0.05981964259536859</v>
      </c>
      <c r="J151" s="23">
        <f t="shared" si="28"/>
        <v>0.02553565770869489</v>
      </c>
      <c r="K151" s="23">
        <f t="shared" si="29"/>
        <v>0.034283984886673696</v>
      </c>
      <c r="L151" s="24">
        <f t="shared" si="24"/>
        <v>74.48275862068967</v>
      </c>
      <c r="M151" s="25">
        <v>11459</v>
      </c>
      <c r="N151" s="25">
        <v>4650</v>
      </c>
      <c r="O151" s="25">
        <v>6809</v>
      </c>
      <c r="P151" s="23">
        <f t="shared" si="30"/>
        <v>0.3464931590354917</v>
      </c>
      <c r="Q151" s="23">
        <f t="shared" si="31"/>
        <v>0.1406050431551651</v>
      </c>
      <c r="R151" s="23">
        <f t="shared" si="32"/>
        <v>0.20588811588032668</v>
      </c>
      <c r="S151" s="24">
        <f t="shared" si="25"/>
        <v>68.29196651490675</v>
      </c>
      <c r="T151" s="26">
        <v>14859</v>
      </c>
      <c r="U151" s="27">
        <v>5814</v>
      </c>
      <c r="V151" s="27">
        <v>9045</v>
      </c>
      <c r="W151" s="23">
        <f t="shared" si="33"/>
        <v>0.43363038722064196</v>
      </c>
      <c r="X151" s="23">
        <f t="shared" si="34"/>
        <v>0.16967003642915487</v>
      </c>
      <c r="Y151" s="23">
        <f t="shared" si="35"/>
        <v>0.26396035079148705</v>
      </c>
      <c r="Z151" s="24">
        <f t="shared" si="26"/>
        <v>64.27860696517413</v>
      </c>
    </row>
    <row r="152" spans="2:26" s="6" customFormat="1" ht="12" customHeight="1">
      <c r="B152" s="35"/>
      <c r="C152" s="28" t="s">
        <v>79</v>
      </c>
      <c r="D152" s="28"/>
      <c r="E152" s="11"/>
      <c r="F152" s="22">
        <v>218</v>
      </c>
      <c r="G152" s="22">
        <v>79</v>
      </c>
      <c r="H152" s="22">
        <v>139</v>
      </c>
      <c r="I152" s="23">
        <f t="shared" si="27"/>
        <v>0.051544197967550796</v>
      </c>
      <c r="J152" s="23">
        <f t="shared" si="28"/>
        <v>0.01867886073136015</v>
      </c>
      <c r="K152" s="23">
        <f t="shared" si="29"/>
        <v>0.03286533723619065</v>
      </c>
      <c r="L152" s="24">
        <f t="shared" si="24"/>
        <v>56.83453237410072</v>
      </c>
      <c r="M152" s="25">
        <v>10984</v>
      </c>
      <c r="N152" s="25">
        <v>4481</v>
      </c>
      <c r="O152" s="25">
        <v>6503</v>
      </c>
      <c r="P152" s="23">
        <f t="shared" si="30"/>
        <v>0.3321302782830824</v>
      </c>
      <c r="Q152" s="23">
        <f t="shared" si="31"/>
        <v>0.13549488137167628</v>
      </c>
      <c r="R152" s="23">
        <f t="shared" si="32"/>
        <v>0.19663539691140614</v>
      </c>
      <c r="S152" s="24">
        <f t="shared" si="25"/>
        <v>68.9066584653237</v>
      </c>
      <c r="T152" s="26">
        <v>13614</v>
      </c>
      <c r="U152" s="27">
        <v>5302</v>
      </c>
      <c r="V152" s="27">
        <v>8312</v>
      </c>
      <c r="W152" s="23">
        <f t="shared" si="33"/>
        <v>0.39729753628251024</v>
      </c>
      <c r="X152" s="23">
        <f t="shared" si="34"/>
        <v>0.15472833387467821</v>
      </c>
      <c r="Y152" s="23">
        <f t="shared" si="35"/>
        <v>0.24256920240783203</v>
      </c>
      <c r="Z152" s="24">
        <f t="shared" si="26"/>
        <v>63.78729547641964</v>
      </c>
    </row>
    <row r="153" spans="2:26" s="6" customFormat="1" ht="7.5" customHeight="1">
      <c r="B153" s="35"/>
      <c r="C153" s="28"/>
      <c r="D153" s="28"/>
      <c r="E153" s="11"/>
      <c r="F153" s="22"/>
      <c r="G153" s="22"/>
      <c r="H153" s="22"/>
      <c r="I153" s="23"/>
      <c r="J153" s="23"/>
      <c r="K153" s="23"/>
      <c r="L153" s="24"/>
      <c r="M153" s="22"/>
      <c r="N153" s="22"/>
      <c r="O153" s="22"/>
      <c r="P153" s="23"/>
      <c r="Q153" s="23"/>
      <c r="R153" s="23"/>
      <c r="S153" s="24"/>
      <c r="T153" s="29"/>
      <c r="U153" s="30"/>
      <c r="V153" s="30"/>
      <c r="W153" s="23"/>
      <c r="X153" s="23"/>
      <c r="Y153" s="23"/>
      <c r="Z153" s="24"/>
    </row>
    <row r="154" spans="2:26" s="6" customFormat="1" ht="12" customHeight="1">
      <c r="B154" s="35"/>
      <c r="C154" s="21" t="s">
        <v>134</v>
      </c>
      <c r="D154" s="28"/>
      <c r="E154" s="11"/>
      <c r="F154" s="22">
        <v>520</v>
      </c>
      <c r="G154" s="22">
        <v>166</v>
      </c>
      <c r="H154" s="22">
        <v>354</v>
      </c>
      <c r="I154" s="23">
        <f t="shared" si="27"/>
        <v>0.12294946304186428</v>
      </c>
      <c r="J154" s="23">
        <f t="shared" si="28"/>
        <v>0.03924925166336437</v>
      </c>
      <c r="K154" s="23">
        <f t="shared" si="29"/>
        <v>0.08370021137849992</v>
      </c>
      <c r="L154" s="24">
        <f t="shared" si="24"/>
        <v>46.89265536723164</v>
      </c>
      <c r="M154" s="25">
        <v>41973</v>
      </c>
      <c r="N154" s="25">
        <v>16143</v>
      </c>
      <c r="O154" s="25">
        <v>25830</v>
      </c>
      <c r="P154" s="23">
        <f t="shared" si="30"/>
        <v>1.2691646185702674</v>
      </c>
      <c r="Q154" s="23">
        <f t="shared" si="31"/>
        <v>0.48812628207609243</v>
      </c>
      <c r="R154" s="23">
        <f t="shared" si="32"/>
        <v>0.781038336494175</v>
      </c>
      <c r="S154" s="24">
        <f t="shared" si="25"/>
        <v>62.49709639953542</v>
      </c>
      <c r="T154" s="26">
        <v>50526</v>
      </c>
      <c r="U154" s="27">
        <v>18938</v>
      </c>
      <c r="V154" s="27">
        <v>31588</v>
      </c>
      <c r="W154" s="23">
        <f t="shared" si="33"/>
        <v>1.4745009048193118</v>
      </c>
      <c r="X154" s="23">
        <f t="shared" si="34"/>
        <v>0.5526678964388261</v>
      </c>
      <c r="Y154" s="23">
        <f t="shared" si="35"/>
        <v>0.9218330083804858</v>
      </c>
      <c r="Z154" s="24">
        <f t="shared" si="26"/>
        <v>59.953146764594145</v>
      </c>
    </row>
    <row r="155" spans="2:26" s="6" customFormat="1" ht="7.5" customHeight="1">
      <c r="B155" s="35"/>
      <c r="C155" s="28"/>
      <c r="D155" s="28"/>
      <c r="E155" s="11"/>
      <c r="F155" s="22"/>
      <c r="G155" s="22"/>
      <c r="H155" s="22"/>
      <c r="I155" s="23"/>
      <c r="J155" s="23"/>
      <c r="K155" s="23"/>
      <c r="L155" s="24"/>
      <c r="M155" s="22"/>
      <c r="N155" s="22"/>
      <c r="O155" s="22"/>
      <c r="P155" s="23"/>
      <c r="Q155" s="23"/>
      <c r="R155" s="23"/>
      <c r="S155" s="24"/>
      <c r="T155" s="29"/>
      <c r="U155" s="30"/>
      <c r="V155" s="30"/>
      <c r="W155" s="23"/>
      <c r="X155" s="23"/>
      <c r="Y155" s="23"/>
      <c r="Z155" s="24"/>
    </row>
    <row r="156" spans="2:26" s="6" customFormat="1" ht="12" customHeight="1">
      <c r="B156" s="35"/>
      <c r="C156" s="28" t="s">
        <v>80</v>
      </c>
      <c r="D156" s="28"/>
      <c r="E156" s="11"/>
      <c r="F156" s="22">
        <v>159</v>
      </c>
      <c r="G156" s="22">
        <v>46</v>
      </c>
      <c r="H156" s="22">
        <v>113</v>
      </c>
      <c r="I156" s="23">
        <f t="shared" si="27"/>
        <v>0.037594162737800814</v>
      </c>
      <c r="J156" s="23">
        <f t="shared" si="28"/>
        <v>0.01087629865370338</v>
      </c>
      <c r="K156" s="23">
        <f t="shared" si="29"/>
        <v>0.02671786408409743</v>
      </c>
      <c r="L156" s="24">
        <f t="shared" si="24"/>
        <v>40.707964601769916</v>
      </c>
      <c r="M156" s="25">
        <v>10370</v>
      </c>
      <c r="N156" s="25">
        <v>4178</v>
      </c>
      <c r="O156" s="25">
        <v>6192</v>
      </c>
      <c r="P156" s="23">
        <f t="shared" si="30"/>
        <v>0.3135643650578627</v>
      </c>
      <c r="Q156" s="23">
        <f t="shared" si="31"/>
        <v>0.1263328753338236</v>
      </c>
      <c r="R156" s="23">
        <f t="shared" si="32"/>
        <v>0.18723148972403916</v>
      </c>
      <c r="S156" s="24">
        <f t="shared" si="25"/>
        <v>67.47416020671835</v>
      </c>
      <c r="T156" s="26">
        <v>13315</v>
      </c>
      <c r="U156" s="27">
        <v>4962</v>
      </c>
      <c r="V156" s="27">
        <v>8353</v>
      </c>
      <c r="W156" s="23">
        <f t="shared" si="33"/>
        <v>0.3885718154547983</v>
      </c>
      <c r="X156" s="23">
        <f t="shared" si="34"/>
        <v>0.14480610952209608</v>
      </c>
      <c r="Y156" s="23">
        <f t="shared" si="35"/>
        <v>0.24376570593270222</v>
      </c>
      <c r="Z156" s="24">
        <f t="shared" si="26"/>
        <v>59.403807015443554</v>
      </c>
    </row>
    <row r="157" spans="2:26" s="6" customFormat="1" ht="12" customHeight="1">
      <c r="B157" s="35"/>
      <c r="C157" s="28" t="s">
        <v>81</v>
      </c>
      <c r="D157" s="28"/>
      <c r="E157" s="11"/>
      <c r="F157" s="22">
        <v>139</v>
      </c>
      <c r="G157" s="22">
        <v>43</v>
      </c>
      <c r="H157" s="22">
        <v>96</v>
      </c>
      <c r="I157" s="23">
        <f t="shared" si="27"/>
        <v>0.03286533723619065</v>
      </c>
      <c r="J157" s="23">
        <f t="shared" si="28"/>
        <v>0.010166974828461855</v>
      </c>
      <c r="K157" s="23">
        <f t="shared" si="29"/>
        <v>0.02269836240772879</v>
      </c>
      <c r="L157" s="24">
        <f t="shared" si="24"/>
        <v>44.79166666666667</v>
      </c>
      <c r="M157" s="25">
        <v>9519</v>
      </c>
      <c r="N157" s="25">
        <v>3774</v>
      </c>
      <c r="O157" s="25">
        <v>5745</v>
      </c>
      <c r="P157" s="23">
        <f t="shared" si="30"/>
        <v>0.2878321302782831</v>
      </c>
      <c r="Q157" s="23">
        <f t="shared" si="31"/>
        <v>0.11411686728335334</v>
      </c>
      <c r="R157" s="23">
        <f t="shared" si="32"/>
        <v>0.17371526299492973</v>
      </c>
      <c r="S157" s="24">
        <f t="shared" si="25"/>
        <v>65.69190600522194</v>
      </c>
      <c r="T157" s="26">
        <v>10258</v>
      </c>
      <c r="U157" s="27">
        <v>3891</v>
      </c>
      <c r="V157" s="27">
        <v>6367</v>
      </c>
      <c r="W157" s="23">
        <f t="shared" si="33"/>
        <v>0.299359345319964</v>
      </c>
      <c r="X157" s="23">
        <f t="shared" si="34"/>
        <v>0.11355110281146227</v>
      </c>
      <c r="Y157" s="23">
        <f t="shared" si="35"/>
        <v>0.18580824250850173</v>
      </c>
      <c r="Z157" s="24">
        <f t="shared" si="26"/>
        <v>61.11198366577666</v>
      </c>
    </row>
    <row r="158" spans="2:26" s="6" customFormat="1" ht="12" customHeight="1">
      <c r="B158" s="35"/>
      <c r="C158" s="28" t="s">
        <v>82</v>
      </c>
      <c r="D158" s="28"/>
      <c r="E158" s="11"/>
      <c r="F158" s="22">
        <v>99</v>
      </c>
      <c r="G158" s="22">
        <v>33</v>
      </c>
      <c r="H158" s="22">
        <v>66</v>
      </c>
      <c r="I158" s="23">
        <f t="shared" si="27"/>
        <v>0.023407686232970317</v>
      </c>
      <c r="J158" s="23">
        <f t="shared" si="28"/>
        <v>0.007802562077656772</v>
      </c>
      <c r="K158" s="23">
        <f t="shared" si="29"/>
        <v>0.015605124155313545</v>
      </c>
      <c r="L158" s="24">
        <f t="shared" si="24"/>
        <v>50</v>
      </c>
      <c r="M158" s="25">
        <v>8312</v>
      </c>
      <c r="N158" s="25">
        <v>3147</v>
      </c>
      <c r="O158" s="25">
        <v>5165</v>
      </c>
      <c r="P158" s="23">
        <f t="shared" si="30"/>
        <v>0.25133529434531876</v>
      </c>
      <c r="Q158" s="23">
        <f t="shared" si="31"/>
        <v>0.09515786469017301</v>
      </c>
      <c r="R158" s="23">
        <f t="shared" si="32"/>
        <v>0.15617742965514572</v>
      </c>
      <c r="S158" s="24">
        <f t="shared" si="25"/>
        <v>60.92933204259439</v>
      </c>
      <c r="T158" s="26">
        <v>9670</v>
      </c>
      <c r="U158" s="27">
        <v>3637</v>
      </c>
      <c r="V158" s="27">
        <v>6033</v>
      </c>
      <c r="W158" s="23">
        <f t="shared" si="33"/>
        <v>0.2821997337925572</v>
      </c>
      <c r="X158" s="23">
        <f t="shared" si="34"/>
        <v>0.10613861755982737</v>
      </c>
      <c r="Y158" s="23">
        <f t="shared" si="35"/>
        <v>0.17606111623272985</v>
      </c>
      <c r="Z158" s="24">
        <f t="shared" si="26"/>
        <v>60.28509862423338</v>
      </c>
    </row>
    <row r="159" spans="2:26" s="6" customFormat="1" ht="12" customHeight="1">
      <c r="B159" s="35"/>
      <c r="C159" s="28" t="s">
        <v>83</v>
      </c>
      <c r="D159" s="28"/>
      <c r="E159" s="11"/>
      <c r="F159" s="22">
        <v>69</v>
      </c>
      <c r="G159" s="22">
        <v>26</v>
      </c>
      <c r="H159" s="22">
        <v>43</v>
      </c>
      <c r="I159" s="23">
        <f t="shared" si="27"/>
        <v>0.01631444798055507</v>
      </c>
      <c r="J159" s="23">
        <f t="shared" si="28"/>
        <v>0.006147473152093214</v>
      </c>
      <c r="K159" s="23">
        <f t="shared" si="29"/>
        <v>0.010166974828461855</v>
      </c>
      <c r="L159" s="24">
        <f t="shared" si="24"/>
        <v>60.46511627906976</v>
      </c>
      <c r="M159" s="25">
        <v>7495</v>
      </c>
      <c r="N159" s="25">
        <v>2757</v>
      </c>
      <c r="O159" s="25">
        <v>4738</v>
      </c>
      <c r="P159" s="23">
        <f t="shared" si="30"/>
        <v>0.22663113945117466</v>
      </c>
      <c r="Q159" s="23">
        <f t="shared" si="31"/>
        <v>0.0833651836513527</v>
      </c>
      <c r="R159" s="23">
        <f t="shared" si="32"/>
        <v>0.14326595579982196</v>
      </c>
      <c r="S159" s="24">
        <f t="shared" si="25"/>
        <v>58.18910932883073</v>
      </c>
      <c r="T159" s="26">
        <v>8972</v>
      </c>
      <c r="U159" s="27">
        <v>3367</v>
      </c>
      <c r="V159" s="27">
        <v>5605</v>
      </c>
      <c r="W159" s="23">
        <f t="shared" si="33"/>
        <v>0.26182999085696207</v>
      </c>
      <c r="X159" s="23">
        <f t="shared" si="34"/>
        <v>0.09825920410336507</v>
      </c>
      <c r="Y159" s="23">
        <f t="shared" si="35"/>
        <v>0.16357078675359704</v>
      </c>
      <c r="Z159" s="24">
        <f t="shared" si="26"/>
        <v>60.07136485280999</v>
      </c>
    </row>
    <row r="160" spans="2:26" s="6" customFormat="1" ht="12" customHeight="1">
      <c r="B160" s="35"/>
      <c r="C160" s="28" t="s">
        <v>84</v>
      </c>
      <c r="D160" s="28"/>
      <c r="E160" s="11"/>
      <c r="F160" s="22">
        <v>54</v>
      </c>
      <c r="G160" s="22">
        <v>18</v>
      </c>
      <c r="H160" s="22">
        <v>36</v>
      </c>
      <c r="I160" s="23">
        <f t="shared" si="27"/>
        <v>0.012767828854347445</v>
      </c>
      <c r="J160" s="23">
        <f t="shared" si="28"/>
        <v>0.004255942951449149</v>
      </c>
      <c r="K160" s="23">
        <f t="shared" si="29"/>
        <v>0.008511885902898298</v>
      </c>
      <c r="L160" s="24">
        <f t="shared" si="24"/>
        <v>50</v>
      </c>
      <c r="M160" s="25">
        <v>6277</v>
      </c>
      <c r="N160" s="25">
        <v>2287</v>
      </c>
      <c r="O160" s="25">
        <v>3990</v>
      </c>
      <c r="P160" s="23">
        <f t="shared" si="30"/>
        <v>0.1898016894376282</v>
      </c>
      <c r="Q160" s="23">
        <f t="shared" si="31"/>
        <v>0.06915349111738979</v>
      </c>
      <c r="R160" s="23">
        <f t="shared" si="32"/>
        <v>0.12064819832023842</v>
      </c>
      <c r="S160" s="24">
        <f t="shared" si="25"/>
        <v>57.31829573934837</v>
      </c>
      <c r="T160" s="26">
        <v>8311</v>
      </c>
      <c r="U160" s="27">
        <v>3081</v>
      </c>
      <c r="V160" s="27">
        <v>5230</v>
      </c>
      <c r="W160" s="23">
        <f t="shared" si="33"/>
        <v>0.2425400193950303</v>
      </c>
      <c r="X160" s="23">
        <f t="shared" si="34"/>
        <v>0.08991286244207537</v>
      </c>
      <c r="Y160" s="23">
        <f t="shared" si="35"/>
        <v>0.15262715695295495</v>
      </c>
      <c r="Z160" s="24">
        <f t="shared" si="26"/>
        <v>58.91013384321224</v>
      </c>
    </row>
    <row r="161" spans="2:26" s="6" customFormat="1" ht="7.5" customHeight="1">
      <c r="B161" s="35"/>
      <c r="C161" s="28"/>
      <c r="D161" s="28"/>
      <c r="E161" s="11"/>
      <c r="F161" s="22"/>
      <c r="G161" s="22"/>
      <c r="H161" s="22"/>
      <c r="I161" s="23"/>
      <c r="J161" s="23"/>
      <c r="K161" s="23"/>
      <c r="L161" s="24"/>
      <c r="M161" s="22"/>
      <c r="N161" s="22"/>
      <c r="O161" s="22"/>
      <c r="P161" s="23"/>
      <c r="Q161" s="23"/>
      <c r="R161" s="23"/>
      <c r="S161" s="24"/>
      <c r="T161" s="29"/>
      <c r="U161" s="30"/>
      <c r="V161" s="30"/>
      <c r="W161" s="23"/>
      <c r="X161" s="23"/>
      <c r="Y161" s="23"/>
      <c r="Z161" s="24"/>
    </row>
    <row r="162" spans="2:26" s="6" customFormat="1" ht="12" customHeight="1">
      <c r="B162" s="35"/>
      <c r="C162" s="21" t="s">
        <v>135</v>
      </c>
      <c r="D162" s="28"/>
      <c r="E162" s="11"/>
      <c r="F162" s="22">
        <v>164</v>
      </c>
      <c r="G162" s="22">
        <v>45</v>
      </c>
      <c r="H162" s="22">
        <v>119</v>
      </c>
      <c r="I162" s="23">
        <f t="shared" si="27"/>
        <v>0.038776369113203354</v>
      </c>
      <c r="J162" s="23">
        <f t="shared" si="28"/>
        <v>0.010639857378622872</v>
      </c>
      <c r="K162" s="23">
        <f t="shared" si="29"/>
        <v>0.028136511734580483</v>
      </c>
      <c r="L162" s="24">
        <f t="shared" si="24"/>
        <v>37.81512605042017</v>
      </c>
      <c r="M162" s="25">
        <v>19315</v>
      </c>
      <c r="N162" s="25">
        <v>6308</v>
      </c>
      <c r="O162" s="25">
        <v>13007</v>
      </c>
      <c r="P162" s="23">
        <f t="shared" si="30"/>
        <v>0.5840400878584975</v>
      </c>
      <c r="Q162" s="23">
        <f t="shared" si="31"/>
        <v>0.19073905639199598</v>
      </c>
      <c r="R162" s="23">
        <f t="shared" si="32"/>
        <v>0.3933010314665015</v>
      </c>
      <c r="S162" s="24">
        <f t="shared" si="25"/>
        <v>48.49696317367571</v>
      </c>
      <c r="T162" s="26">
        <v>28297</v>
      </c>
      <c r="U162" s="27">
        <v>9627</v>
      </c>
      <c r="V162" s="27">
        <v>18670</v>
      </c>
      <c r="W162" s="23">
        <f t="shared" si="33"/>
        <v>0.8257917132500509</v>
      </c>
      <c r="X162" s="23">
        <f t="shared" si="34"/>
        <v>0.2809448642420836</v>
      </c>
      <c r="Y162" s="23">
        <f t="shared" si="35"/>
        <v>0.5448468490079673</v>
      </c>
      <c r="Z162" s="24">
        <f t="shared" si="26"/>
        <v>51.56400642742367</v>
      </c>
    </row>
    <row r="163" spans="2:26" s="6" customFormat="1" ht="7.5" customHeight="1">
      <c r="B163" s="35"/>
      <c r="C163" s="28"/>
      <c r="D163" s="28"/>
      <c r="E163" s="11"/>
      <c r="F163" s="22"/>
      <c r="G163" s="22"/>
      <c r="H163" s="22"/>
      <c r="I163" s="23"/>
      <c r="J163" s="23"/>
      <c r="K163" s="23"/>
      <c r="L163" s="24"/>
      <c r="M163" s="22"/>
      <c r="N163" s="22"/>
      <c r="O163" s="22"/>
      <c r="P163" s="23"/>
      <c r="Q163" s="23"/>
      <c r="R163" s="23"/>
      <c r="S163" s="24"/>
      <c r="T163" s="29"/>
      <c r="U163" s="30"/>
      <c r="V163" s="30"/>
      <c r="W163" s="23"/>
      <c r="X163" s="23"/>
      <c r="Y163" s="23"/>
      <c r="Z163" s="24"/>
    </row>
    <row r="164" spans="2:26" s="6" customFormat="1" ht="12" customHeight="1">
      <c r="B164" s="35"/>
      <c r="C164" s="28" t="s">
        <v>85</v>
      </c>
      <c r="D164" s="28"/>
      <c r="E164" s="11"/>
      <c r="F164" s="22">
        <v>44</v>
      </c>
      <c r="G164" s="22">
        <v>12</v>
      </c>
      <c r="H164" s="22">
        <v>32</v>
      </c>
      <c r="I164" s="23">
        <f t="shared" si="27"/>
        <v>0.010403416103542363</v>
      </c>
      <c r="J164" s="23">
        <f t="shared" si="28"/>
        <v>0.002837295300966099</v>
      </c>
      <c r="K164" s="23">
        <f t="shared" si="29"/>
        <v>0.007566120802576264</v>
      </c>
      <c r="L164" s="24">
        <f t="shared" si="24"/>
        <v>37.5</v>
      </c>
      <c r="M164" s="25">
        <v>5427</v>
      </c>
      <c r="N164" s="25">
        <v>1863</v>
      </c>
      <c r="O164" s="25">
        <v>3564</v>
      </c>
      <c r="P164" s="23">
        <f t="shared" si="30"/>
        <v>0.16409969230173782</v>
      </c>
      <c r="Q164" s="23">
        <f t="shared" si="31"/>
        <v>0.056332730193133874</v>
      </c>
      <c r="R164" s="23">
        <f t="shared" si="32"/>
        <v>0.10776696210860394</v>
      </c>
      <c r="S164" s="24">
        <f t="shared" si="25"/>
        <v>52.27272727272727</v>
      </c>
      <c r="T164" s="26">
        <v>7516</v>
      </c>
      <c r="U164" s="27">
        <v>2718</v>
      </c>
      <c r="V164" s="27">
        <v>4798</v>
      </c>
      <c r="W164" s="23">
        <f t="shared" si="33"/>
        <v>0.21933952421766909</v>
      </c>
      <c r="X164" s="23">
        <f t="shared" si="34"/>
        <v>0.07931942879505383</v>
      </c>
      <c r="Y164" s="23">
        <f t="shared" si="35"/>
        <v>0.14002009542261526</v>
      </c>
      <c r="Z164" s="24">
        <f t="shared" si="26"/>
        <v>56.64860358482701</v>
      </c>
    </row>
    <row r="165" spans="2:26" s="6" customFormat="1" ht="12" customHeight="1">
      <c r="B165" s="35"/>
      <c r="C165" s="28" t="s">
        <v>86</v>
      </c>
      <c r="D165" s="28"/>
      <c r="E165" s="11"/>
      <c r="F165" s="22">
        <v>37</v>
      </c>
      <c r="G165" s="22">
        <v>10</v>
      </c>
      <c r="H165" s="22">
        <v>27</v>
      </c>
      <c r="I165" s="23">
        <f t="shared" si="27"/>
        <v>0.008748327177978805</v>
      </c>
      <c r="J165" s="23">
        <f t="shared" si="28"/>
        <v>0.002364412750805083</v>
      </c>
      <c r="K165" s="23">
        <f t="shared" si="29"/>
        <v>0.006383914427173723</v>
      </c>
      <c r="L165" s="24">
        <f t="shared" si="24"/>
        <v>37.03703703703704</v>
      </c>
      <c r="M165" s="25">
        <v>4731</v>
      </c>
      <c r="N165" s="25">
        <v>1521</v>
      </c>
      <c r="O165" s="25">
        <v>3210</v>
      </c>
      <c r="P165" s="23">
        <f t="shared" si="30"/>
        <v>0.143054292293997</v>
      </c>
      <c r="Q165" s="23">
        <f t="shared" si="31"/>
        <v>0.045991456051399156</v>
      </c>
      <c r="R165" s="23">
        <f t="shared" si="32"/>
        <v>0.09706283624259783</v>
      </c>
      <c r="S165" s="24">
        <f t="shared" si="25"/>
        <v>47.38317757009346</v>
      </c>
      <c r="T165" s="26">
        <v>6662</v>
      </c>
      <c r="U165" s="27">
        <v>2378</v>
      </c>
      <c r="V165" s="27">
        <v>4284</v>
      </c>
      <c r="W165" s="23">
        <f t="shared" si="33"/>
        <v>0.19441723128500685</v>
      </c>
      <c r="X165" s="23">
        <f t="shared" si="34"/>
        <v>0.06939720444247166</v>
      </c>
      <c r="Y165" s="23">
        <f t="shared" si="35"/>
        <v>0.1250200268425352</v>
      </c>
      <c r="Z165" s="24">
        <f t="shared" si="26"/>
        <v>55.50887021475257</v>
      </c>
    </row>
    <row r="166" spans="2:26" s="6" customFormat="1" ht="12" customHeight="1">
      <c r="B166" s="35"/>
      <c r="C166" s="28" t="s">
        <v>87</v>
      </c>
      <c r="D166" s="28"/>
      <c r="E166" s="11"/>
      <c r="F166" s="22">
        <v>33</v>
      </c>
      <c r="G166" s="22">
        <v>10</v>
      </c>
      <c r="H166" s="22">
        <v>23</v>
      </c>
      <c r="I166" s="23">
        <f t="shared" si="27"/>
        <v>0.007802562077656772</v>
      </c>
      <c r="J166" s="23">
        <f t="shared" si="28"/>
        <v>0.002364412750805083</v>
      </c>
      <c r="K166" s="23">
        <f t="shared" si="29"/>
        <v>0.00543814932685169</v>
      </c>
      <c r="L166" s="24">
        <f t="shared" si="24"/>
        <v>43.47826086956522</v>
      </c>
      <c r="M166" s="25">
        <v>3819</v>
      </c>
      <c r="N166" s="25">
        <v>1225</v>
      </c>
      <c r="O166" s="25">
        <v>2594</v>
      </c>
      <c r="P166" s="23">
        <f t="shared" si="30"/>
        <v>0.11547756124937106</v>
      </c>
      <c r="Q166" s="23">
        <f t="shared" si="31"/>
        <v>0.03704111351937144</v>
      </c>
      <c r="R166" s="23">
        <f t="shared" si="32"/>
        <v>0.07843644772999961</v>
      </c>
      <c r="S166" s="24">
        <f t="shared" si="25"/>
        <v>47.224363916730915</v>
      </c>
      <c r="T166" s="26">
        <v>5556</v>
      </c>
      <c r="U166" s="27">
        <v>1827</v>
      </c>
      <c r="V166" s="27">
        <v>3729</v>
      </c>
      <c r="W166" s="23">
        <f t="shared" si="33"/>
        <v>0.16214081912631312</v>
      </c>
      <c r="X166" s="23">
        <f t="shared" si="34"/>
        <v>0.05331736438872823</v>
      </c>
      <c r="Y166" s="23">
        <f t="shared" si="35"/>
        <v>0.10882345473758488</v>
      </c>
      <c r="Z166" s="24">
        <f t="shared" si="26"/>
        <v>48.99436846339501</v>
      </c>
    </row>
    <row r="167" spans="2:26" s="6" customFormat="1" ht="12" customHeight="1">
      <c r="B167" s="35"/>
      <c r="C167" s="28" t="s">
        <v>88</v>
      </c>
      <c r="D167" s="28"/>
      <c r="E167" s="11"/>
      <c r="F167" s="22">
        <v>31</v>
      </c>
      <c r="G167" s="22">
        <v>8</v>
      </c>
      <c r="H167" s="22">
        <v>23</v>
      </c>
      <c r="I167" s="23">
        <f t="shared" si="27"/>
        <v>0.007329679527495755</v>
      </c>
      <c r="J167" s="23">
        <f t="shared" si="28"/>
        <v>0.001891530200644066</v>
      </c>
      <c r="K167" s="23">
        <f t="shared" si="29"/>
        <v>0.00543814932685169</v>
      </c>
      <c r="L167" s="24">
        <f t="shared" si="24"/>
        <v>34.78260869565217</v>
      </c>
      <c r="M167" s="25">
        <v>3172</v>
      </c>
      <c r="N167" s="25">
        <v>993</v>
      </c>
      <c r="O167" s="25">
        <v>2179</v>
      </c>
      <c r="P167" s="23">
        <f t="shared" si="30"/>
        <v>0.09591380578240508</v>
      </c>
      <c r="Q167" s="23">
        <f t="shared" si="31"/>
        <v>0.030025980183457833</v>
      </c>
      <c r="R167" s="23">
        <f t="shared" si="32"/>
        <v>0.06588782559894725</v>
      </c>
      <c r="S167" s="24">
        <f t="shared" si="25"/>
        <v>45.5713630105553</v>
      </c>
      <c r="T167" s="26">
        <v>4737</v>
      </c>
      <c r="U167" s="27">
        <v>1517</v>
      </c>
      <c r="V167" s="27">
        <v>3220</v>
      </c>
      <c r="W167" s="23">
        <f t="shared" si="33"/>
        <v>0.1382399316417108</v>
      </c>
      <c r="X167" s="23">
        <f t="shared" si="34"/>
        <v>0.044270630420197445</v>
      </c>
      <c r="Y167" s="23">
        <f t="shared" si="35"/>
        <v>0.09396930122151337</v>
      </c>
      <c r="Z167" s="24">
        <f t="shared" si="26"/>
        <v>47.11180124223603</v>
      </c>
    </row>
    <row r="168" spans="2:26" s="6" customFormat="1" ht="12" customHeight="1">
      <c r="B168" s="35"/>
      <c r="C168" s="28" t="s">
        <v>89</v>
      </c>
      <c r="D168" s="28"/>
      <c r="E168" s="11"/>
      <c r="F168" s="22">
        <v>19</v>
      </c>
      <c r="G168" s="22">
        <v>5</v>
      </c>
      <c r="H168" s="22">
        <v>14</v>
      </c>
      <c r="I168" s="23">
        <f t="shared" si="27"/>
        <v>0.0044923842265296565</v>
      </c>
      <c r="J168" s="23">
        <f t="shared" si="28"/>
        <v>0.0011822063754025414</v>
      </c>
      <c r="K168" s="23">
        <f t="shared" si="29"/>
        <v>0.0033101778511271155</v>
      </c>
      <c r="L168" s="24">
        <f t="shared" si="24"/>
        <v>35.714285714285715</v>
      </c>
      <c r="M168" s="25">
        <v>2166</v>
      </c>
      <c r="N168" s="25">
        <v>706</v>
      </c>
      <c r="O168" s="25">
        <v>1460</v>
      </c>
      <c r="P168" s="23">
        <f t="shared" si="30"/>
        <v>0.06549473623098657</v>
      </c>
      <c r="Q168" s="23">
        <f t="shared" si="31"/>
        <v>0.021347776444633662</v>
      </c>
      <c r="R168" s="23">
        <f t="shared" si="32"/>
        <v>0.044146959786352906</v>
      </c>
      <c r="S168" s="24">
        <f t="shared" si="25"/>
        <v>48.35616438356165</v>
      </c>
      <c r="T168" s="26">
        <v>3826</v>
      </c>
      <c r="U168" s="27">
        <v>1187</v>
      </c>
      <c r="V168" s="27">
        <v>2639</v>
      </c>
      <c r="W168" s="23">
        <f t="shared" si="33"/>
        <v>0.11165420697935098</v>
      </c>
      <c r="X168" s="23">
        <f t="shared" si="34"/>
        <v>0.03464023619563241</v>
      </c>
      <c r="Y168" s="23">
        <f t="shared" si="35"/>
        <v>0.07701397078371856</v>
      </c>
      <c r="Z168" s="24">
        <f t="shared" si="26"/>
        <v>44.979158772262224</v>
      </c>
    </row>
    <row r="169" spans="2:26" s="6" customFormat="1" ht="7.5" customHeight="1">
      <c r="B169" s="35"/>
      <c r="C169" s="28"/>
      <c r="D169" s="28"/>
      <c r="E169" s="11"/>
      <c r="F169" s="22"/>
      <c r="G169" s="22"/>
      <c r="H169" s="22"/>
      <c r="I169" s="23"/>
      <c r="J169" s="23"/>
      <c r="K169" s="23"/>
      <c r="L169" s="24"/>
      <c r="M169" s="22"/>
      <c r="N169" s="22"/>
      <c r="O169" s="22"/>
      <c r="P169" s="23"/>
      <c r="Q169" s="23"/>
      <c r="R169" s="23"/>
      <c r="S169" s="24"/>
      <c r="T169" s="29"/>
      <c r="U169" s="30"/>
      <c r="V169" s="30"/>
      <c r="W169" s="23"/>
      <c r="X169" s="23"/>
      <c r="Y169" s="23"/>
      <c r="Z169" s="24"/>
    </row>
    <row r="170" spans="2:26" s="6" customFormat="1" ht="12" customHeight="1">
      <c r="B170" s="35"/>
      <c r="C170" s="21" t="s">
        <v>136</v>
      </c>
      <c r="D170" s="28"/>
      <c r="E170" s="11"/>
      <c r="F170" s="22">
        <v>20</v>
      </c>
      <c r="G170" s="22">
        <v>5</v>
      </c>
      <c r="H170" s="22">
        <v>15</v>
      </c>
      <c r="I170" s="23">
        <f t="shared" si="27"/>
        <v>0.004728825501610166</v>
      </c>
      <c r="J170" s="23">
        <f t="shared" si="28"/>
        <v>0.0011822063754025414</v>
      </c>
      <c r="K170" s="23">
        <f t="shared" si="29"/>
        <v>0.003546619126207624</v>
      </c>
      <c r="L170" s="24">
        <f t="shared" si="24"/>
        <v>33.33333333333333</v>
      </c>
      <c r="M170" s="25">
        <v>6196</v>
      </c>
      <c r="N170" s="25">
        <v>1718</v>
      </c>
      <c r="O170" s="25">
        <v>4478</v>
      </c>
      <c r="P170" s="23">
        <f t="shared" si="30"/>
        <v>0.1873524402987963</v>
      </c>
      <c r="Q170" s="23">
        <f t="shared" si="31"/>
        <v>0.05194827185818787</v>
      </c>
      <c r="R170" s="23">
        <f t="shared" si="32"/>
        <v>0.13540416844060843</v>
      </c>
      <c r="S170" s="24">
        <f t="shared" si="25"/>
        <v>38.36534167038857</v>
      </c>
      <c r="T170" s="26">
        <v>10144</v>
      </c>
      <c r="U170" s="27">
        <v>2788</v>
      </c>
      <c r="V170" s="27">
        <v>7356</v>
      </c>
      <c r="W170" s="23">
        <f t="shared" si="33"/>
        <v>0.29603248186056885</v>
      </c>
      <c r="X170" s="23">
        <f t="shared" si="34"/>
        <v>0.08136223969117368</v>
      </c>
      <c r="Y170" s="23">
        <f t="shared" si="35"/>
        <v>0.21467024216939515</v>
      </c>
      <c r="Z170" s="24">
        <f t="shared" si="26"/>
        <v>37.901033170201195</v>
      </c>
    </row>
    <row r="171" spans="2:26" s="6" customFormat="1" ht="7.5" customHeight="1">
      <c r="B171" s="35"/>
      <c r="C171" s="28"/>
      <c r="D171" s="28"/>
      <c r="E171" s="11"/>
      <c r="F171" s="22"/>
      <c r="G171" s="22"/>
      <c r="H171" s="22"/>
      <c r="I171" s="23"/>
      <c r="J171" s="23"/>
      <c r="K171" s="23"/>
      <c r="L171" s="24"/>
      <c r="M171" s="22"/>
      <c r="N171" s="22"/>
      <c r="O171" s="22"/>
      <c r="P171" s="23"/>
      <c r="Q171" s="23"/>
      <c r="R171" s="23"/>
      <c r="S171" s="24"/>
      <c r="T171" s="29"/>
      <c r="U171" s="30"/>
      <c r="V171" s="30"/>
      <c r="W171" s="23"/>
      <c r="X171" s="23"/>
      <c r="Y171" s="23"/>
      <c r="Z171" s="24"/>
    </row>
    <row r="172" spans="2:26" s="6" customFormat="1" ht="12" customHeight="1">
      <c r="B172" s="35"/>
      <c r="C172" s="28" t="s">
        <v>90</v>
      </c>
      <c r="D172" s="28"/>
      <c r="E172" s="11"/>
      <c r="F172" s="22">
        <v>14</v>
      </c>
      <c r="G172" s="22">
        <v>4</v>
      </c>
      <c r="H172" s="22">
        <v>10</v>
      </c>
      <c r="I172" s="23">
        <f t="shared" si="27"/>
        <v>0.0033101778511271155</v>
      </c>
      <c r="J172" s="23">
        <f t="shared" si="28"/>
        <v>0.000945765100322033</v>
      </c>
      <c r="K172" s="23">
        <f t="shared" si="29"/>
        <v>0.002364412750805083</v>
      </c>
      <c r="L172" s="24">
        <f t="shared" si="24"/>
        <v>40</v>
      </c>
      <c r="M172" s="25">
        <v>1944</v>
      </c>
      <c r="N172" s="25">
        <v>551</v>
      </c>
      <c r="O172" s="25">
        <v>1393</v>
      </c>
      <c r="P172" s="23">
        <f t="shared" si="30"/>
        <v>0.058781979331965786</v>
      </c>
      <c r="Q172" s="23">
        <f t="shared" si="31"/>
        <v>0.01666094167279483</v>
      </c>
      <c r="R172" s="23">
        <f t="shared" si="32"/>
        <v>0.042121037659170954</v>
      </c>
      <c r="S172" s="24">
        <f t="shared" si="25"/>
        <v>39.554917444364676</v>
      </c>
      <c r="T172" s="26">
        <v>3190</v>
      </c>
      <c r="U172" s="27">
        <v>940</v>
      </c>
      <c r="V172" s="27">
        <v>2250</v>
      </c>
      <c r="W172" s="23">
        <f t="shared" si="33"/>
        <v>0.093093810837462</v>
      </c>
      <c r="X172" s="23">
        <f t="shared" si="34"/>
        <v>0.027432032033609492</v>
      </c>
      <c r="Y172" s="23">
        <f t="shared" si="35"/>
        <v>0.06566177880385252</v>
      </c>
      <c r="Z172" s="24">
        <f t="shared" si="26"/>
        <v>41.77777777777778</v>
      </c>
    </row>
    <row r="173" spans="2:26" s="6" customFormat="1" ht="12" customHeight="1">
      <c r="B173" s="35"/>
      <c r="C173" s="28" t="s">
        <v>91</v>
      </c>
      <c r="D173" s="28"/>
      <c r="E173" s="11"/>
      <c r="F173" s="22">
        <v>2</v>
      </c>
      <c r="G173" s="32" t="s">
        <v>137</v>
      </c>
      <c r="H173" s="22">
        <v>2</v>
      </c>
      <c r="I173" s="23">
        <f t="shared" si="27"/>
        <v>0.0004728825501610165</v>
      </c>
      <c r="J173" s="32" t="s">
        <v>137</v>
      </c>
      <c r="K173" s="23">
        <f t="shared" si="29"/>
        <v>0.0004728825501610165</v>
      </c>
      <c r="L173" s="32" t="s">
        <v>137</v>
      </c>
      <c r="M173" s="25">
        <v>1506</v>
      </c>
      <c r="N173" s="25">
        <v>443</v>
      </c>
      <c r="O173" s="25">
        <v>1063</v>
      </c>
      <c r="P173" s="23">
        <f t="shared" si="30"/>
        <v>0.04553789139605991</v>
      </c>
      <c r="Q173" s="23">
        <f t="shared" si="31"/>
        <v>0.013395276154352286</v>
      </c>
      <c r="R173" s="23">
        <f t="shared" si="32"/>
        <v>0.032142615241707626</v>
      </c>
      <c r="S173" s="24">
        <f t="shared" si="25"/>
        <v>41.67450611476952</v>
      </c>
      <c r="T173" s="26">
        <v>2674</v>
      </c>
      <c r="U173" s="27">
        <v>718</v>
      </c>
      <c r="V173" s="27">
        <v>1956</v>
      </c>
      <c r="W173" s="23">
        <f t="shared" si="33"/>
        <v>0.07803537623177849</v>
      </c>
      <c r="X173" s="23">
        <f t="shared" si="34"/>
        <v>0.020953403191629378</v>
      </c>
      <c r="Y173" s="23">
        <f t="shared" si="35"/>
        <v>0.05708197304014911</v>
      </c>
      <c r="Z173" s="24">
        <f t="shared" si="26"/>
        <v>36.70756646216769</v>
      </c>
    </row>
    <row r="174" spans="2:26" s="6" customFormat="1" ht="12" customHeight="1">
      <c r="B174" s="35"/>
      <c r="C174" s="28" t="s">
        <v>92</v>
      </c>
      <c r="D174" s="28"/>
      <c r="E174" s="11"/>
      <c r="F174" s="22">
        <v>2</v>
      </c>
      <c r="G174" s="22">
        <v>1</v>
      </c>
      <c r="H174" s="22">
        <v>1</v>
      </c>
      <c r="I174" s="23">
        <f t="shared" si="27"/>
        <v>0.0004728825501610165</v>
      </c>
      <c r="J174" s="23">
        <f t="shared" si="28"/>
        <v>0.00023644127508050825</v>
      </c>
      <c r="K174" s="23">
        <f t="shared" si="29"/>
        <v>0.00023644127508050825</v>
      </c>
      <c r="L174" s="24">
        <f t="shared" si="24"/>
        <v>100</v>
      </c>
      <c r="M174" s="25">
        <v>1247</v>
      </c>
      <c r="N174" s="25">
        <v>351</v>
      </c>
      <c r="O174" s="25">
        <v>896</v>
      </c>
      <c r="P174" s="23">
        <f t="shared" si="30"/>
        <v>0.03770634168053567</v>
      </c>
      <c r="Q174" s="23">
        <f t="shared" si="31"/>
        <v>0.010613412934938267</v>
      </c>
      <c r="R174" s="23">
        <f t="shared" si="32"/>
        <v>0.0270929287455974</v>
      </c>
      <c r="S174" s="24">
        <f t="shared" si="25"/>
        <v>39.174107142857146</v>
      </c>
      <c r="T174" s="26">
        <v>1902</v>
      </c>
      <c r="U174" s="27">
        <v>512</v>
      </c>
      <c r="V174" s="27">
        <v>1390</v>
      </c>
      <c r="W174" s="23">
        <f t="shared" si="33"/>
        <v>0.05550609034885665</v>
      </c>
      <c r="X174" s="23">
        <f t="shared" si="34"/>
        <v>0.01494170255447666</v>
      </c>
      <c r="Y174" s="23">
        <f t="shared" si="35"/>
        <v>0.04056438779437999</v>
      </c>
      <c r="Z174" s="24">
        <f t="shared" si="26"/>
        <v>36.83453237410072</v>
      </c>
    </row>
    <row r="175" spans="2:26" s="6" customFormat="1" ht="12" customHeight="1">
      <c r="B175" s="35"/>
      <c r="C175" s="28" t="s">
        <v>93</v>
      </c>
      <c r="D175" s="28"/>
      <c r="E175" s="11"/>
      <c r="F175" s="22">
        <v>2</v>
      </c>
      <c r="G175" s="32" t="s">
        <v>137</v>
      </c>
      <c r="H175" s="22">
        <v>2</v>
      </c>
      <c r="I175" s="23">
        <f t="shared" si="27"/>
        <v>0.0004728825501610165</v>
      </c>
      <c r="J175" s="32" t="s">
        <v>137</v>
      </c>
      <c r="K175" s="23">
        <f t="shared" si="29"/>
        <v>0.0004728825501610165</v>
      </c>
      <c r="L175" s="32" t="s">
        <v>137</v>
      </c>
      <c r="M175" s="25">
        <v>904</v>
      </c>
      <c r="N175" s="25">
        <v>224</v>
      </c>
      <c r="O175" s="25">
        <v>680</v>
      </c>
      <c r="P175" s="23">
        <f t="shared" si="30"/>
        <v>0.02733482989511166</v>
      </c>
      <c r="Q175" s="23">
        <f t="shared" si="31"/>
        <v>0.00677323218639935</v>
      </c>
      <c r="R175" s="23">
        <f t="shared" si="32"/>
        <v>0.020561597708712312</v>
      </c>
      <c r="S175" s="24">
        <f t="shared" si="25"/>
        <v>32.94117647058823</v>
      </c>
      <c r="T175" s="26">
        <v>1497</v>
      </c>
      <c r="U175" s="27">
        <v>388</v>
      </c>
      <c r="V175" s="27">
        <v>1109</v>
      </c>
      <c r="W175" s="23">
        <f t="shared" si="33"/>
        <v>0.0436869701641632</v>
      </c>
      <c r="X175" s="23">
        <f t="shared" si="34"/>
        <v>0.011323008967064344</v>
      </c>
      <c r="Y175" s="23">
        <f t="shared" si="35"/>
        <v>0.03236396119709886</v>
      </c>
      <c r="Z175" s="24">
        <f t="shared" si="26"/>
        <v>34.98647430117223</v>
      </c>
    </row>
    <row r="176" spans="2:26" s="6" customFormat="1" ht="12" customHeight="1">
      <c r="B176" s="35"/>
      <c r="C176" s="28" t="s">
        <v>94</v>
      </c>
      <c r="D176" s="28"/>
      <c r="E176" s="11"/>
      <c r="F176" s="32" t="s">
        <v>137</v>
      </c>
      <c r="G176" s="32" t="s">
        <v>137</v>
      </c>
      <c r="H176" s="32" t="s">
        <v>137</v>
      </c>
      <c r="I176" s="32" t="s">
        <v>137</v>
      </c>
      <c r="J176" s="32" t="s">
        <v>137</v>
      </c>
      <c r="K176" s="32" t="s">
        <v>137</v>
      </c>
      <c r="L176" s="32" t="s">
        <v>137</v>
      </c>
      <c r="M176" s="25">
        <v>595</v>
      </c>
      <c r="N176" s="25">
        <v>149</v>
      </c>
      <c r="O176" s="25">
        <v>446</v>
      </c>
      <c r="P176" s="23">
        <f t="shared" si="30"/>
        <v>0.017991397995123275</v>
      </c>
      <c r="Q176" s="23">
        <f t="shared" si="31"/>
        <v>0.004505408909703139</v>
      </c>
      <c r="R176" s="23">
        <f t="shared" si="32"/>
        <v>0.013485989085420133</v>
      </c>
      <c r="S176" s="24">
        <f t="shared" si="25"/>
        <v>33.408071748878925</v>
      </c>
      <c r="T176" s="26">
        <v>881</v>
      </c>
      <c r="U176" s="27">
        <v>230</v>
      </c>
      <c r="V176" s="27">
        <v>651</v>
      </c>
      <c r="W176" s="23">
        <f t="shared" si="33"/>
        <v>0.025710234278308472</v>
      </c>
      <c r="X176" s="23">
        <f t="shared" si="34"/>
        <v>0.0067120929443938125</v>
      </c>
      <c r="Y176" s="23">
        <f t="shared" si="35"/>
        <v>0.01899814133391466</v>
      </c>
      <c r="Z176" s="24">
        <f t="shared" si="26"/>
        <v>35.33026113671275</v>
      </c>
    </row>
    <row r="177" spans="2:26" s="6" customFormat="1" ht="7.5" customHeight="1">
      <c r="B177" s="35"/>
      <c r="C177" s="28"/>
      <c r="D177" s="28"/>
      <c r="E177" s="11"/>
      <c r="F177" s="22"/>
      <c r="G177" s="22"/>
      <c r="H177" s="22"/>
      <c r="I177" s="23"/>
      <c r="J177" s="23"/>
      <c r="K177" s="23"/>
      <c r="L177" s="24"/>
      <c r="M177" s="22"/>
      <c r="N177" s="22"/>
      <c r="O177" s="22"/>
      <c r="P177" s="23"/>
      <c r="Q177" s="23"/>
      <c r="R177" s="23"/>
      <c r="S177" s="24"/>
      <c r="T177" s="29"/>
      <c r="U177" s="30"/>
      <c r="V177" s="30"/>
      <c r="W177" s="23"/>
      <c r="X177" s="23"/>
      <c r="Y177" s="23"/>
      <c r="Z177" s="24"/>
    </row>
    <row r="178" spans="2:26" s="6" customFormat="1" ht="12" customHeight="1">
      <c r="B178" s="35"/>
      <c r="C178" s="21" t="s">
        <v>138</v>
      </c>
      <c r="D178" s="28"/>
      <c r="E178" s="11"/>
      <c r="F178" s="22">
        <v>5</v>
      </c>
      <c r="G178" s="22">
        <v>1</v>
      </c>
      <c r="H178" s="22">
        <v>4</v>
      </c>
      <c r="I178" s="23">
        <f t="shared" si="27"/>
        <v>0.0011822063754025414</v>
      </c>
      <c r="J178" s="23">
        <f t="shared" si="28"/>
        <v>0.00023644127508050825</v>
      </c>
      <c r="K178" s="23">
        <f t="shared" si="29"/>
        <v>0.000945765100322033</v>
      </c>
      <c r="L178" s="24">
        <f>G178/H178*100</f>
        <v>25</v>
      </c>
      <c r="M178" s="25">
        <v>1113</v>
      </c>
      <c r="N178" s="25">
        <v>236</v>
      </c>
      <c r="O178" s="25">
        <v>877</v>
      </c>
      <c r="P178" s="23">
        <f t="shared" si="30"/>
        <v>0.03365449742617177</v>
      </c>
      <c r="Q178" s="23">
        <f t="shared" si="31"/>
        <v>0.007136083910670744</v>
      </c>
      <c r="R178" s="23">
        <f t="shared" si="32"/>
        <v>0.026518413515501025</v>
      </c>
      <c r="S178" s="24">
        <f aca="true" t="shared" si="36" ref="S178:S188">N178/O178*100</f>
        <v>26.90992018244014</v>
      </c>
      <c r="T178" s="26">
        <v>2089</v>
      </c>
      <c r="U178" s="27">
        <v>437</v>
      </c>
      <c r="V178" s="27">
        <v>1652</v>
      </c>
      <c r="W178" s="23">
        <f t="shared" si="33"/>
        <v>0.060963313742776845</v>
      </c>
      <c r="X178" s="23">
        <f t="shared" si="34"/>
        <v>0.012752976594348242</v>
      </c>
      <c r="Y178" s="23">
        <f t="shared" si="35"/>
        <v>0.0482103371484286</v>
      </c>
      <c r="Z178" s="24">
        <f aca="true" t="shared" si="37" ref="Z178:Z188">U178/V178*100</f>
        <v>26.45278450363196</v>
      </c>
    </row>
    <row r="179" spans="2:26" s="6" customFormat="1" ht="7.5" customHeight="1">
      <c r="B179" s="35"/>
      <c r="C179" s="28"/>
      <c r="D179" s="28"/>
      <c r="E179" s="11"/>
      <c r="F179" s="22"/>
      <c r="G179" s="22"/>
      <c r="H179" s="22"/>
      <c r="I179" s="23"/>
      <c r="J179" s="23"/>
      <c r="K179" s="23"/>
      <c r="L179" s="24"/>
      <c r="M179" s="22"/>
      <c r="N179" s="22"/>
      <c r="O179" s="22"/>
      <c r="P179" s="23"/>
      <c r="Q179" s="23"/>
      <c r="R179" s="23"/>
      <c r="S179" s="24"/>
      <c r="T179" s="29"/>
      <c r="U179" s="30"/>
      <c r="V179" s="30"/>
      <c r="W179" s="23"/>
      <c r="X179" s="23"/>
      <c r="Y179" s="23"/>
      <c r="Z179" s="24"/>
    </row>
    <row r="180" spans="2:26" s="6" customFormat="1" ht="12" customHeight="1">
      <c r="B180" s="35"/>
      <c r="C180" s="28" t="s">
        <v>95</v>
      </c>
      <c r="D180" s="28"/>
      <c r="E180" s="11"/>
      <c r="F180" s="32" t="s">
        <v>137</v>
      </c>
      <c r="G180" s="32" t="s">
        <v>137</v>
      </c>
      <c r="H180" s="32" t="s">
        <v>137</v>
      </c>
      <c r="I180" s="32" t="s">
        <v>137</v>
      </c>
      <c r="J180" s="32" t="s">
        <v>137</v>
      </c>
      <c r="K180" s="32" t="s">
        <v>137</v>
      </c>
      <c r="L180" s="32" t="s">
        <v>137</v>
      </c>
      <c r="M180" s="25">
        <v>418</v>
      </c>
      <c r="N180" s="25">
        <v>92</v>
      </c>
      <c r="O180" s="25">
        <v>326</v>
      </c>
      <c r="P180" s="23">
        <f aca="true" t="shared" si="38" ref="P180:P188">M180/$M$13*100</f>
        <v>0.012639335062120217</v>
      </c>
      <c r="Q180" s="23">
        <f aca="true" t="shared" si="39" ref="Q180:Q188">N180/$M$13*100</f>
        <v>0.002781863219414019</v>
      </c>
      <c r="R180" s="23">
        <f aca="true" t="shared" si="40" ref="R180:R188">O180/$M$13*100</f>
        <v>0.009857471842706196</v>
      </c>
      <c r="S180" s="24">
        <f t="shared" si="36"/>
        <v>28.22085889570552</v>
      </c>
      <c r="T180" s="26">
        <v>752</v>
      </c>
      <c r="U180" s="27">
        <v>167</v>
      </c>
      <c r="V180" s="27">
        <v>585</v>
      </c>
      <c r="W180" s="23">
        <f aca="true" t="shared" si="41" ref="W180:W188">T180/$T$13*100</f>
        <v>0.021945625626887594</v>
      </c>
      <c r="X180" s="23">
        <f aca="true" t="shared" si="42" ref="X180:X188">U180/$T$13*100</f>
        <v>0.004873563137885942</v>
      </c>
      <c r="Y180" s="23">
        <f aca="true" t="shared" si="43" ref="Y180:Y188">V180/$T$13*100</f>
        <v>0.01707206248900165</v>
      </c>
      <c r="Z180" s="24">
        <f t="shared" si="37"/>
        <v>28.547008547008545</v>
      </c>
    </row>
    <row r="181" spans="2:26" s="6" customFormat="1" ht="12" customHeight="1">
      <c r="B181" s="35"/>
      <c r="C181" s="28" t="s">
        <v>96</v>
      </c>
      <c r="D181" s="28"/>
      <c r="E181" s="11"/>
      <c r="F181" s="22">
        <v>1</v>
      </c>
      <c r="G181" s="32" t="s">
        <v>137</v>
      </c>
      <c r="H181" s="22">
        <v>1</v>
      </c>
      <c r="I181" s="23">
        <f aca="true" t="shared" si="44" ref="I181:I186">F181/$F$13*100</f>
        <v>0.00023644127508050825</v>
      </c>
      <c r="J181" s="32" t="s">
        <v>137</v>
      </c>
      <c r="K181" s="23">
        <f aca="true" t="shared" si="45" ref="K181:K186">H181/$F$13*100</f>
        <v>0.00023644127508050825</v>
      </c>
      <c r="L181" s="32" t="s">
        <v>137</v>
      </c>
      <c r="M181" s="25">
        <v>278</v>
      </c>
      <c r="N181" s="25">
        <v>66</v>
      </c>
      <c r="O181" s="25">
        <v>212</v>
      </c>
      <c r="P181" s="23">
        <f t="shared" si="38"/>
        <v>0.008406064945620621</v>
      </c>
      <c r="Q181" s="23">
        <f t="shared" si="39"/>
        <v>0.0019956844834926658</v>
      </c>
      <c r="R181" s="23">
        <f t="shared" si="40"/>
        <v>0.006410380462127956</v>
      </c>
      <c r="S181" s="24">
        <f t="shared" si="36"/>
        <v>31.132075471698112</v>
      </c>
      <c r="T181" s="26">
        <v>512</v>
      </c>
      <c r="U181" s="27">
        <v>106</v>
      </c>
      <c r="V181" s="27">
        <v>406</v>
      </c>
      <c r="W181" s="23">
        <f t="shared" si="41"/>
        <v>0.01494170255447666</v>
      </c>
      <c r="X181" s="23">
        <f t="shared" si="42"/>
        <v>0.003093399356981496</v>
      </c>
      <c r="Y181" s="23">
        <f t="shared" si="43"/>
        <v>0.011848303197495164</v>
      </c>
      <c r="Z181" s="24">
        <f t="shared" si="37"/>
        <v>26.108374384236456</v>
      </c>
    </row>
    <row r="182" spans="2:26" s="6" customFormat="1" ht="12" customHeight="1">
      <c r="B182" s="35"/>
      <c r="C182" s="28" t="s">
        <v>97</v>
      </c>
      <c r="D182" s="28"/>
      <c r="E182" s="11"/>
      <c r="F182" s="22">
        <v>3</v>
      </c>
      <c r="G182" s="22">
        <v>1</v>
      </c>
      <c r="H182" s="22">
        <v>2</v>
      </c>
      <c r="I182" s="23">
        <f t="shared" si="44"/>
        <v>0.0007093238252415247</v>
      </c>
      <c r="J182" s="23">
        <f>G182/$F$13*100</f>
        <v>0.00023644127508050825</v>
      </c>
      <c r="K182" s="23">
        <f t="shared" si="45"/>
        <v>0.0004728825501610165</v>
      </c>
      <c r="L182" s="24">
        <f>G182/H182*100</f>
        <v>50</v>
      </c>
      <c r="M182" s="25">
        <v>208</v>
      </c>
      <c r="N182" s="25">
        <v>39</v>
      </c>
      <c r="O182" s="25">
        <v>169</v>
      </c>
      <c r="P182" s="23">
        <f t="shared" si="38"/>
        <v>0.006289429887370825</v>
      </c>
      <c r="Q182" s="23">
        <f t="shared" si="39"/>
        <v>0.0011792681038820297</v>
      </c>
      <c r="R182" s="23">
        <f t="shared" si="40"/>
        <v>0.005110161783488795</v>
      </c>
      <c r="S182" s="24">
        <f t="shared" si="36"/>
        <v>23.076923076923077</v>
      </c>
      <c r="T182" s="26">
        <v>374</v>
      </c>
      <c r="U182" s="27">
        <v>80</v>
      </c>
      <c r="V182" s="27">
        <v>294</v>
      </c>
      <c r="W182" s="23">
        <f t="shared" si="41"/>
        <v>0.010914446787840372</v>
      </c>
      <c r="X182" s="23">
        <f t="shared" si="42"/>
        <v>0.002334641024136978</v>
      </c>
      <c r="Y182" s="23">
        <f t="shared" si="43"/>
        <v>0.008579805763703395</v>
      </c>
      <c r="Z182" s="24">
        <f t="shared" si="37"/>
        <v>27.2108843537415</v>
      </c>
    </row>
    <row r="183" spans="2:26" s="6" customFormat="1" ht="12" customHeight="1">
      <c r="B183" s="35"/>
      <c r="C183" s="28" t="s">
        <v>98</v>
      </c>
      <c r="D183" s="28"/>
      <c r="E183" s="11"/>
      <c r="F183" s="22">
        <v>1</v>
      </c>
      <c r="G183" s="32" t="s">
        <v>137</v>
      </c>
      <c r="H183" s="22">
        <v>1</v>
      </c>
      <c r="I183" s="23">
        <f t="shared" si="44"/>
        <v>0.00023644127508050825</v>
      </c>
      <c r="J183" s="32" t="s">
        <v>137</v>
      </c>
      <c r="K183" s="23">
        <f t="shared" si="45"/>
        <v>0.00023644127508050825</v>
      </c>
      <c r="L183" s="32" t="s">
        <v>137</v>
      </c>
      <c r="M183" s="25">
        <v>134</v>
      </c>
      <c r="N183" s="25">
        <v>23</v>
      </c>
      <c r="O183" s="25">
        <v>111</v>
      </c>
      <c r="P183" s="23">
        <f t="shared" si="38"/>
        <v>0.004051844254363897</v>
      </c>
      <c r="Q183" s="23">
        <f t="shared" si="39"/>
        <v>0.0006954658048535047</v>
      </c>
      <c r="R183" s="23">
        <f t="shared" si="40"/>
        <v>0.0033563784495103917</v>
      </c>
      <c r="S183" s="24">
        <f t="shared" si="36"/>
        <v>20.72072072072072</v>
      </c>
      <c r="T183" s="26">
        <v>274</v>
      </c>
      <c r="U183" s="27">
        <v>53</v>
      </c>
      <c r="V183" s="27">
        <v>221</v>
      </c>
      <c r="W183" s="23">
        <f t="shared" si="41"/>
        <v>0.00799614550766915</v>
      </c>
      <c r="X183" s="23">
        <f t="shared" si="42"/>
        <v>0.001546699678490748</v>
      </c>
      <c r="Y183" s="23">
        <f t="shared" si="43"/>
        <v>0.006449445829178402</v>
      </c>
      <c r="Z183" s="24">
        <f t="shared" si="37"/>
        <v>23.981900452488688</v>
      </c>
    </row>
    <row r="184" spans="2:26" s="6" customFormat="1" ht="12" customHeight="1">
      <c r="B184" s="35"/>
      <c r="C184" s="28" t="s">
        <v>99</v>
      </c>
      <c r="D184" s="28"/>
      <c r="E184" s="11"/>
      <c r="F184" s="32" t="s">
        <v>137</v>
      </c>
      <c r="G184" s="32" t="s">
        <v>137</v>
      </c>
      <c r="H184" s="32" t="s">
        <v>137</v>
      </c>
      <c r="I184" s="32" t="s">
        <v>137</v>
      </c>
      <c r="J184" s="32" t="s">
        <v>137</v>
      </c>
      <c r="K184" s="32" t="s">
        <v>137</v>
      </c>
      <c r="L184" s="32" t="s">
        <v>137</v>
      </c>
      <c r="M184" s="25">
        <v>75</v>
      </c>
      <c r="N184" s="25">
        <v>16</v>
      </c>
      <c r="O184" s="25">
        <v>59</v>
      </c>
      <c r="P184" s="23">
        <f t="shared" si="38"/>
        <v>0.002267823276696211</v>
      </c>
      <c r="Q184" s="23">
        <f t="shared" si="39"/>
        <v>0.000483802299028525</v>
      </c>
      <c r="R184" s="23">
        <f t="shared" si="40"/>
        <v>0.001784020977667686</v>
      </c>
      <c r="S184" s="24">
        <f t="shared" si="36"/>
        <v>27.11864406779661</v>
      </c>
      <c r="T184" s="26">
        <v>177</v>
      </c>
      <c r="U184" s="27">
        <v>31</v>
      </c>
      <c r="V184" s="27">
        <v>146</v>
      </c>
      <c r="W184" s="23">
        <f t="shared" si="41"/>
        <v>0.005165393265903064</v>
      </c>
      <c r="X184" s="23">
        <f t="shared" si="42"/>
        <v>0.000904673396853079</v>
      </c>
      <c r="Y184" s="23">
        <f t="shared" si="43"/>
        <v>0.004260719869049985</v>
      </c>
      <c r="Z184" s="24">
        <f t="shared" si="37"/>
        <v>21.232876712328768</v>
      </c>
    </row>
    <row r="185" spans="2:26" s="6" customFormat="1" ht="7.5" customHeight="1">
      <c r="B185" s="28"/>
      <c r="C185" s="28"/>
      <c r="D185" s="28"/>
      <c r="E185" s="11"/>
      <c r="F185" s="22"/>
      <c r="G185" s="22"/>
      <c r="H185" s="22"/>
      <c r="I185" s="23"/>
      <c r="J185" s="23"/>
      <c r="K185" s="23"/>
      <c r="L185" s="24"/>
      <c r="M185" s="22"/>
      <c r="N185" s="22"/>
      <c r="O185" s="22"/>
      <c r="P185" s="23"/>
      <c r="Q185" s="23"/>
      <c r="R185" s="23"/>
      <c r="S185" s="24"/>
      <c r="T185" s="29"/>
      <c r="U185" s="30"/>
      <c r="V185" s="30"/>
      <c r="W185" s="23"/>
      <c r="X185" s="23"/>
      <c r="Y185" s="23"/>
      <c r="Z185" s="24"/>
    </row>
    <row r="186" spans="2:26" s="6" customFormat="1" ht="12" customHeight="1">
      <c r="B186" s="35"/>
      <c r="C186" s="45" t="s">
        <v>139</v>
      </c>
      <c r="D186" s="45"/>
      <c r="E186" s="11"/>
      <c r="F186" s="22">
        <v>2</v>
      </c>
      <c r="G186" s="32" t="s">
        <v>137</v>
      </c>
      <c r="H186" s="22">
        <v>2</v>
      </c>
      <c r="I186" s="23">
        <f t="shared" si="44"/>
        <v>0.0004728825501610165</v>
      </c>
      <c r="J186" s="32" t="s">
        <v>137</v>
      </c>
      <c r="K186" s="23">
        <f t="shared" si="45"/>
        <v>0.0004728825501610165</v>
      </c>
      <c r="L186" s="32" t="s">
        <v>137</v>
      </c>
      <c r="M186" s="25">
        <v>108</v>
      </c>
      <c r="N186" s="25">
        <v>19</v>
      </c>
      <c r="O186" s="25">
        <v>89</v>
      </c>
      <c r="P186" s="23">
        <f t="shared" si="38"/>
        <v>0.0032656655184425437</v>
      </c>
      <c r="Q186" s="23">
        <f t="shared" si="39"/>
        <v>0.0005745152300963734</v>
      </c>
      <c r="R186" s="23">
        <f t="shared" si="40"/>
        <v>0.0026911502883461705</v>
      </c>
      <c r="S186" s="24">
        <f t="shared" si="36"/>
        <v>21.34831460674157</v>
      </c>
      <c r="T186" s="26">
        <v>209</v>
      </c>
      <c r="U186" s="27">
        <v>44</v>
      </c>
      <c r="V186" s="27">
        <v>165</v>
      </c>
      <c r="W186" s="23">
        <f t="shared" si="41"/>
        <v>0.0060992496755578555</v>
      </c>
      <c r="X186" s="23">
        <f t="shared" si="42"/>
        <v>0.001284052563275338</v>
      </c>
      <c r="Y186" s="23">
        <f t="shared" si="43"/>
        <v>0.004815197112282518</v>
      </c>
      <c r="Z186" s="24">
        <f t="shared" si="37"/>
        <v>26.666666666666668</v>
      </c>
    </row>
    <row r="187" spans="2:26" s="6" customFormat="1" ht="7.5" customHeight="1">
      <c r="B187" s="28"/>
      <c r="C187" s="28"/>
      <c r="D187" s="28"/>
      <c r="E187" s="11"/>
      <c r="F187" s="22"/>
      <c r="G187" s="22"/>
      <c r="H187" s="22"/>
      <c r="I187" s="23"/>
      <c r="J187" s="23"/>
      <c r="K187" s="23"/>
      <c r="L187" s="24"/>
      <c r="M187" s="22"/>
      <c r="N187" s="22"/>
      <c r="O187" s="22"/>
      <c r="P187" s="23"/>
      <c r="Q187" s="23"/>
      <c r="R187" s="23"/>
      <c r="S187" s="24"/>
      <c r="T187" s="29"/>
      <c r="U187" s="30"/>
      <c r="V187" s="30"/>
      <c r="W187" s="23"/>
      <c r="X187" s="23"/>
      <c r="Y187" s="23"/>
      <c r="Z187" s="24"/>
    </row>
    <row r="188" spans="2:26" s="6" customFormat="1" ht="12" customHeight="1">
      <c r="B188" s="35"/>
      <c r="C188" s="45" t="s">
        <v>140</v>
      </c>
      <c r="D188" s="45"/>
      <c r="E188" s="11"/>
      <c r="F188" s="32" t="s">
        <v>137</v>
      </c>
      <c r="G188" s="32" t="s">
        <v>137</v>
      </c>
      <c r="H188" s="32" t="s">
        <v>137</v>
      </c>
      <c r="I188" s="32" t="s">
        <v>137</v>
      </c>
      <c r="J188" s="32" t="s">
        <v>137</v>
      </c>
      <c r="K188" s="32" t="s">
        <v>137</v>
      </c>
      <c r="L188" s="32" t="s">
        <v>137</v>
      </c>
      <c r="M188" s="25">
        <v>3428</v>
      </c>
      <c r="N188" s="25">
        <v>2436</v>
      </c>
      <c r="O188" s="25">
        <v>992</v>
      </c>
      <c r="P188" s="23">
        <f t="shared" si="38"/>
        <v>0.10365464256686147</v>
      </c>
      <c r="Q188" s="23">
        <f t="shared" si="39"/>
        <v>0.07365890002709292</v>
      </c>
      <c r="R188" s="23">
        <f t="shared" si="40"/>
        <v>0.02999574253976855</v>
      </c>
      <c r="S188" s="24">
        <f t="shared" si="36"/>
        <v>245.56451612903226</v>
      </c>
      <c r="T188" s="26">
        <v>11791</v>
      </c>
      <c r="U188" s="27">
        <v>8083</v>
      </c>
      <c r="V188" s="27">
        <v>3708</v>
      </c>
      <c r="W188" s="23">
        <f t="shared" si="41"/>
        <v>0.3440969039449889</v>
      </c>
      <c r="X188" s="23">
        <f t="shared" si="42"/>
        <v>0.23588629247623993</v>
      </c>
      <c r="Y188" s="23">
        <f t="shared" si="43"/>
        <v>0.10821061146874893</v>
      </c>
      <c r="Z188" s="24">
        <f t="shared" si="37"/>
        <v>217.98813376483278</v>
      </c>
    </row>
    <row r="189" spans="2:26" s="6" customFormat="1" ht="7.5" customHeight="1">
      <c r="B189" s="28"/>
      <c r="C189" s="28"/>
      <c r="D189" s="28"/>
      <c r="E189" s="11"/>
      <c r="F189" s="36"/>
      <c r="G189" s="36"/>
      <c r="H189" s="36"/>
      <c r="I189" s="23"/>
      <c r="J189" s="23"/>
      <c r="K189" s="23"/>
      <c r="L189" s="24"/>
      <c r="M189" s="22"/>
      <c r="N189" s="22"/>
      <c r="O189" s="22"/>
      <c r="P189" s="23"/>
      <c r="Q189" s="23"/>
      <c r="R189" s="23"/>
      <c r="S189" s="24"/>
      <c r="T189" s="29"/>
      <c r="U189" s="30"/>
      <c r="V189" s="30"/>
      <c r="W189" s="23"/>
      <c r="X189" s="23"/>
      <c r="Y189" s="23"/>
      <c r="Z189" s="24"/>
    </row>
    <row r="190" spans="2:26" s="6" customFormat="1" ht="12" customHeight="1">
      <c r="B190" s="28" t="s">
        <v>141</v>
      </c>
      <c r="C190" s="28"/>
      <c r="D190" s="28"/>
      <c r="E190" s="11"/>
      <c r="F190" s="36"/>
      <c r="G190" s="36"/>
      <c r="H190" s="36"/>
      <c r="I190" s="23"/>
      <c r="J190" s="23"/>
      <c r="K190" s="23"/>
      <c r="L190" s="24"/>
      <c r="M190" s="22"/>
      <c r="N190" s="22"/>
      <c r="O190" s="22"/>
      <c r="P190" s="23"/>
      <c r="Q190" s="23"/>
      <c r="R190" s="23"/>
      <c r="S190" s="24"/>
      <c r="T190" s="29"/>
      <c r="U190" s="30"/>
      <c r="V190" s="30"/>
      <c r="W190" s="23"/>
      <c r="X190" s="23"/>
      <c r="Y190" s="23"/>
      <c r="Z190" s="24"/>
    </row>
    <row r="191" spans="2:26" s="6" customFormat="1" ht="12" customHeight="1">
      <c r="B191" s="35"/>
      <c r="C191" s="21" t="s">
        <v>142</v>
      </c>
      <c r="D191" s="37"/>
      <c r="E191" s="11"/>
      <c r="F191" s="22">
        <f>F15+F23+F31</f>
        <v>131848</v>
      </c>
      <c r="G191" s="22">
        <f>G15+G23+G31</f>
        <v>67201</v>
      </c>
      <c r="H191" s="22">
        <f>H15+H23+H31</f>
        <v>64647</v>
      </c>
      <c r="I191" s="23">
        <f aca="true" t="shared" si="46" ref="I191:K195">F191/$F$13*100</f>
        <v>31.17430923681485</v>
      </c>
      <c r="J191" s="23">
        <f t="shared" si="46"/>
        <v>15.889090126685234</v>
      </c>
      <c r="K191" s="23">
        <f t="shared" si="46"/>
        <v>15.285219110129617</v>
      </c>
      <c r="L191" s="24">
        <f>G191/H191*100</f>
        <v>103.95068603338129</v>
      </c>
      <c r="M191" s="25">
        <v>491340</v>
      </c>
      <c r="N191" s="25">
        <v>251664</v>
      </c>
      <c r="O191" s="25">
        <v>239676</v>
      </c>
      <c r="P191" s="23">
        <f aca="true" t="shared" si="47" ref="P191:R195">M191/$M$13*100</f>
        <v>14.856963850292216</v>
      </c>
      <c r="Q191" s="23">
        <f t="shared" si="47"/>
        <v>7.6097263614196695</v>
      </c>
      <c r="R191" s="23">
        <f t="shared" si="47"/>
        <v>7.247237488872547</v>
      </c>
      <c r="S191" s="24">
        <f>N191/O191*100</f>
        <v>105.00175236569369</v>
      </c>
      <c r="T191" s="26">
        <v>474656</v>
      </c>
      <c r="U191" s="27">
        <v>243128</v>
      </c>
      <c r="V191" s="27">
        <v>231528</v>
      </c>
      <c r="W191" s="23">
        <f aca="true" t="shared" si="48" ref="W191:Y195">T191/$T$13*100</f>
        <v>13.851892124409519</v>
      </c>
      <c r="X191" s="23">
        <f t="shared" si="48"/>
        <v>7.09520753645469</v>
      </c>
      <c r="Y191" s="23">
        <f t="shared" si="48"/>
        <v>6.756684587954828</v>
      </c>
      <c r="Z191" s="24">
        <f>U191/V191*100</f>
        <v>105.01019315158426</v>
      </c>
    </row>
    <row r="192" spans="2:26" s="6" customFormat="1" ht="12" customHeight="1">
      <c r="B192" s="35"/>
      <c r="C192" s="21" t="s">
        <v>143</v>
      </c>
      <c r="D192" s="28"/>
      <c r="E192" s="11"/>
      <c r="F192" s="22">
        <f>F39+F47+F55+F63+F71+F79+F87+F95+F114+F122</f>
        <v>278493</v>
      </c>
      <c r="G192" s="22">
        <f>G39+G47+G55+G63+G71+G79+G87+G95+G114+G122</f>
        <v>151615</v>
      </c>
      <c r="H192" s="22">
        <f>H39+H47+H55+H63+H71+H79+H87+H95+H114+H122</f>
        <v>126878</v>
      </c>
      <c r="I192" s="23">
        <f t="shared" si="46"/>
        <v>65.84724002099598</v>
      </c>
      <c r="J192" s="23">
        <f t="shared" si="46"/>
        <v>35.84804392133126</v>
      </c>
      <c r="K192" s="23">
        <f t="shared" si="46"/>
        <v>29.999196099664726</v>
      </c>
      <c r="L192" s="24">
        <f>G192/H192*100</f>
        <v>119.49668185185769</v>
      </c>
      <c r="M192" s="25">
        <v>2447608</v>
      </c>
      <c r="N192" s="25">
        <v>1271473</v>
      </c>
      <c r="O192" s="25">
        <v>1176135</v>
      </c>
      <c r="P192" s="23">
        <f t="shared" si="47"/>
        <v>74.00989859503812</v>
      </c>
      <c r="Q192" s="23">
        <f t="shared" si="47"/>
        <v>38.446347534543484</v>
      </c>
      <c r="R192" s="23">
        <f t="shared" si="47"/>
        <v>35.56355106049464</v>
      </c>
      <c r="S192" s="24">
        <f>N192/O192*100</f>
        <v>108.1060422485514</v>
      </c>
      <c r="T192" s="26">
        <v>2463151</v>
      </c>
      <c r="U192" s="27">
        <v>1270497</v>
      </c>
      <c r="V192" s="27">
        <v>1192654</v>
      </c>
      <c r="W192" s="23">
        <f t="shared" si="48"/>
        <v>71.88216716555027</v>
      </c>
      <c r="X192" s="23">
        <f t="shared" si="48"/>
        <v>37.07693021553698</v>
      </c>
      <c r="Y192" s="23">
        <f t="shared" si="48"/>
        <v>34.80523695001329</v>
      </c>
      <c r="Z192" s="24">
        <f>U192/V192*100</f>
        <v>106.52687200143545</v>
      </c>
    </row>
    <row r="193" spans="2:26" s="6" customFormat="1" ht="12" customHeight="1">
      <c r="B193" s="35"/>
      <c r="C193" s="21" t="s">
        <v>144</v>
      </c>
      <c r="D193" s="37"/>
      <c r="E193" s="11"/>
      <c r="F193" s="22">
        <f>F130+F138+F146+F154+F162+F170+F178+F186</f>
        <v>12597</v>
      </c>
      <c r="G193" s="22">
        <f>G130+G138+G146+G154+G162+G170+G178</f>
        <v>5230</v>
      </c>
      <c r="H193" s="22">
        <f>H130+H138+H146+H154+H162+H170+H178+H186</f>
        <v>7367</v>
      </c>
      <c r="I193" s="23">
        <f t="shared" si="46"/>
        <v>2.9784507421891626</v>
      </c>
      <c r="J193" s="23">
        <f t="shared" si="46"/>
        <v>1.236587868671058</v>
      </c>
      <c r="K193" s="23">
        <f t="shared" si="46"/>
        <v>1.7418628735181043</v>
      </c>
      <c r="L193" s="24">
        <f>G193/H193*100</f>
        <v>70.99226279353876</v>
      </c>
      <c r="M193" s="25">
        <v>364760</v>
      </c>
      <c r="N193" s="25">
        <v>159759</v>
      </c>
      <c r="O193" s="25">
        <v>205001</v>
      </c>
      <c r="P193" s="23">
        <f t="shared" si="47"/>
        <v>11.029482912102798</v>
      </c>
      <c r="Q193" s="23">
        <f t="shared" si="47"/>
        <v>4.830735718156133</v>
      </c>
      <c r="R193" s="23">
        <f t="shared" si="47"/>
        <v>6.198747193946666</v>
      </c>
      <c r="S193" s="24">
        <f>N193/O193*100</f>
        <v>77.93083936175921</v>
      </c>
      <c r="T193" s="26">
        <v>477053</v>
      </c>
      <c r="U193" s="27">
        <v>213684</v>
      </c>
      <c r="V193" s="27">
        <v>263369</v>
      </c>
      <c r="W193" s="23">
        <f t="shared" si="48"/>
        <v>13.921843806095222</v>
      </c>
      <c r="X193" s="23">
        <f t="shared" si="48"/>
        <v>6.235942907521076</v>
      </c>
      <c r="Y193" s="23">
        <f t="shared" si="48"/>
        <v>7.685900898574147</v>
      </c>
      <c r="Z193" s="24">
        <f>U193/V193*100</f>
        <v>81.13483363645683</v>
      </c>
    </row>
    <row r="194" spans="2:26" s="6" customFormat="1" ht="12" customHeight="1">
      <c r="B194" s="35"/>
      <c r="C194" s="21" t="s">
        <v>145</v>
      </c>
      <c r="D194" s="37"/>
      <c r="E194" s="11"/>
      <c r="F194" s="22">
        <f>F130+F138</f>
        <v>10043</v>
      </c>
      <c r="G194" s="22">
        <f>G130+G138</f>
        <v>4295</v>
      </c>
      <c r="H194" s="22">
        <f>H130+H138</f>
        <v>5748</v>
      </c>
      <c r="I194" s="23">
        <f t="shared" si="46"/>
        <v>2.3745797256335446</v>
      </c>
      <c r="J194" s="23">
        <f t="shared" si="46"/>
        <v>1.0155152764707829</v>
      </c>
      <c r="K194" s="23">
        <f t="shared" si="46"/>
        <v>1.3590644491627615</v>
      </c>
      <c r="L194" s="24">
        <f>G194/H194*100</f>
        <v>74.72164231036882</v>
      </c>
      <c r="M194" s="25">
        <v>233565</v>
      </c>
      <c r="N194" s="25">
        <v>110141</v>
      </c>
      <c r="O194" s="25">
        <v>123424</v>
      </c>
      <c r="P194" s="23">
        <f t="shared" si="47"/>
        <v>7.06245524828734</v>
      </c>
      <c r="Q194" s="23">
        <f t="shared" si="47"/>
        <v>3.3304043135812984</v>
      </c>
      <c r="R194" s="23">
        <f t="shared" si="47"/>
        <v>3.7320509347060415</v>
      </c>
      <c r="S194" s="24">
        <f>N194/O194*100</f>
        <v>89.23791158931812</v>
      </c>
      <c r="T194" s="26">
        <v>302215</v>
      </c>
      <c r="U194" s="27">
        <v>146610</v>
      </c>
      <c r="V194" s="27">
        <v>155605</v>
      </c>
      <c r="W194" s="23">
        <f t="shared" si="48"/>
        <v>8.81954421386946</v>
      </c>
      <c r="X194" s="23">
        <f t="shared" si="48"/>
        <v>4.27852150685903</v>
      </c>
      <c r="Y194" s="23">
        <f t="shared" si="48"/>
        <v>4.5410227070104305</v>
      </c>
      <c r="Z194" s="24">
        <f>U194/V194*100</f>
        <v>94.21933742488994</v>
      </c>
    </row>
    <row r="195" spans="2:26" s="6" customFormat="1" ht="12" customHeight="1">
      <c r="B195" s="35"/>
      <c r="C195" s="21" t="s">
        <v>146</v>
      </c>
      <c r="D195" s="37"/>
      <c r="E195" s="11"/>
      <c r="F195" s="22">
        <f>F146+F154+F162+F170+F178+F186</f>
        <v>2554</v>
      </c>
      <c r="G195" s="22">
        <f>G146+G154+G162+G170+G178</f>
        <v>935</v>
      </c>
      <c r="H195" s="22">
        <f>H146+H154+H162+H170+H178+H186</f>
        <v>1619</v>
      </c>
      <c r="I195" s="23">
        <f t="shared" si="46"/>
        <v>0.603871016555618</v>
      </c>
      <c r="J195" s="23">
        <f t="shared" si="46"/>
        <v>0.2210725922002752</v>
      </c>
      <c r="K195" s="23">
        <f t="shared" si="46"/>
        <v>0.3827984243553429</v>
      </c>
      <c r="L195" s="24">
        <f>G195/H195*100</f>
        <v>57.75169857936998</v>
      </c>
      <c r="M195" s="25">
        <v>131195</v>
      </c>
      <c r="N195" s="25">
        <v>49618</v>
      </c>
      <c r="O195" s="25">
        <v>81577</v>
      </c>
      <c r="P195" s="23">
        <f t="shared" si="47"/>
        <v>3.967027663815458</v>
      </c>
      <c r="Q195" s="23">
        <f t="shared" si="47"/>
        <v>1.5003314045748344</v>
      </c>
      <c r="R195" s="23">
        <f t="shared" si="47"/>
        <v>2.466696259240624</v>
      </c>
      <c r="S195" s="24">
        <f>N195/O195*100</f>
        <v>60.82351643232774</v>
      </c>
      <c r="T195" s="26">
        <v>174838</v>
      </c>
      <c r="U195" s="27">
        <v>67074</v>
      </c>
      <c r="V195" s="27">
        <v>107764</v>
      </c>
      <c r="W195" s="23">
        <f t="shared" si="48"/>
        <v>5.102299592225762</v>
      </c>
      <c r="X195" s="23">
        <f t="shared" si="48"/>
        <v>1.9574214006620456</v>
      </c>
      <c r="Y195" s="23">
        <f t="shared" si="48"/>
        <v>3.1448781915637167</v>
      </c>
      <c r="Z195" s="24">
        <f>U195/V195*100</f>
        <v>62.24156490108014</v>
      </c>
    </row>
    <row r="196" spans="2:27" s="6" customFormat="1" ht="7.5" customHeight="1">
      <c r="B196" s="13"/>
      <c r="C196" s="13"/>
      <c r="D196" s="13"/>
      <c r="E196" s="14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0"/>
    </row>
    <row r="197" s="6" customFormat="1" ht="12" customHeight="1"/>
    <row r="198" s="6" customFormat="1" ht="12" customHeight="1"/>
    <row r="199" s="6" customFormat="1" ht="12" customHeight="1"/>
    <row r="200" s="6" customFormat="1" ht="12" customHeight="1"/>
    <row r="201" s="6" customFormat="1" ht="12" customHeight="1"/>
    <row r="202" s="6" customFormat="1" ht="12" customHeight="1"/>
    <row r="203" s="6" customFormat="1" ht="12" customHeight="1"/>
  </sheetData>
  <sheetProtection/>
  <mergeCells count="29">
    <mergeCell ref="M6:S6"/>
    <mergeCell ref="M7:O7"/>
    <mergeCell ref="P7:R7"/>
    <mergeCell ref="S7:S11"/>
    <mergeCell ref="B13:D13"/>
    <mergeCell ref="F6:L6"/>
    <mergeCell ref="F7:H7"/>
    <mergeCell ref="I7:K7"/>
    <mergeCell ref="L7:L11"/>
    <mergeCell ref="B7:D7"/>
    <mergeCell ref="C186:D186"/>
    <mergeCell ref="C188:D188"/>
    <mergeCell ref="T6:Z6"/>
    <mergeCell ref="T7:V7"/>
    <mergeCell ref="W7:Y7"/>
    <mergeCell ref="Z7:Z11"/>
    <mergeCell ref="F107:L107"/>
    <mergeCell ref="M107:S107"/>
    <mergeCell ref="T107:Z107"/>
    <mergeCell ref="B108:D108"/>
    <mergeCell ref="Z108:Z112"/>
    <mergeCell ref="P108:R108"/>
    <mergeCell ref="S108:S112"/>
    <mergeCell ref="T108:V108"/>
    <mergeCell ref="W108:Y108"/>
    <mergeCell ref="F108:H108"/>
    <mergeCell ref="I108:K108"/>
    <mergeCell ref="L108:L112"/>
    <mergeCell ref="M108:O108"/>
  </mergeCells>
  <hyperlinks>
    <hyperlink ref="A3" r:id="rId1" display="http://www.city.yokohama.lg.jp/ex/stat/"/>
  </hyperlinks>
  <printOptions/>
  <pageMargins left="0.7874015748031497" right="0.3937007874015748" top="0.3937007874015748" bottom="0" header="0.5118110236220472" footer="0.31496062992125984"/>
  <pageSetup firstPageNumber="134" useFirstPageNumber="1" horizontalDpi="600" verticalDpi="600" orientation="portrait" pageOrder="overThenDown" paperSize="9" scale="80" r:id="rId2"/>
  <headerFooter alignWithMargins="0">
    <oddFooter>&amp;C&amp;"ＭＳ 明朝,標準"&amp;10-&amp;P--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</cp:lastModifiedBy>
  <dcterms:created xsi:type="dcterms:W3CDTF">2003-08-20T01:03:35Z</dcterms:created>
  <dcterms:modified xsi:type="dcterms:W3CDTF">2010-09-15T00:17:31Z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